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lee\Desktop\2021\"/>
    </mc:Choice>
  </mc:AlternateContent>
  <xr:revisionPtr revIDLastSave="0" documentId="13_ncr:1_{F35D2A5D-C0CB-43AB-941A-042DAFBC4D06}" xr6:coauthVersionLast="47" xr6:coauthVersionMax="47" xr10:uidLastSave="{00000000-0000-0000-0000-000000000000}"/>
  <bookViews>
    <workbookView xWindow="-110" yWindow="-110" windowWidth="19420" windowHeight="10420" activeTab="2"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9" i="2" l="1"/>
  <c r="L50" i="2"/>
  <c r="L51" i="2"/>
  <c r="L52" i="2"/>
  <c r="L38" i="2"/>
  <c r="L39" i="2"/>
  <c r="L40" i="2"/>
  <c r="L41" i="2"/>
  <c r="L42" i="2"/>
  <c r="L43" i="2"/>
  <c r="L44" i="2"/>
  <c r="L45" i="2"/>
  <c r="L46" i="2"/>
  <c r="L31" i="2"/>
  <c r="L32" i="2"/>
  <c r="L33" i="2"/>
  <c r="L34" i="2"/>
  <c r="L35" i="2"/>
  <c r="L18" i="2"/>
  <c r="L19" i="2"/>
  <c r="L20" i="2"/>
  <c r="L21" i="2"/>
  <c r="L22" i="2"/>
  <c r="L23" i="2"/>
  <c r="L24" i="2"/>
  <c r="L25" i="2"/>
  <c r="L26" i="2"/>
  <c r="L27" i="2"/>
  <c r="L28" i="2"/>
  <c r="E9" i="5"/>
  <c r="J40" i="2" l="1"/>
  <c r="J41" i="2"/>
  <c r="J42" i="2"/>
  <c r="M40" i="2"/>
  <c r="M41" i="2"/>
  <c r="M42" i="2"/>
  <c r="J20" i="2" l="1"/>
  <c r="J21" i="2"/>
  <c r="J22" i="2"/>
  <c r="J23" i="2"/>
  <c r="B23" i="6" l="1"/>
  <c r="J38" i="2" l="1"/>
  <c r="J39" i="2"/>
  <c r="J43" i="2"/>
  <c r="J44" i="2"/>
  <c r="J45" i="2"/>
  <c r="J18" i="2"/>
  <c r="J19" i="2"/>
  <c r="J24" i="2"/>
  <c r="J25" i="2"/>
  <c r="J26" i="2"/>
  <c r="M25" i="2"/>
  <c r="J33" i="2" l="1"/>
  <c r="M33" i="2"/>
  <c r="M31" i="2"/>
  <c r="J31" i="2"/>
  <c r="C27" i="6" l="1"/>
  <c r="C31" i="6" s="1"/>
  <c r="J46" i="2" l="1"/>
  <c r="E33" i="7" l="1"/>
  <c r="E32" i="7"/>
  <c r="E31" i="7"/>
  <c r="E30" i="7"/>
  <c r="E29" i="7"/>
  <c r="E28" i="7"/>
  <c r="E27" i="7"/>
  <c r="E26" i="7"/>
  <c r="E25" i="7"/>
  <c r="E24" i="7"/>
  <c r="E23" i="7"/>
  <c r="E18" i="7"/>
  <c r="E17" i="7"/>
  <c r="E16" i="7"/>
  <c r="E15" i="7"/>
  <c r="E14" i="7"/>
  <c r="E13" i="7"/>
  <c r="E12" i="7"/>
  <c r="E11" i="7"/>
  <c r="E10" i="7"/>
  <c r="E9" i="7"/>
  <c r="E8" i="7"/>
  <c r="C23" i="6" l="1"/>
  <c r="M52" i="2" l="1"/>
  <c r="N12" i="2" l="1"/>
  <c r="N11" i="2" l="1"/>
  <c r="M35" i="2"/>
  <c r="J35" i="2"/>
  <c r="M34" i="2"/>
  <c r="J34" i="2"/>
  <c r="M32" i="2"/>
  <c r="J32" i="2"/>
  <c r="J28" i="2"/>
  <c r="J27" i="2"/>
  <c r="N13" i="2"/>
  <c r="N8" i="2" l="1"/>
  <c r="N10" i="2" l="1"/>
  <c r="N9" i="2"/>
  <c r="K40" i="2" l="1"/>
  <c r="K41" i="2"/>
  <c r="K42" i="2"/>
  <c r="K23" i="2"/>
  <c r="M23" i="2" s="1"/>
  <c r="K20" i="2"/>
  <c r="M20" i="2" s="1"/>
  <c r="K22" i="2"/>
  <c r="M22" i="2" s="1"/>
  <c r="K21" i="2"/>
  <c r="M21" i="2" s="1"/>
  <c r="K38" i="2"/>
  <c r="K43" i="2"/>
  <c r="K44" i="2"/>
  <c r="M44" i="2" s="1"/>
  <c r="K39" i="2"/>
  <c r="K45" i="2"/>
  <c r="M45" i="2" s="1"/>
  <c r="K24" i="2"/>
  <c r="M24" i="2" s="1"/>
  <c r="K25" i="2"/>
  <c r="K19" i="2"/>
  <c r="M19" i="2" s="1"/>
  <c r="K26" i="2"/>
  <c r="M26" i="2" s="1"/>
  <c r="K18" i="2"/>
  <c r="K50" i="2"/>
  <c r="K35" i="2"/>
  <c r="K52" i="2"/>
  <c r="K51" i="2"/>
  <c r="K49" i="2"/>
  <c r="K31" i="2"/>
  <c r="K32" i="2"/>
  <c r="K33" i="2"/>
  <c r="K34" i="2"/>
  <c r="K46" i="2"/>
  <c r="K27" i="2"/>
  <c r="M27" i="2" s="1"/>
  <c r="K28" i="2"/>
  <c r="M28" i="2" s="1"/>
  <c r="M49" i="2"/>
  <c r="B22" i="6" l="1"/>
  <c r="C22" i="6" s="1"/>
  <c r="M46" i="2"/>
  <c r="B19" i="6"/>
  <c r="C19" i="6" s="1"/>
  <c r="M38" i="2"/>
  <c r="M39" i="2"/>
  <c r="B20" i="6"/>
  <c r="C20" i="6" s="1"/>
  <c r="M43" i="2"/>
  <c r="B21" i="6"/>
  <c r="C21" i="6" s="1"/>
  <c r="B14" i="6"/>
  <c r="C14" i="6" s="1"/>
  <c r="M18" i="2"/>
  <c r="B24" i="6"/>
  <c r="C24" i="6" s="1"/>
  <c r="M51" i="2"/>
  <c r="B15" i="6"/>
  <c r="B16" i="6"/>
  <c r="C16" i="6" s="1"/>
  <c r="B17" i="6"/>
  <c r="C17" i="6" s="1"/>
  <c r="B18" i="6"/>
  <c r="C18" i="6" s="1"/>
  <c r="M50" i="2"/>
  <c r="N14" i="2" l="1"/>
  <c r="N15" i="2" s="1"/>
  <c r="C29" i="6" s="1"/>
  <c r="B25" i="6"/>
  <c r="B13" i="6"/>
  <c r="C13" i="6" s="1"/>
  <c r="C15" i="6"/>
  <c r="C25" i="6" s="1"/>
</calcChain>
</file>

<file path=xl/sharedStrings.xml><?xml version="1.0" encoding="utf-8"?>
<sst xmlns="http://schemas.openxmlformats.org/spreadsheetml/2006/main" count="3402" uniqueCount="3279">
  <si>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</si>
  <si>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</si>
  <si>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</si>
  <si>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</si>
  <si>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</si>
  <si>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</si>
  <si>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</si>
  <si>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</si>
  <si>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</si>
  <si>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</si>
  <si>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</si>
  <si>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</si>
  <si>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</si>
  <si>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</si>
  <si>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</si>
  <si>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</si>
  <si>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</si>
  <si>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</si>
  <si>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</si>
  <si>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</si>
  <si>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</si>
  <si>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</si>
  <si>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</si>
  <si>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</si>
  <si>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</si>
  <si>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</si>
  <si>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</si>
  <si>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</si>
  <si>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</si>
  <si>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</si>
  <si>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</si>
  <si>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</si>
  <si>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</si>
  <si>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</si>
  <si>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</si>
  <si>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</si>
  <si>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</si>
  <si>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</si>
  <si>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</si>
  <si>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</si>
  <si>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</si>
  <si>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</si>
  <si>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</si>
  <si>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</si>
  <si>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</si>
  <si>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Tacoma Power</t>
  </si>
  <si>
    <r>
      <t>GHG Emissions Factor (in MT CO</t>
    </r>
    <r>
      <rPr>
        <vertAlign val="subscript"/>
        <sz val="10"/>
        <color theme="0"/>
        <rFont val="Arial"/>
        <family val="2"/>
      </rPr>
      <t>2</t>
    </r>
    <r>
      <rPr>
        <sz val="10"/>
        <color theme="0"/>
        <rFont val="Arial"/>
        <family val="2"/>
      </rPr>
      <t>e/MWh)</t>
    </r>
  </si>
  <si>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</si>
  <si>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</si>
  <si>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</si>
  <si>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</si>
  <si>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</si>
  <si>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</si>
  <si>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</si>
  <si>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</si>
  <si>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</si>
  <si>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</si>
  <si>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</si>
  <si>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</si>
  <si>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</si>
  <si>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</si>
  <si>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</si>
  <si>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</si>
  <si>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</si>
  <si>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</si>
  <si>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</si>
  <si>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</si>
  <si>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</si>
  <si>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</si>
  <si>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</si>
  <si>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</si>
  <si>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</si>
  <si>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</si>
  <si>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</si>
  <si>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</si>
  <si>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</si>
  <si>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</si>
  <si>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</si>
  <si>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</si>
  <si>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</si>
  <si>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</si>
  <si>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</si>
  <si>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</si>
  <si>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</si>
  <si>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</si>
  <si>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</si>
  <si>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</si>
  <si>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</si>
  <si>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</si>
  <si>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</si>
  <si>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</si>
  <si>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</si>
  <si>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</si>
  <si>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</si>
  <si>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</si>
  <si>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</si>
  <si>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</si>
  <si>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</si>
  <si>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</si>
  <si>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</si>
  <si>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</si>
  <si>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</si>
  <si>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</si>
  <si>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</si>
  <si>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</si>
  <si>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</si>
  <si>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</si>
  <si>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</si>
  <si>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</si>
  <si>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</si>
  <si>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</si>
  <si>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</si>
  <si>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</si>
  <si>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</si>
  <si>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</si>
  <si>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</si>
  <si>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</si>
  <si>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</si>
  <si>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</si>
  <si>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</si>
  <si>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</si>
  <si>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</si>
  <si>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</si>
  <si>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</si>
  <si>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</si>
  <si>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</si>
  <si>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</si>
  <si>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</si>
  <si>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</si>
  <si>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</si>
  <si>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</si>
  <si>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</si>
  <si>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</si>
  <si>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</si>
  <si>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</si>
  <si>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</si>
  <si>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</si>
  <si>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</si>
  <si>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</si>
  <si>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</si>
  <si>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</si>
  <si>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</si>
  <si>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</si>
  <si>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</si>
  <si>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</si>
  <si>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</si>
  <si>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</si>
  <si>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</si>
  <si>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</si>
  <si>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</si>
  <si>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</si>
  <si>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</si>
  <si>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</si>
  <si>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</si>
  <si>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</si>
  <si>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</si>
  <si>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</si>
  <si>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</si>
  <si>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</si>
  <si>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</si>
  <si>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</si>
  <si>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</si>
  <si>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</si>
  <si>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</si>
  <si>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</si>
  <si>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</si>
  <si>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</si>
  <si>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</si>
  <si>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</si>
  <si>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</si>
  <si>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</si>
  <si>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</si>
  <si>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</si>
  <si>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</si>
  <si>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</si>
  <si>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</si>
  <si>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</si>
  <si>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</si>
  <si>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</si>
  <si>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</si>
  <si>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</si>
  <si>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</si>
  <si>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</si>
  <si>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</si>
  <si>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</si>
  <si>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</si>
  <si>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</si>
  <si>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</si>
  <si>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</si>
  <si>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</si>
  <si>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</si>
  <si>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</si>
  <si>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</si>
  <si>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</si>
  <si>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</si>
  <si>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</si>
  <si>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</si>
  <si>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</si>
  <si>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</si>
  <si>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</si>
  <si>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</si>
  <si>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</si>
  <si>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</si>
  <si>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</si>
  <si>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</si>
  <si>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</si>
  <si>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</si>
  <si>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</si>
  <si>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</si>
  <si>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</si>
  <si>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</si>
  <si>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</si>
  <si>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</si>
  <si>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</si>
  <si>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</si>
  <si>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</si>
  <si>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</si>
  <si>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</si>
  <si>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</si>
  <si>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</si>
  <si>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</si>
  <si>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</si>
  <si>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</si>
  <si>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</si>
  <si>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</si>
  <si>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</si>
  <si>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</si>
  <si>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</si>
  <si>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</si>
  <si>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</si>
  <si>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</si>
  <si>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</si>
  <si>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</si>
  <si>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</si>
  <si>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</si>
  <si>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</si>
  <si>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</si>
  <si>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</si>
  <si>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</si>
  <si>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</si>
  <si>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</si>
  <si>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</si>
  <si>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</si>
  <si>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</si>
  <si>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</si>
  <si>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</si>
  <si>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</si>
  <si>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</si>
  <si>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</si>
  <si>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</si>
  <si>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</si>
  <si>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</si>
  <si>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</si>
  <si>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</si>
  <si>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</si>
  <si>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</si>
  <si>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</si>
  <si>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</si>
  <si>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</si>
  <si>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</si>
  <si>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</si>
  <si>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</si>
  <si>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</si>
  <si>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</si>
  <si>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</si>
  <si>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</si>
  <si>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</si>
  <si>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</si>
  <si>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</si>
  <si>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</si>
  <si>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</si>
  <si>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</si>
  <si>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</si>
  <si>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</si>
  <si>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</si>
  <si>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</si>
  <si>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</si>
  <si>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</si>
  <si>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</si>
  <si>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</si>
  <si>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</si>
  <si>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</si>
  <si>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</si>
  <si>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</si>
  <si>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</si>
  <si>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</si>
  <si>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</si>
  <si>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</si>
  <si>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</si>
  <si>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</si>
  <si>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</si>
  <si>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</si>
  <si>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</si>
  <si>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</si>
  <si>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</si>
  <si>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</si>
  <si>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</si>
  <si>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</si>
  <si>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</si>
  <si>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</si>
  <si>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</si>
  <si>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</si>
  <si>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</si>
  <si>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</si>
  <si>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</si>
  <si>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</si>
  <si>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</si>
  <si>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</si>
  <si>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</si>
  <si>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</si>
  <si>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</si>
  <si>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</si>
  <si>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</si>
  <si>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</si>
  <si>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</si>
  <si>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</si>
  <si>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</si>
  <si>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</si>
  <si>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</si>
  <si>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</si>
  <si>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</si>
  <si>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</si>
  <si>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</si>
  <si>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</si>
  <si>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</si>
  <si>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</si>
  <si>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</si>
  <si>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</si>
  <si>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</si>
  <si>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</si>
  <si>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</si>
  <si>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</si>
  <si>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Ralston Hydro</t>
  </si>
  <si>
    <t>Red Hawk Power Station CC Natural Gas</t>
  </si>
  <si>
    <t>Richard Burdette Power Plant</t>
  </si>
  <si>
    <t>Rim Rock Wind Farm (Naturener)</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</si>
  <si>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</si>
  <si>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</si>
  <si>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</si>
  <si>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</si>
  <si>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</si>
  <si>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</si>
  <si>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</si>
  <si>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</si>
  <si>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</si>
  <si>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</si>
  <si>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</si>
  <si>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</si>
  <si>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</si>
  <si>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</si>
  <si>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</si>
  <si>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</si>
  <si>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</si>
  <si>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</si>
  <si>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</si>
  <si>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</si>
  <si>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</si>
  <si>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</si>
  <si>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</si>
  <si>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</si>
  <si>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</si>
  <si>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</si>
  <si>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</si>
  <si>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</si>
  <si>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</si>
  <si>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</si>
  <si>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</si>
  <si>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</si>
  <si>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</si>
  <si>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</si>
  <si>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</si>
  <si>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</si>
  <si>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</si>
  <si>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</si>
  <si>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</si>
  <si>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</si>
  <si>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</si>
  <si>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</si>
  <si>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</si>
  <si>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</si>
  <si>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</si>
  <si>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</si>
  <si>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</si>
  <si>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</si>
  <si>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</si>
  <si>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</si>
  <si>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</si>
  <si>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</si>
  <si>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</si>
  <si>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</si>
  <si>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</si>
  <si>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</si>
  <si>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</si>
  <si>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</si>
  <si>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</si>
  <si>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</si>
  <si>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</si>
  <si>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</si>
  <si>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</si>
  <si>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</si>
  <si>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</si>
  <si>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</si>
  <si>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</si>
  <si>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</si>
  <si>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</si>
  <si>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</si>
  <si>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</si>
  <si>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</si>
  <si>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</si>
  <si>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</si>
  <si>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</si>
  <si>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</si>
  <si>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</si>
  <si>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</si>
  <si>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</si>
  <si>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</si>
  <si>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</si>
  <si>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</si>
  <si>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</si>
  <si>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</si>
  <si>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</si>
  <si>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</si>
  <si>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</si>
  <si>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</si>
  <si>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</si>
  <si>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</si>
  <si>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</si>
  <si>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</si>
  <si>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</si>
  <si>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</si>
  <si>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</si>
  <si>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</si>
  <si>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</si>
  <si>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</si>
  <si>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</si>
  <si>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</si>
  <si>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</si>
  <si>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</si>
  <si>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</si>
  <si>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</si>
  <si>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</si>
  <si>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</si>
  <si>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</si>
  <si>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</si>
  <si>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</si>
  <si>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</si>
  <si>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</si>
  <si>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</si>
  <si>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</si>
  <si>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</si>
  <si>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</si>
  <si>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</si>
  <si>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</si>
  <si>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</si>
  <si>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</si>
  <si>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</si>
  <si>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</si>
  <si>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</si>
  <si>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</si>
  <si>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</si>
  <si>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</si>
  <si>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</si>
  <si>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</si>
  <si>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</si>
  <si>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</si>
  <si>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</si>
  <si>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</si>
  <si>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</si>
  <si>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</si>
  <si>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</si>
  <si>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</si>
  <si>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</si>
  <si>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</si>
  <si>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</si>
  <si>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</si>
  <si>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</si>
  <si>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</si>
  <si>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</si>
  <si>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</si>
  <si>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</si>
  <si>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</si>
  <si>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</si>
  <si>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</si>
  <si>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</si>
  <si>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</si>
  <si>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</si>
  <si>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</si>
  <si>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</si>
  <si>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</si>
  <si>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</si>
  <si>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</si>
  <si>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</si>
  <si>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</si>
  <si>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</si>
  <si>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</si>
  <si>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</si>
  <si>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</si>
  <si>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</si>
  <si>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</si>
  <si>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</si>
  <si>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</si>
  <si>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</si>
  <si>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</si>
  <si>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</si>
  <si>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</si>
  <si>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</si>
  <si>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</si>
  <si>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</si>
  <si>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</si>
  <si>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</si>
  <si>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</si>
  <si>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</si>
  <si>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</si>
  <si>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</si>
  <si>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</si>
  <si>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</si>
  <si>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</si>
  <si>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</si>
  <si>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</si>
  <si>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</si>
  <si>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</si>
  <si>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</si>
  <si>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</si>
  <si>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</si>
  <si>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</si>
  <si>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</si>
  <si>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</si>
  <si>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</si>
  <si>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</si>
  <si>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</si>
  <si>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</si>
  <si>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</si>
  <si>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</si>
  <si>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</si>
  <si>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</si>
  <si>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</si>
  <si>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</si>
  <si>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</si>
  <si>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</si>
  <si>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</si>
  <si>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</si>
  <si>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</si>
  <si>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</si>
  <si>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</si>
  <si>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</si>
  <si>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</si>
  <si>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</si>
  <si>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</si>
  <si>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</si>
  <si>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</si>
  <si>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</si>
  <si>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</si>
  <si>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</si>
  <si>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</si>
  <si>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</si>
  <si>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</si>
  <si>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</si>
  <si>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</si>
  <si>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</si>
  <si>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</si>
  <si>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</si>
  <si>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</si>
  <si>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</si>
  <si>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</si>
  <si>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</si>
  <si>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</si>
  <si>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</si>
  <si>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</si>
  <si>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</si>
  <si>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</si>
  <si>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</si>
  <si>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</si>
  <si>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</si>
  <si>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</si>
  <si>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</si>
  <si>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</si>
  <si>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</si>
  <si>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</si>
  <si>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</si>
  <si>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</si>
  <si>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</si>
  <si>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</si>
  <si>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</si>
  <si>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</si>
  <si>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</si>
  <si>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</si>
  <si>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</si>
  <si>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</si>
  <si>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</si>
  <si>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</si>
  <si>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</si>
  <si>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</si>
  <si>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</si>
  <si>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</si>
  <si>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</si>
  <si>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</si>
  <si>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</si>
  <si>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</si>
  <si>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</si>
  <si>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</si>
  <si>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</si>
  <si>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</si>
  <si>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</si>
  <si>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</si>
  <si>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</si>
  <si>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</si>
  <si>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</si>
  <si>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</si>
  <si>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</si>
  <si>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</si>
  <si>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</si>
  <si>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</si>
  <si>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</si>
  <si>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</si>
  <si>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</si>
  <si>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</si>
  <si>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</si>
  <si>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</si>
  <si>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</si>
  <si>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</si>
  <si>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</si>
  <si>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</si>
  <si>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</si>
  <si>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</si>
  <si>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</si>
  <si>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</si>
  <si>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</si>
  <si>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</si>
  <si>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</si>
  <si>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</si>
  <si>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</si>
  <si>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</si>
  <si>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</si>
  <si>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</si>
  <si>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</si>
  <si>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</si>
  <si>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</si>
  <si>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</si>
  <si>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</si>
  <si>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</si>
  <si>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</si>
  <si>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</si>
  <si>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</si>
  <si>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</si>
  <si>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</si>
  <si>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</si>
  <si>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</si>
  <si>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</si>
  <si>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</si>
  <si>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</si>
  <si>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</si>
  <si>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</si>
  <si>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</si>
  <si>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</si>
  <si>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</si>
  <si>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</si>
  <si>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</si>
  <si>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</si>
  <si>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</si>
  <si>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</si>
  <si>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</si>
  <si>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</si>
  <si>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</si>
  <si>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</si>
  <si>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</si>
  <si>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</si>
  <si>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</si>
  <si>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</si>
  <si>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</si>
  <si>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</si>
  <si>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</si>
  <si>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</si>
  <si>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</si>
  <si>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</si>
  <si>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</si>
  <si>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</si>
  <si>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</si>
  <si>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</si>
  <si>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</si>
  <si>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</si>
  <si>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</si>
  <si>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</si>
  <si>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</si>
  <si>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</si>
  <si>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</si>
  <si>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</si>
  <si>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</si>
  <si>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</si>
  <si>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</si>
  <si>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</si>
  <si>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</si>
  <si>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</si>
  <si>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</si>
  <si>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</si>
  <si>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</si>
  <si>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</si>
  <si>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</si>
  <si>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</si>
  <si>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</si>
  <si>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</si>
  <si>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</si>
  <si>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</si>
  <si>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</si>
  <si>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</si>
  <si>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</si>
  <si>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</si>
  <si>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</si>
  <si>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</si>
  <si>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</si>
  <si>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</si>
  <si>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</si>
  <si>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</si>
  <si>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</si>
  <si>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</si>
  <si>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</si>
  <si>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</si>
  <si>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</si>
  <si>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</si>
  <si>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</si>
  <si>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</si>
  <si>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</si>
  <si>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</si>
  <si>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</si>
  <si>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</si>
  <si>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</si>
  <si>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</si>
  <si>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</si>
  <si>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</si>
  <si>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</si>
  <si>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</si>
  <si>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</si>
  <si>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</si>
  <si>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</si>
  <si>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</si>
  <si>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</si>
  <si>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</si>
  <si>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</si>
  <si>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</si>
  <si>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</si>
  <si>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</si>
  <si>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</si>
  <si>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</si>
  <si>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</si>
  <si>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</si>
  <si>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</si>
  <si>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</si>
  <si>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</si>
  <si>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</si>
  <si>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</si>
  <si>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</si>
  <si>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</si>
  <si>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</si>
  <si>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</si>
  <si>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</si>
  <si>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</si>
  <si>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</si>
  <si>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</si>
  <si>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</si>
  <si>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</si>
  <si>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</si>
  <si>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</si>
  <si>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</si>
  <si>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</si>
  <si>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</si>
  <si>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</si>
  <si>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</si>
  <si>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</si>
  <si>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</si>
  <si>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</si>
  <si>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</si>
  <si>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</si>
  <si>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</si>
  <si>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</si>
  <si>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</si>
  <si>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</si>
  <si>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</si>
  <si>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</si>
  <si>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</si>
  <si>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</si>
  <si>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</si>
  <si>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</si>
  <si>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</si>
  <si>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</si>
  <si>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</si>
  <si>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</si>
  <si>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</si>
  <si>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</si>
  <si>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</si>
  <si>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</si>
  <si>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</si>
  <si>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</si>
  <si>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</si>
  <si>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</si>
  <si>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</si>
  <si>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</si>
  <si>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</si>
  <si>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</si>
  <si>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</si>
  <si>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</si>
  <si>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</si>
  <si>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</si>
  <si>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</si>
  <si>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</si>
  <si>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</si>
  <si>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</si>
  <si>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</si>
  <si>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</si>
  <si>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</si>
  <si>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</si>
  <si>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</si>
  <si>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</si>
  <si>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</si>
  <si>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</si>
  <si>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</si>
  <si>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</si>
  <si>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</si>
  <si>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</si>
  <si>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</si>
  <si>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</si>
  <si>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</si>
  <si>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</si>
  <si>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</si>
  <si>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</si>
  <si>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</si>
  <si>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</si>
  <si>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</si>
  <si>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</si>
  <si>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</si>
  <si>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</si>
  <si>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</si>
  <si>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</si>
  <si>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</si>
  <si>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</si>
  <si>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</si>
  <si>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</si>
  <si>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</si>
  <si>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</si>
  <si>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</si>
  <si>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</si>
  <si>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</si>
  <si>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</si>
  <si>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</si>
  <si>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</si>
  <si>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</si>
  <si>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</si>
  <si>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</si>
  <si>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</si>
  <si>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</si>
  <si>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</si>
  <si>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</si>
  <si>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</si>
  <si>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</si>
  <si>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</si>
  <si>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</si>
  <si>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</si>
  <si>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</si>
  <si>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</si>
  <si>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</si>
  <si>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</si>
  <si>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</si>
  <si>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</si>
  <si>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</si>
  <si>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</si>
  <si>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</si>
  <si>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</si>
  <si>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</si>
  <si>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</si>
  <si>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</si>
  <si>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</si>
  <si>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</si>
  <si>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</si>
  <si>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</si>
  <si>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</si>
  <si>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</si>
  <si>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</si>
  <si>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</si>
  <si>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</si>
  <si>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</si>
  <si>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</si>
  <si>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</si>
  <si>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</si>
  <si>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</si>
  <si>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</si>
  <si>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</si>
  <si>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</si>
  <si>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</si>
  <si>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</si>
  <si>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</si>
  <si>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</si>
  <si>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</si>
  <si>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</si>
  <si>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</si>
  <si>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</si>
  <si>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</si>
  <si>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</si>
  <si>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</si>
  <si>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</si>
  <si>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</si>
  <si>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</si>
  <si>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</si>
  <si>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</si>
  <si>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</si>
  <si>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</si>
  <si>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</si>
  <si>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</si>
  <si>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</si>
  <si>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</si>
  <si>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</si>
  <si>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</si>
  <si>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</si>
  <si>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</si>
  <si>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</si>
  <si>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</si>
  <si>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</si>
  <si>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</si>
  <si>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</si>
  <si>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</si>
  <si>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</si>
  <si>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</si>
  <si>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</si>
  <si>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</si>
  <si>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</si>
  <si>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</si>
  <si>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</si>
  <si>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</si>
  <si>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</si>
  <si>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</si>
  <si>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</si>
  <si>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</si>
  <si>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</si>
  <si>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</si>
  <si>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</si>
  <si>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</si>
  <si>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</si>
  <si>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</si>
  <si>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</si>
  <si>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</si>
  <si>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</si>
  <si>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</si>
  <si>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</si>
  <si>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</si>
  <si>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</si>
  <si>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</si>
  <si>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</si>
  <si>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</si>
  <si>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</si>
  <si>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</si>
  <si>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</si>
  <si>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</si>
  <si>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</si>
  <si>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</si>
  <si>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</si>
  <si>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</si>
  <si>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</si>
  <si>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</si>
  <si>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</si>
  <si>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</si>
  <si>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</si>
  <si>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</si>
  <si>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</si>
  <si>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</si>
  <si>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</si>
  <si>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</si>
  <si>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</si>
  <si>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</si>
  <si>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</si>
  <si>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</si>
  <si>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</si>
  <si>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</si>
  <si>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</si>
  <si>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</si>
  <si>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</si>
  <si>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</si>
  <si>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</si>
  <si>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</si>
  <si>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</si>
  <si>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</si>
  <si>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</si>
  <si>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</si>
  <si>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</si>
  <si>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</si>
  <si>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</si>
  <si>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</si>
  <si>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</si>
  <si>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</si>
  <si>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</si>
  <si>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</si>
  <si>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</si>
  <si>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</si>
  <si>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</si>
  <si>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</si>
  <si>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</si>
  <si>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</si>
  <si>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</si>
  <si>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</si>
  <si>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</si>
  <si>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</si>
  <si>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</si>
  <si>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</si>
  <si>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</si>
  <si>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</si>
  <si>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</si>
  <si>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</si>
  <si>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</si>
  <si>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</si>
  <si>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</si>
  <si>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</si>
  <si>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</si>
  <si>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</si>
  <si>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</si>
  <si>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</si>
  <si>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</si>
  <si>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</si>
  <si>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</si>
  <si>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</si>
  <si>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</si>
  <si>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</si>
  <si>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</si>
  <si>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</si>
  <si>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</si>
  <si>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</si>
  <si>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</si>
  <si>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</si>
  <si>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</si>
  <si>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</si>
  <si>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</si>
  <si>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</si>
  <si>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</si>
  <si>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</si>
  <si>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</si>
  <si>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</si>
  <si>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</si>
  <si>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</si>
  <si>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</si>
  <si>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</si>
  <si>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</si>
  <si>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</si>
  <si>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</si>
  <si>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</si>
  <si>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</si>
  <si>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</si>
  <si>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</si>
  <si>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</si>
  <si>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</si>
  <si>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</si>
  <si>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</si>
  <si>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</si>
  <si>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</si>
  <si>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</si>
  <si>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</si>
  <si>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</si>
  <si>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</si>
  <si>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</si>
  <si>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</si>
  <si>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</si>
  <si>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</si>
  <si>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</si>
  <si>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</si>
  <si>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</si>
  <si>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</si>
  <si>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</si>
  <si>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</si>
  <si>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</si>
  <si>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</si>
  <si>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</si>
  <si>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</si>
  <si>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</si>
  <si>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</si>
  <si>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</si>
  <si>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</si>
  <si>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</si>
  <si>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</si>
  <si>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</si>
  <si>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</si>
  <si>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</si>
  <si>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</si>
  <si>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</si>
  <si>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</si>
  <si>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</si>
  <si>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</si>
  <si>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</si>
  <si>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</si>
  <si>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</si>
  <si>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</si>
  <si>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</si>
  <si>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</si>
  <si>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</si>
  <si>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</si>
  <si>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</si>
  <si>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</si>
  <si>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</si>
  <si>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</si>
  <si>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</si>
  <si>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</si>
  <si>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</si>
  <si>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</si>
  <si>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</si>
  <si>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</si>
  <si>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</si>
  <si>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</si>
  <si>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</si>
  <si>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</si>
  <si>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</si>
  <si>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</si>
  <si>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</si>
  <si>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</si>
  <si>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</si>
  <si>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</si>
  <si>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</si>
  <si>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</si>
  <si>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</si>
  <si>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</si>
  <si>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</si>
  <si>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</si>
  <si>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</si>
  <si>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</si>
  <si>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</si>
  <si>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</si>
  <si>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</si>
  <si>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</si>
  <si>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</si>
  <si>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</si>
  <si>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</si>
  <si>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</si>
  <si>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</si>
  <si>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</si>
  <si>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</si>
  <si>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</si>
  <si>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</si>
  <si>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</si>
  <si>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</si>
  <si>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</si>
  <si>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</si>
  <si>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</si>
  <si>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</si>
  <si>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</si>
  <si>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</si>
  <si>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</si>
  <si>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</si>
  <si>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</si>
  <si>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</si>
  <si>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</si>
  <si>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</si>
  <si>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</si>
  <si>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</si>
  <si>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</si>
  <si>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</si>
  <si>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</si>
  <si>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</si>
  <si>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</si>
  <si>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</si>
  <si>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</si>
  <si>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</si>
  <si>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</si>
  <si>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</si>
  <si>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</si>
  <si>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</si>
  <si>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</si>
  <si>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</si>
  <si>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</si>
  <si>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</si>
  <si>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</si>
  <si>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</si>
  <si>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</si>
  <si>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</si>
  <si>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</si>
  <si>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</si>
  <si>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</si>
  <si>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</si>
  <si>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</si>
  <si>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</si>
  <si>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</si>
  <si>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</si>
  <si>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</si>
  <si>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</si>
  <si>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</si>
  <si>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</si>
  <si>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</si>
  <si>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</si>
  <si>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</si>
  <si>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</si>
  <si>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</si>
  <si>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</si>
  <si>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</si>
  <si>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</si>
  <si>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</si>
  <si>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</si>
  <si>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</si>
  <si>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</si>
  <si>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</si>
  <si>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</si>
  <si>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</si>
  <si>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</si>
  <si>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</si>
  <si>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</si>
  <si>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</si>
  <si>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</si>
  <si>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</si>
  <si>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</si>
  <si>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</si>
  <si>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</si>
  <si>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</si>
  <si>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</si>
  <si>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</si>
  <si>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</si>
  <si>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</si>
  <si>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</si>
  <si>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</si>
  <si>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</si>
  <si>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</si>
  <si>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</si>
  <si>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</si>
  <si>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</si>
  <si>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</si>
  <si>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</si>
  <si>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</si>
  <si>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</si>
  <si>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</si>
  <si>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</si>
  <si>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</si>
  <si>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</si>
  <si>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</si>
  <si>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</si>
  <si>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</si>
  <si>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</si>
  <si>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</si>
  <si>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</si>
  <si>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</si>
  <si>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</si>
  <si>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</si>
  <si>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</si>
  <si>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</si>
  <si>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</si>
  <si>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</si>
  <si>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</si>
  <si>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</si>
  <si>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</si>
  <si>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</si>
  <si>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</si>
  <si>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</si>
  <si>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</si>
  <si>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</si>
  <si>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</si>
  <si>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</si>
  <si>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</si>
  <si>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</si>
  <si>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</si>
  <si>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</si>
  <si>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</si>
  <si>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</si>
  <si>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</si>
  <si>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</si>
  <si>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</si>
  <si>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</si>
  <si>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</si>
  <si>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</si>
  <si>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</si>
  <si>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</si>
  <si>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</si>
  <si>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</si>
  <si>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</si>
  <si>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</si>
  <si>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</si>
  <si>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</si>
  <si>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</si>
  <si>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</si>
  <si>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</si>
  <si>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</si>
  <si>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</si>
  <si>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</si>
  <si>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</si>
  <si>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</si>
  <si>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</si>
  <si>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</si>
  <si>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</si>
  <si>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</si>
  <si>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</si>
  <si>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</si>
  <si>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</si>
  <si>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</si>
  <si>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</si>
  <si>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</si>
  <si>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</si>
  <si>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</si>
  <si>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</si>
  <si>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</si>
  <si>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</si>
  <si>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</si>
  <si>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</si>
  <si>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</si>
  <si>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</si>
  <si>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</si>
  <si>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</si>
  <si>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</si>
  <si>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</si>
  <si>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</si>
  <si>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</si>
  <si>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</si>
  <si>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</si>
  <si>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</si>
  <si>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</si>
  <si>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</si>
  <si>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</si>
  <si>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</si>
  <si>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</si>
  <si>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</si>
  <si>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</si>
  <si>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</si>
  <si>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</si>
  <si>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</si>
  <si>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</si>
  <si>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</si>
  <si>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</si>
  <si>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</si>
  <si>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</si>
  <si>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</si>
  <si>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</si>
  <si>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</si>
  <si>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</si>
  <si>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</si>
  <si>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</si>
  <si>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</si>
  <si>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</si>
  <si>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</si>
  <si>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</si>
  <si>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</si>
  <si>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</si>
  <si>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</si>
  <si>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</si>
  <si>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</si>
  <si>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</si>
  <si>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</si>
  <si>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</si>
  <si>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</si>
  <si>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</si>
  <si>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</si>
  <si>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</si>
  <si>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</si>
  <si>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</si>
  <si>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</si>
  <si>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</si>
  <si>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</si>
  <si>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</si>
  <si>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</si>
  <si>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</si>
  <si>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</si>
  <si>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</si>
  <si>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</si>
  <si>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</si>
  <si>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</si>
  <si>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</si>
  <si>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</si>
  <si>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</si>
  <si>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</si>
  <si>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</si>
  <si>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</si>
  <si>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</si>
  <si>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</si>
  <si>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</si>
  <si>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</si>
  <si>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</si>
  <si>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</si>
  <si>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</si>
  <si>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</si>
  <si>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</si>
  <si>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</si>
  <si>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</si>
  <si>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</si>
  <si>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</si>
  <si>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</si>
  <si>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</si>
  <si>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</si>
  <si>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</si>
  <si>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</si>
  <si>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</si>
  <si>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</si>
  <si>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</si>
  <si>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</si>
  <si>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</si>
  <si>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</si>
  <si>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</si>
  <si>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</si>
  <si>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</si>
  <si>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</si>
  <si>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</si>
  <si>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</si>
  <si>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</si>
  <si>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</si>
  <si>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</si>
  <si>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</si>
  <si>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</si>
  <si>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</si>
  <si>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</si>
  <si>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</si>
  <si>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</si>
  <si>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</si>
  <si>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</si>
  <si>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</si>
  <si>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</si>
  <si>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</si>
  <si>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</si>
  <si>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</si>
  <si>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</si>
  <si>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</si>
  <si>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</si>
  <si>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</si>
  <si>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</si>
  <si>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</si>
  <si>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</si>
  <si>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</si>
  <si>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</si>
  <si>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</si>
  <si>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</si>
  <si>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</si>
  <si>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</si>
  <si>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</si>
  <si>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</si>
  <si>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</si>
  <si>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</si>
  <si>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</si>
  <si>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</si>
  <si>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</si>
  <si>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</si>
  <si>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</si>
  <si>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</si>
  <si>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</si>
  <si>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</si>
  <si>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</si>
  <si>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</si>
  <si>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</si>
  <si>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</si>
  <si>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</si>
  <si>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</si>
  <si>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</si>
  <si>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</si>
  <si>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</si>
  <si>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</si>
  <si>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</si>
  <si>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</si>
  <si>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</si>
  <si>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</si>
  <si>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</si>
  <si>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</si>
  <si>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</si>
  <si>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</si>
  <si>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</si>
  <si>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</si>
  <si>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</si>
  <si>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</si>
  <si>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</si>
  <si>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</si>
  <si>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</si>
  <si>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</si>
  <si>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</si>
  <si>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</si>
  <si>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</si>
  <si>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</si>
  <si>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</si>
  <si>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</si>
  <si>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</si>
  <si>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</si>
  <si>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</si>
  <si>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</si>
  <si>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</si>
  <si>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</si>
  <si>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Cottonwood Solar, LLC Cottonwood Carport</t>
  </si>
  <si>
    <t>Tule River</t>
  </si>
  <si>
    <t>Angels</t>
  </si>
  <si>
    <t>Kingbird A Solar LLC</t>
  </si>
  <si>
    <t>Stony Gorge</t>
  </si>
  <si>
    <t>Grizzly</t>
  </si>
  <si>
    <t>Friant Hydro Facility</t>
  </si>
  <si>
    <t>Beardsley</t>
  </si>
  <si>
    <t>Black Butte</t>
  </si>
  <si>
    <t>AVS Lancaster 1</t>
  </si>
  <si>
    <t>Mount Signal Solar Farm V</t>
  </si>
  <si>
    <t>Windland</t>
  </si>
  <si>
    <t>Meadow Creek Project Company</t>
  </si>
  <si>
    <t>EIA ID or Proxy ID</t>
  </si>
  <si>
    <t xml:space="preserve">LAR ARCO Watson Cogeneration </t>
  </si>
  <si>
    <t>LAR Tesoro Equilon Los Angeles Refining</t>
  </si>
  <si>
    <t>John L. Featherstone Plant (Hudson Ranch)</t>
  </si>
  <si>
    <t>Calpine - Geysers Unit 5-20</t>
  </si>
  <si>
    <t>Calpine - Aidlin Geothermal Power Plant</t>
  </si>
  <si>
    <t>Calpine - Sonoma California Geothermal</t>
  </si>
  <si>
    <t>Calpine - Calistoga Power Plant</t>
  </si>
  <si>
    <t>Mustang Two</t>
  </si>
  <si>
    <t>Venice Hydro</t>
  </si>
  <si>
    <t>South Consolidated</t>
  </si>
  <si>
    <t>Horse Mesa</t>
  </si>
  <si>
    <t>Mormon Flat</t>
  </si>
  <si>
    <t>Roosevelt</t>
  </si>
  <si>
    <t>Stewart Mountain</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</si>
  <si>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</si>
  <si>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</si>
  <si>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</si>
  <si>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</si>
  <si>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</si>
  <si>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</si>
  <si>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</si>
  <si>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</si>
  <si>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</si>
  <si>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</si>
  <si>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</si>
  <si>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</si>
  <si>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</si>
  <si>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</si>
  <si>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</si>
  <si>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</si>
  <si>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</si>
  <si>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</si>
  <si>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</si>
  <si>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</si>
  <si>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</si>
  <si>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</si>
  <si>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</si>
  <si>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</si>
  <si>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</si>
  <si>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</si>
  <si>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</si>
  <si>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</si>
  <si>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</si>
  <si>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</si>
  <si>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</si>
  <si>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</si>
  <si>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</si>
  <si>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</si>
  <si>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</si>
  <si>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</si>
  <si>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</si>
  <si>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</si>
  <si>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</si>
  <si>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</si>
  <si>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</si>
  <si>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</si>
  <si>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</si>
  <si>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</si>
  <si>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</si>
  <si>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</si>
  <si>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</si>
  <si>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</si>
  <si>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</si>
  <si>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</si>
  <si>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</si>
  <si>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</si>
  <si>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</si>
  <si>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</si>
  <si>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</si>
  <si>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</si>
  <si>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</si>
  <si>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</si>
  <si>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</si>
  <si>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</si>
  <si>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</si>
  <si>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</si>
  <si>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</si>
  <si>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</si>
  <si>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</si>
  <si>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</si>
  <si>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</si>
  <si>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</si>
  <si>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</si>
  <si>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</si>
  <si>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</si>
  <si>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</si>
  <si>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</si>
  <si>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</si>
  <si>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</si>
  <si>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</si>
  <si>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</si>
  <si>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</si>
  <si>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</si>
  <si>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</si>
  <si>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</si>
  <si>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</si>
  <si>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</si>
  <si>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</si>
  <si>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</si>
  <si>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</si>
  <si>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</si>
  <si>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</si>
  <si>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</si>
  <si>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</si>
  <si>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</si>
  <si>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</si>
  <si>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</si>
  <si>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</si>
  <si>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</si>
  <si>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</si>
  <si>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</si>
  <si>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</si>
  <si>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</si>
  <si>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</si>
  <si>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</si>
  <si>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</si>
  <si>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</si>
  <si>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</si>
  <si>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</si>
  <si>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</si>
  <si>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</si>
  <si>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</si>
  <si>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</si>
  <si>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</si>
  <si>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</si>
  <si>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</si>
  <si>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</si>
  <si>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</si>
  <si>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</si>
  <si>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</si>
  <si>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</si>
  <si>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</si>
  <si>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</si>
  <si>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</si>
  <si>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</si>
  <si>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</si>
  <si>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</si>
  <si>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</si>
  <si>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</si>
  <si>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</si>
  <si>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</si>
  <si>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</si>
  <si>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Ross</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</si>
  <si>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</si>
  <si>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</si>
  <si>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</si>
  <si>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</si>
  <si>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</si>
  <si>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</si>
  <si>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</si>
  <si>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</si>
  <si>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</si>
  <si>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</si>
  <si>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</si>
  <si>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</si>
  <si>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</si>
  <si>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</si>
  <si>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</si>
  <si>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</si>
  <si>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</si>
  <si>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</si>
  <si>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</si>
  <si>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</si>
  <si>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</si>
  <si>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</si>
  <si>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</si>
  <si>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</si>
  <si>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</si>
  <si>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</si>
  <si>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</si>
  <si>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</si>
  <si>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</si>
  <si>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</si>
  <si>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</si>
  <si>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</si>
  <si>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Lake Mathews</t>
  </si>
  <si>
    <t>Foothill Feeder</t>
  </si>
  <si>
    <t>San Dimas</t>
  </si>
  <si>
    <t>Yorba Linda</t>
  </si>
  <si>
    <t>Lower No 1</t>
  </si>
  <si>
    <t>Unit 4</t>
  </si>
  <si>
    <t>Hydro II</t>
  </si>
  <si>
    <t>Mojave Siphon</t>
  </si>
  <si>
    <t>Upper Salmon B</t>
  </si>
  <si>
    <t>PEC Headworks</t>
  </si>
  <si>
    <t>Wynoochee</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</si>
  <si>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</si>
  <si>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</si>
  <si>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</si>
  <si>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</si>
  <si>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</si>
  <si>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</si>
  <si>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</si>
  <si>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</si>
  <si>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</si>
  <si>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</si>
  <si>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</si>
  <si>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</si>
  <si>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</si>
  <si>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</si>
  <si>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</si>
  <si>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</si>
  <si>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</si>
  <si>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</si>
  <si>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</si>
  <si>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</si>
  <si>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</si>
  <si>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</si>
  <si>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</si>
  <si>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</si>
  <si>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</si>
  <si>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</si>
  <si>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</si>
  <si>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</si>
  <si>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</si>
  <si>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</si>
  <si>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</si>
  <si>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</si>
  <si>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</si>
  <si>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</si>
  <si>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</si>
  <si>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</si>
  <si>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</si>
  <si>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</si>
  <si>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</si>
  <si>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</si>
  <si>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</si>
  <si>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</si>
  <si>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</si>
  <si>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</si>
  <si>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</si>
  <si>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</si>
  <si>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</si>
  <si>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</si>
  <si>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</si>
  <si>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</si>
  <si>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</si>
  <si>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</si>
  <si>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</si>
  <si>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</si>
  <si>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</si>
  <si>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</si>
  <si>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</si>
  <si>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</si>
  <si>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</si>
  <si>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</si>
  <si>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</si>
  <si>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</si>
  <si>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</si>
  <si>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</si>
  <si>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</si>
  <si>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</si>
  <si>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</si>
  <si>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</si>
  <si>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</si>
  <si>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</si>
  <si>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</si>
  <si>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</si>
  <si>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</si>
  <si>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</si>
  <si>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</si>
  <si>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Mojave 4</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</si>
  <si>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</si>
  <si>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</si>
  <si>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</si>
  <si>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</si>
  <si>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</si>
  <si>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</si>
  <si>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</si>
  <si>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</si>
  <si>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</si>
  <si>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</si>
  <si>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</si>
  <si>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</si>
  <si>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</si>
  <si>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</si>
  <si>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</si>
  <si>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</si>
  <si>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</si>
  <si>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</si>
  <si>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</si>
  <si>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</si>
  <si>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</si>
  <si>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</si>
  <si>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</si>
  <si>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</si>
  <si>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</si>
  <si>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</si>
  <si>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</si>
  <si>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</si>
  <si>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</si>
  <si>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</si>
  <si>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</si>
  <si>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</si>
  <si>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</si>
  <si>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</si>
  <si>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</si>
  <si>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</si>
  <si>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</si>
  <si>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Prescott Airport</t>
  </si>
  <si>
    <t>Helzel &amp; Schwarzhoff 86</t>
  </si>
  <si>
    <t>ZCO</t>
  </si>
  <si>
    <t>Fossil Gulch</t>
  </si>
  <si>
    <t>Aragonne Wind LLC</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</si>
  <si>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</si>
  <si>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</si>
  <si>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</si>
  <si>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</si>
  <si>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</si>
  <si>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</si>
  <si>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</si>
  <si>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</si>
  <si>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</si>
  <si>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</si>
  <si>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</si>
  <si>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</si>
  <si>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</si>
  <si>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Bennett Creek Windfarm LLC "Mountain Home"</t>
  </si>
  <si>
    <t>Russell D Smith</t>
  </si>
  <si>
    <t>Summer Falls Power Plant</t>
  </si>
  <si>
    <t>Eltopia Branch Canal 4.6</t>
  </si>
  <si>
    <t>Potholes East Canal 66.0</t>
  </si>
  <si>
    <t>Main Canal Headworks</t>
  </si>
  <si>
    <t>Spanish Fork Wind Park 2 LLC</t>
  </si>
  <si>
    <t>Solana Generating Station</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</si>
  <si>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</si>
  <si>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</si>
  <si>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</si>
  <si>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</si>
  <si>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</si>
  <si>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</si>
  <si>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</si>
  <si>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</si>
  <si>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</si>
  <si>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High Lonesome Mesa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</si>
  <si>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</si>
  <si>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</si>
  <si>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</si>
  <si>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</si>
  <si>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</si>
  <si>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</si>
  <si>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</si>
  <si>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</si>
  <si>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</si>
  <si>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</si>
  <si>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</si>
  <si>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</si>
  <si>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</si>
  <si>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</si>
  <si>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</si>
  <si>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</si>
  <si>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</si>
  <si>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</si>
  <si>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</si>
  <si>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</si>
  <si>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</si>
  <si>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</si>
  <si>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</si>
  <si>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</si>
  <si>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</si>
  <si>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</si>
  <si>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</si>
  <si>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</si>
  <si>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</si>
  <si>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</si>
  <si>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</si>
  <si>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</si>
  <si>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</si>
  <si>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</si>
  <si>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</si>
  <si>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</si>
  <si>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</si>
  <si>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</si>
  <si>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</si>
  <si>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</si>
  <si>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</si>
  <si>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</si>
  <si>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</si>
  <si>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</si>
  <si>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</si>
  <si>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Red Mesa Wind LLC</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</si>
  <si>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</si>
  <si>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</si>
  <si>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</si>
  <si>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</si>
  <si>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</si>
  <si>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</si>
  <si>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</si>
  <si>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</si>
  <si>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</si>
  <si>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</si>
  <si>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</si>
  <si>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</si>
  <si>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</si>
  <si>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</si>
  <si>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</si>
  <si>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</si>
  <si>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</si>
  <si>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</si>
  <si>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</si>
  <si>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</si>
  <si>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</si>
  <si>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</si>
  <si>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</si>
  <si>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</si>
  <si>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</si>
  <si>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</si>
  <si>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</si>
  <si>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</si>
  <si>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</si>
  <si>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</si>
  <si>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</si>
  <si>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</si>
  <si>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</si>
  <si>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</si>
  <si>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</si>
  <si>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</si>
  <si>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</si>
  <si>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</si>
  <si>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</si>
  <si>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</si>
  <si>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</si>
  <si>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</si>
  <si>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</si>
  <si>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</si>
  <si>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</si>
  <si>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</si>
  <si>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</si>
  <si>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</si>
  <si>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</si>
  <si>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</si>
  <si>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</si>
  <si>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</si>
  <si>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</si>
  <si>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</si>
  <si>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</si>
  <si>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</si>
  <si>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</si>
  <si>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</si>
  <si>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</si>
  <si>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</si>
  <si>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</si>
  <si>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</si>
  <si>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</si>
  <si>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</si>
  <si>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</si>
  <si>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</si>
  <si>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</si>
  <si>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</si>
  <si>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</si>
  <si>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</si>
  <si>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RE Bagdad Solar I LLC</t>
  </si>
  <si>
    <t>Foundation AB</t>
  </si>
  <si>
    <t>Foundation IE</t>
  </si>
  <si>
    <t>RE Ajo 1 LLC</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</si>
  <si>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</si>
  <si>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</si>
  <si>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</si>
  <si>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</si>
  <si>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</si>
  <si>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</si>
  <si>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</si>
  <si>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</si>
  <si>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</si>
  <si>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</si>
  <si>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</si>
  <si>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</si>
  <si>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</si>
  <si>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</si>
  <si>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</si>
  <si>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</si>
  <si>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</si>
  <si>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</si>
  <si>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</si>
  <si>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</si>
  <si>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</si>
  <si>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Foothills Solar Plant Hybrid</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</si>
  <si>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</si>
  <si>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</si>
  <si>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</si>
  <si>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</si>
  <si>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</si>
  <si>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</si>
  <si>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</si>
  <si>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</si>
  <si>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</si>
  <si>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</si>
  <si>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</si>
  <si>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</si>
  <si>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</si>
  <si>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</si>
  <si>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</si>
  <si>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</si>
  <si>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</si>
  <si>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Prescott Solar Plant</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</si>
  <si>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</si>
  <si>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</si>
  <si>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</si>
  <si>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</si>
  <si>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</si>
  <si>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</si>
  <si>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</si>
  <si>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</si>
  <si>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</si>
  <si>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</si>
  <si>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</si>
  <si>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</si>
  <si>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Badger 1</t>
  </si>
  <si>
    <t>Jewish Community Center PV</t>
  </si>
  <si>
    <t>Paradise Valley H.S. PV</t>
  </si>
  <si>
    <t>Gridley Main</t>
  </si>
  <si>
    <t>Hyder II Hybrid</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</si>
  <si>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</si>
  <si>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</si>
  <si>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</si>
  <si>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</si>
  <si>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</si>
  <si>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</si>
  <si>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</si>
  <si>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</si>
  <si>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</si>
  <si>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</si>
  <si>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</si>
  <si>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</si>
  <si>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RE Gillespie 1 LLC</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</si>
  <si>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</si>
  <si>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</si>
  <si>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</si>
  <si>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</si>
  <si>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</si>
  <si>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</si>
  <si>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</si>
  <si>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</si>
  <si>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</si>
  <si>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</si>
  <si>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</si>
  <si>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</si>
  <si>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</si>
  <si>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</si>
  <si>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</si>
  <si>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</si>
  <si>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</si>
  <si>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</si>
  <si>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</si>
  <si>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</si>
  <si>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</si>
  <si>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</si>
  <si>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</si>
  <si>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</si>
  <si>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</si>
  <si>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</si>
  <si>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</si>
  <si>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</si>
  <si>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</si>
  <si>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</si>
  <si>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</si>
  <si>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</si>
  <si>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</si>
  <si>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</si>
  <si>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</si>
  <si>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</si>
  <si>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</si>
  <si>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</si>
  <si>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</si>
  <si>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</si>
  <si>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</si>
  <si>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</si>
  <si>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</si>
  <si>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</si>
  <si>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</si>
  <si>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</si>
  <si>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</si>
  <si>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</si>
  <si>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</si>
  <si>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</si>
  <si>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</si>
  <si>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</si>
  <si>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</si>
  <si>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</si>
  <si>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</si>
  <si>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</si>
  <si>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</si>
  <si>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Gila Bend Hybrid</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</si>
  <si>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</si>
  <si>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</si>
  <si>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</si>
  <si>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</si>
  <si>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</si>
  <si>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</si>
  <si>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</si>
  <si>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</si>
  <si>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</si>
  <si>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</si>
  <si>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</si>
  <si>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</si>
  <si>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</si>
  <si>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</si>
  <si>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</si>
  <si>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</si>
  <si>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</si>
  <si>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</si>
  <si>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</si>
  <si>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</si>
  <si>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</si>
  <si>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</si>
  <si>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</si>
  <si>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</si>
  <si>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</si>
  <si>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</si>
  <si>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</si>
  <si>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</si>
  <si>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</si>
  <si>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</si>
  <si>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Desert Star</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</si>
  <si>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</si>
  <si>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</si>
  <si>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</si>
  <si>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</si>
  <si>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</si>
  <si>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</si>
  <si>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</si>
  <si>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</si>
  <si>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</si>
  <si>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</si>
  <si>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</si>
  <si>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</si>
  <si>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</si>
  <si>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</si>
  <si>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</si>
  <si>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</si>
  <si>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</si>
  <si>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</si>
  <si>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</si>
  <si>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</si>
  <si>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</si>
  <si>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</si>
  <si>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</si>
  <si>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</si>
  <si>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</si>
  <si>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</si>
  <si>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</si>
  <si>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</si>
  <si>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</si>
  <si>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</si>
  <si>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</si>
  <si>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</si>
  <si>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</si>
  <si>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Tooele Army Depot</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</si>
  <si>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</si>
  <si>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</si>
  <si>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</si>
  <si>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</si>
  <si>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</si>
  <si>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</si>
  <si>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</si>
  <si>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</si>
  <si>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</si>
  <si>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</si>
  <si>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</si>
  <si>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</si>
  <si>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</si>
  <si>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</si>
  <si>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</si>
  <si>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</si>
  <si>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</si>
  <si>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</si>
  <si>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</si>
  <si>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</si>
  <si>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</si>
  <si>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</si>
  <si>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</si>
  <si>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</si>
  <si>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</si>
  <si>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</si>
  <si>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</si>
  <si>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</si>
  <si>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</si>
  <si>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</si>
  <si>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</si>
  <si>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</si>
  <si>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</si>
  <si>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</si>
  <si>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</si>
  <si>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</si>
  <si>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</si>
  <si>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</si>
  <si>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</si>
  <si>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</si>
  <si>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</si>
  <si>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</si>
  <si>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</si>
  <si>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</si>
  <si>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</si>
  <si>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</si>
  <si>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</si>
  <si>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</si>
  <si>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</si>
  <si>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</si>
  <si>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</si>
  <si>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</si>
  <si>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</si>
  <si>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</si>
  <si>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</si>
  <si>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</si>
  <si>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</si>
  <si>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</si>
  <si>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</si>
  <si>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</si>
  <si>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</si>
  <si>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Red Rock</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</si>
  <si>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</si>
  <si>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</si>
  <si>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</si>
  <si>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</si>
  <si>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</si>
  <si>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</si>
  <si>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</si>
  <si>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</si>
  <si>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</si>
  <si>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</si>
  <si>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</si>
  <si>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</si>
  <si>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</si>
  <si>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</si>
  <si>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</si>
  <si>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</si>
  <si>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</si>
  <si>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</si>
  <si>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</si>
  <si>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</si>
  <si>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</si>
  <si>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</si>
  <si>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</si>
  <si>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</si>
  <si>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</si>
  <si>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</si>
  <si>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</si>
  <si>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</si>
  <si>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</si>
  <si>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</si>
  <si>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</si>
  <si>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</si>
  <si>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</si>
  <si>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</si>
  <si>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</si>
  <si>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</si>
  <si>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</si>
  <si>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</si>
  <si>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</si>
  <si>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</si>
  <si>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</si>
  <si>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</si>
  <si>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</si>
  <si>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</si>
  <si>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</si>
  <si>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</si>
  <si>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</si>
  <si>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</si>
  <si>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</si>
  <si>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</si>
  <si>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</si>
  <si>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</si>
  <si>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</si>
  <si>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</si>
  <si>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</si>
  <si>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</si>
  <si>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</si>
  <si>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</si>
  <si>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</si>
  <si>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</si>
  <si>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</si>
  <si>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</si>
  <si>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</si>
  <si>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</si>
  <si>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</si>
  <si>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</si>
  <si>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</si>
  <si>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</si>
  <si>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</si>
  <si>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</si>
  <si>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</si>
  <si>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</si>
  <si>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</si>
  <si>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</si>
  <si>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</si>
  <si>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</si>
  <si>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</si>
  <si>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</si>
  <si>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</si>
  <si>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</si>
  <si>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</si>
  <si>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</si>
  <si>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</si>
  <si>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</si>
  <si>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</si>
  <si>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</si>
  <si>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</si>
  <si>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</si>
  <si>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</si>
  <si>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</si>
  <si>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</si>
  <si>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</si>
  <si>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</si>
  <si>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</si>
  <si>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</si>
  <si>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</si>
  <si>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</si>
  <si>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</si>
  <si>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</si>
  <si>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</si>
  <si>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</si>
  <si>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</si>
  <si>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</si>
  <si>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</si>
  <si>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</si>
  <si>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</si>
  <si>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</si>
  <si>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</si>
  <si>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</si>
  <si>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</si>
  <si>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</si>
  <si>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</si>
  <si>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Target Shafter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</si>
  <si>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</si>
  <si>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</si>
  <si>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</si>
  <si>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</si>
  <si>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</si>
  <si>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</si>
  <si>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</si>
  <si>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</si>
  <si>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</si>
  <si>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</si>
  <si>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</si>
  <si>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</si>
  <si>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</si>
  <si>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</si>
  <si>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</si>
  <si>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</si>
  <si>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</si>
  <si>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Gavilan District College Solar Project</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</si>
  <si>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</si>
  <si>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</si>
  <si>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</si>
  <si>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</si>
  <si>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</si>
  <si>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</si>
  <si>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</si>
  <si>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</si>
  <si>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</si>
  <si>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</si>
  <si>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</si>
  <si>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</si>
  <si>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</si>
  <si>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</si>
  <si>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</si>
  <si>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</si>
  <si>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</si>
  <si>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</si>
  <si>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</si>
  <si>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</si>
  <si>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</si>
  <si>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</si>
  <si>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</si>
  <si>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</si>
  <si>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</si>
  <si>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</si>
  <si>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</si>
  <si>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</si>
  <si>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</si>
  <si>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</si>
  <si>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</si>
  <si>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</si>
  <si>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</si>
  <si>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</si>
  <si>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</si>
  <si>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</si>
  <si>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</si>
  <si>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</si>
  <si>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</si>
  <si>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</si>
  <si>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</si>
  <si>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</si>
  <si>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</si>
  <si>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</si>
  <si>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</si>
  <si>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</si>
  <si>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</si>
  <si>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</si>
  <si>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</si>
  <si>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</si>
  <si>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</si>
  <si>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</si>
  <si>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</si>
  <si>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</si>
  <si>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</si>
  <si>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</si>
  <si>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</si>
  <si>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</si>
  <si>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</si>
  <si>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</si>
  <si>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</si>
  <si>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</si>
  <si>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</si>
  <si>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</si>
  <si>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</si>
  <si>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</si>
  <si>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</si>
  <si>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</si>
  <si>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</si>
  <si>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</si>
  <si>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</si>
  <si>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</si>
  <si>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</si>
  <si>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</si>
  <si>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</si>
  <si>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</si>
  <si>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</si>
  <si>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</si>
  <si>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</si>
  <si>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</si>
  <si>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</si>
  <si>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</si>
  <si>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</si>
  <si>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</si>
  <si>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</si>
  <si>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</si>
  <si>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</si>
  <si>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</si>
  <si>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</si>
  <si>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</si>
  <si>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</si>
  <si>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</si>
  <si>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</si>
  <si>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</si>
  <si>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</si>
  <si>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Amazon_DEN2</t>
  </si>
  <si>
    <t>Mohave Electric Cooperative at Joy Lane</t>
  </si>
  <si>
    <t>Britton Solar Energy Center</t>
  </si>
  <si>
    <t>SR Kersey II</t>
  </si>
  <si>
    <t>SR Skylark C</t>
  </si>
  <si>
    <t>Pleasanton - Amador Valley High School</t>
  </si>
  <si>
    <t>North Kern State Prison Phase II</t>
  </si>
  <si>
    <t>IBM Solar</t>
  </si>
  <si>
    <t>Vacaville Hospital</t>
  </si>
  <si>
    <t>Hyperion Treatment Plant CHP Plant</t>
  </si>
  <si>
    <t>Valero Wilmington Cogeneration Plant</t>
  </si>
  <si>
    <t>Mohave County Wind Farm</t>
  </si>
  <si>
    <t>Irwindale Brew Yard, LLC</t>
  </si>
  <si>
    <t>Dillon Wind LLC</t>
  </si>
  <si>
    <t>American Kings Solar, LLC</t>
  </si>
  <si>
    <t>Maverick Solar, LLC</t>
  </si>
  <si>
    <t>Borden Solar Farm</t>
  </si>
  <si>
    <t>Sun Streams, LLC</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</si>
  <si>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</si>
  <si>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</si>
  <si>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</si>
  <si>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</si>
  <si>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</si>
  <si>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</si>
  <si>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</si>
  <si>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</si>
  <si>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</si>
  <si>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</si>
  <si>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</si>
  <si>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</si>
  <si>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</si>
  <si>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Rancho Seco Solar II, LLC</t>
  </si>
  <si>
    <t>Wildflower Solar 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</si>
  <si>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</si>
  <si>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</si>
  <si>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</si>
  <si>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</si>
  <si>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</si>
  <si>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</si>
  <si>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</si>
  <si>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</si>
  <si>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</si>
  <si>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</si>
  <si>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</si>
  <si>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</si>
  <si>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</si>
  <si>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</si>
  <si>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</si>
  <si>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</si>
  <si>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</si>
  <si>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</si>
  <si>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</si>
  <si>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</si>
  <si>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</si>
  <si>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</si>
  <si>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</si>
  <si>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</si>
  <si>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</si>
  <si>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</si>
  <si>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</si>
  <si>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</si>
  <si>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</si>
  <si>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</si>
  <si>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</si>
  <si>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</si>
  <si>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</si>
  <si>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</si>
  <si>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</si>
  <si>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</si>
  <si>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</si>
  <si>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</si>
  <si>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</si>
  <si>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</si>
  <si>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</si>
  <si>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</si>
  <si>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</si>
  <si>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</si>
  <si>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</si>
  <si>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</si>
  <si>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</si>
  <si>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</si>
  <si>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</si>
  <si>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</si>
  <si>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</si>
  <si>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</si>
  <si>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</si>
  <si>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</si>
  <si>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</si>
  <si>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</si>
  <si>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</si>
  <si>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</si>
  <si>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</si>
  <si>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</si>
  <si>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</si>
  <si>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</si>
  <si>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</si>
  <si>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</si>
  <si>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</si>
  <si>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</si>
  <si>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</si>
  <si>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</si>
  <si>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</si>
  <si>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</si>
  <si>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</si>
  <si>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</si>
  <si>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</si>
  <si>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</si>
  <si>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</si>
  <si>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</si>
  <si>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</si>
  <si>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</si>
  <si>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</si>
  <si>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</si>
  <si>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</si>
  <si>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</si>
  <si>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</si>
  <si>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</si>
  <si>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</si>
  <si>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</si>
  <si>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</si>
  <si>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</si>
  <si>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</si>
  <si>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</si>
  <si>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</si>
  <si>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</si>
  <si>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</si>
  <si>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</si>
  <si>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</si>
  <si>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</si>
  <si>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</si>
  <si>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</si>
  <si>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</si>
  <si>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</si>
  <si>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</si>
  <si>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</si>
  <si>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</si>
  <si>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</si>
  <si>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</si>
  <si>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</si>
  <si>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</si>
  <si>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</si>
  <si>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</si>
  <si>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</si>
  <si>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</si>
  <si>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</si>
  <si>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</si>
  <si>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</si>
  <si>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</si>
  <si>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</si>
  <si>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</si>
  <si>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</si>
  <si>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</si>
  <si>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</si>
  <si>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</si>
  <si>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</si>
  <si>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</si>
  <si>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</si>
  <si>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</si>
  <si>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</si>
  <si>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</si>
  <si>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</si>
  <si>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</si>
  <si>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</si>
  <si>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</si>
  <si>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</si>
  <si>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</si>
  <si>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</si>
  <si>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</si>
  <si>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</si>
  <si>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</si>
  <si>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</si>
  <si>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</si>
  <si>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</si>
  <si>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</si>
  <si>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</si>
  <si>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</si>
  <si>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</si>
  <si>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</si>
  <si>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</si>
  <si>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</si>
  <si>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</si>
  <si>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</si>
  <si>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</si>
  <si>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</si>
  <si>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</si>
  <si>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</si>
  <si>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</si>
  <si>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</si>
  <si>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</si>
  <si>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</si>
  <si>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</si>
  <si>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</si>
  <si>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</si>
  <si>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</si>
  <si>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</si>
  <si>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</si>
  <si>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</si>
  <si>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</si>
  <si>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</si>
  <si>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</si>
  <si>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</si>
  <si>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</si>
  <si>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</si>
  <si>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</si>
  <si>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</si>
  <si>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</si>
  <si>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</si>
  <si>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</si>
  <si>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</si>
  <si>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</si>
  <si>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</si>
  <si>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</si>
  <si>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</si>
  <si>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</si>
  <si>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</si>
  <si>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</si>
  <si>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</si>
  <si>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</si>
  <si>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</si>
  <si>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</si>
  <si>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</si>
  <si>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</si>
  <si>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</si>
  <si>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</si>
  <si>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</si>
  <si>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</si>
  <si>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</si>
  <si>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</si>
  <si>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</si>
  <si>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</si>
  <si>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</si>
  <si>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</si>
  <si>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</si>
  <si>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</si>
  <si>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</si>
  <si>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</si>
  <si>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</si>
  <si>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</si>
  <si>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</si>
  <si>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</si>
  <si>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</si>
  <si>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</si>
  <si>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</si>
  <si>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</si>
  <si>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</si>
  <si>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</si>
  <si>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</si>
  <si>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</si>
  <si>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</si>
  <si>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</si>
  <si>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</si>
  <si>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</si>
  <si>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</si>
  <si>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</si>
  <si>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</si>
  <si>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</si>
  <si>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</si>
  <si>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</si>
  <si>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</si>
  <si>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</si>
  <si>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</si>
  <si>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</si>
  <si>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</si>
  <si>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</si>
  <si>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</si>
  <si>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</si>
  <si>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</si>
  <si>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</si>
  <si>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</si>
  <si>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</si>
  <si>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</si>
  <si>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</si>
  <si>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</si>
  <si>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</si>
  <si>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</si>
  <si>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</si>
  <si>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</si>
  <si>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</si>
  <si>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</si>
  <si>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</si>
  <si>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</si>
  <si>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</si>
  <si>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</si>
  <si>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</si>
  <si>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</si>
  <si>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</si>
  <si>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</si>
  <si>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</si>
  <si>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</si>
  <si>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</si>
  <si>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</si>
  <si>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</si>
  <si>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</si>
  <si>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</si>
  <si>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</si>
  <si>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</si>
  <si>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</si>
  <si>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</si>
  <si>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</si>
  <si>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</si>
  <si>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</si>
  <si>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ROCK CREEK L.P.</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</si>
  <si>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</si>
  <si>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</si>
  <si>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</si>
  <si>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</si>
  <si>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</si>
  <si>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</si>
  <si>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</si>
  <si>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</si>
  <si>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</si>
  <si>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</si>
  <si>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</si>
  <si>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</si>
  <si>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</si>
  <si>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</si>
  <si>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</si>
  <si>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</si>
  <si>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</si>
  <si>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</si>
  <si>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</si>
  <si>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</si>
  <si>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</si>
  <si>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</si>
  <si>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</si>
  <si>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</si>
  <si>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</si>
  <si>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</si>
  <si>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</si>
  <si>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</si>
  <si>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</si>
  <si>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</si>
  <si>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</si>
  <si>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</si>
  <si>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</si>
  <si>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</si>
  <si>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</si>
  <si>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</si>
  <si>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</si>
  <si>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</si>
  <si>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</si>
  <si>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</si>
  <si>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</si>
  <si>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</si>
  <si>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</si>
  <si>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</si>
  <si>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</si>
  <si>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</si>
  <si>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</si>
  <si>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</si>
  <si>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</si>
  <si>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</si>
  <si>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</si>
  <si>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</si>
  <si>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</si>
  <si>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</si>
  <si>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</si>
  <si>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</si>
  <si>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</si>
  <si>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</si>
  <si>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</si>
  <si>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</si>
  <si>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</si>
  <si>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</si>
  <si>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</si>
  <si>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</si>
  <si>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</si>
  <si>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</si>
  <si>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</si>
  <si>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</si>
  <si>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</si>
  <si>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</si>
  <si>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</si>
  <si>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</si>
  <si>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</si>
  <si>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</si>
  <si>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</si>
  <si>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</si>
  <si>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</si>
  <si>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</si>
  <si>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</si>
  <si>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</si>
  <si>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</si>
  <si>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</si>
  <si>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</si>
  <si>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</si>
  <si>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</si>
  <si>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</si>
  <si>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</si>
  <si>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</si>
  <si>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</si>
  <si>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</si>
  <si>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</si>
  <si>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</si>
  <si>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</si>
  <si>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</si>
  <si>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</si>
  <si>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</si>
  <si>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</si>
  <si>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</si>
  <si>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</si>
  <si>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</si>
  <si>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</si>
  <si>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</si>
  <si>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</si>
  <si>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</si>
  <si>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</si>
  <si>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</si>
  <si>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</si>
  <si>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</si>
  <si>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</si>
  <si>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CSE Arizona Facility</t>
  </si>
  <si>
    <t>P188</t>
  </si>
  <si>
    <t>P190</t>
  </si>
  <si>
    <t>P193</t>
  </si>
  <si>
    <t>La Rosita Power Project (MEX)</t>
  </si>
  <si>
    <t>P194</t>
  </si>
  <si>
    <t>MCAS Yuma Microgrid MCGX02</t>
  </si>
  <si>
    <t>P195</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</si>
  <si>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</si>
  <si>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</si>
  <si>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</si>
  <si>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</si>
  <si>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</si>
  <si>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</si>
  <si>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</si>
  <si>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</si>
  <si>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</si>
  <si>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</si>
  <si>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</si>
  <si>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</si>
  <si>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</si>
  <si>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</si>
  <si>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</si>
  <si>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</si>
  <si>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</si>
  <si>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</si>
  <si>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</si>
  <si>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</si>
  <si>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</si>
  <si>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</si>
  <si>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</si>
  <si>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</si>
  <si>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</si>
  <si>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</si>
  <si>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</si>
  <si>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</si>
  <si>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</si>
  <si>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</si>
  <si>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</si>
  <si>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</si>
  <si>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</si>
  <si>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</si>
  <si>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</si>
  <si>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</si>
  <si>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</si>
  <si>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</si>
  <si>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</si>
  <si>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</si>
  <si>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</si>
  <si>
    <t>IP Malbec</t>
  </si>
  <si>
    <t xml:space="preserve">Geo Solar 1 - Clearlake </t>
  </si>
  <si>
    <t>Geo Solar 2- Middletown</t>
  </si>
  <si>
    <t>BART Antioch Station JB-94525154</t>
  </si>
  <si>
    <t>BART Lafayette Station JB-94525155</t>
  </si>
  <si>
    <t>BART Warm Springs Station JB-94512464</t>
  </si>
  <si>
    <t>City of Rancho Cucamonga - City Hall</t>
  </si>
  <si>
    <t>City of Rancho Cucamonga - Animal Center Shelter</t>
  </si>
  <si>
    <t>City of Rancho Cucamonga - Epicenter</t>
  </si>
  <si>
    <t>P216</t>
  </si>
  <si>
    <t>P217</t>
  </si>
  <si>
    <t>P218</t>
  </si>
  <si>
    <t>P219</t>
  </si>
  <si>
    <t>P220</t>
  </si>
  <si>
    <t>P221</t>
  </si>
  <si>
    <t>P222</t>
  </si>
  <si>
    <t>P223</t>
  </si>
  <si>
    <t>P224</t>
  </si>
  <si>
    <t>Penitencia Water Treatment Plant PV</t>
  </si>
  <si>
    <t>Santa Teresa Water Treatment Plant PV</t>
  </si>
  <si>
    <t>Sonoma Valley Treatment Plant PV</t>
  </si>
  <si>
    <t>P225</t>
  </si>
  <si>
    <t>P226</t>
  </si>
  <si>
    <t>P227</t>
  </si>
  <si>
    <t>275 Cambridge Ave. Parking Garage - 275 Cambridge Garage</t>
  </si>
  <si>
    <t>445 Bryant St. Parking Garage - 445 Bryant St. Parking Garage</t>
  </si>
  <si>
    <t>475 Cambridge Ave. Parking Garage - 475 Cambridge Garage</t>
  </si>
  <si>
    <t>520 Webster St. Parking Garage - 520 Webster St. Parking Garage</t>
  </si>
  <si>
    <t>Unitarian Universalist Church of Palo Alto - UUCPA</t>
  </si>
  <si>
    <t>P228</t>
  </si>
  <si>
    <t>P229</t>
  </si>
  <si>
    <t>P230</t>
  </si>
  <si>
    <t>P231</t>
  </si>
  <si>
    <t>P232</t>
  </si>
  <si>
    <t>NR Grower Direct Nut</t>
  </si>
  <si>
    <t>NR Pohl and Holmes Inc</t>
  </si>
  <si>
    <t>P233</t>
  </si>
  <si>
    <t>P234</t>
  </si>
  <si>
    <t>Parking Structure (Main Office) - Turlock Solar Photovoltaic Project</t>
  </si>
  <si>
    <t>P235</t>
  </si>
  <si>
    <t>Mega Hydro #1 (Clover Creek)</t>
  </si>
  <si>
    <t>Lois Lake Dam (Powell River Hydro)</t>
  </si>
  <si>
    <t>P236</t>
  </si>
  <si>
    <t>P237</t>
  </si>
  <si>
    <t>P238</t>
  </si>
  <si>
    <t>Valencia 2</t>
  </si>
  <si>
    <t>P239</t>
  </si>
  <si>
    <t>Tulare BioMAT Fuel Cell</t>
  </si>
  <si>
    <t>Two Fiets - Van Beek Brothers Dairy Digester</t>
  </si>
  <si>
    <t>P240</t>
  </si>
  <si>
    <t>Glendale Community College - Glen Solar 1 - Solar Parking Roof</t>
  </si>
  <si>
    <t>P241</t>
  </si>
  <si>
    <t>P242</t>
  </si>
  <si>
    <t>Rooftop Solar - City of Pittsburg</t>
  </si>
  <si>
    <t>Desert Harvest II LLC</t>
  </si>
  <si>
    <t>Central Marin Sanitation Agency - CMSA Renewable Energy Expansion</t>
  </si>
  <si>
    <t>Cost Plus Plaza</t>
  </si>
  <si>
    <t>DRES Quarry 1</t>
  </si>
  <si>
    <t>DRES Quarry 2.4 - DRES Quarry 2.4</t>
  </si>
  <si>
    <t>Fairfield Power Plant (Papazian) - Fairfield Power Plant (Papazian)</t>
  </si>
  <si>
    <t>Freethy Industrial Park Unit #1</t>
  </si>
  <si>
    <t>Freethy Industrial Park Unit #2</t>
  </si>
  <si>
    <t>Marin Carport - Buck Institute</t>
  </si>
  <si>
    <t>San Rafael Airport</t>
  </si>
  <si>
    <t>San Rafael Airport II</t>
  </si>
  <si>
    <t>SWTC - Phase 2 - Small World Trading Co</t>
  </si>
  <si>
    <t>City of Moreno Valley - City Hall Solar Carport</t>
  </si>
  <si>
    <t>City of Colton - Gonzalez Community Center JB-9232227-00</t>
  </si>
  <si>
    <t>City of Colton - Arbor Terrace JB-9231899-00</t>
  </si>
  <si>
    <t>P243</t>
  </si>
  <si>
    <t>P244</t>
  </si>
  <si>
    <t>P245</t>
  </si>
  <si>
    <t>P246</t>
  </si>
  <si>
    <t>P247</t>
  </si>
  <si>
    <t>P248</t>
  </si>
  <si>
    <t>P249</t>
  </si>
  <si>
    <t>P254</t>
  </si>
  <si>
    <t>P255</t>
  </si>
  <si>
    <t>P256</t>
  </si>
  <si>
    <t>P257</t>
  </si>
  <si>
    <t>P258</t>
  </si>
  <si>
    <t>P259</t>
  </si>
  <si>
    <t>P260</t>
  </si>
  <si>
    <t>Jenny Strand Solar Park</t>
  </si>
  <si>
    <t>Santa Clara-Tioga Canopy</t>
  </si>
  <si>
    <t>Ameresco Santa Clara</t>
  </si>
  <si>
    <t>P261</t>
  </si>
  <si>
    <t>P262</t>
  </si>
  <si>
    <t>P263</t>
  </si>
  <si>
    <t>City of Oceanside (San Francisco Peak Hydro)</t>
  </si>
  <si>
    <t>Olivenhain Municipal Water District</t>
  </si>
  <si>
    <t>SDG&amp;E-owned PV system at Del Sur Elementary School</t>
  </si>
  <si>
    <t>SDG&amp;E-Owned PV System at Hunter Industries, Inc</t>
  </si>
  <si>
    <t>SDG&amp;E owned PV Facility at Pacific Station</t>
  </si>
  <si>
    <t>SDG&amp;E- owned PV system at Sanford-burnham Medical Research Institute I</t>
  </si>
  <si>
    <t>SDG&amp;E-Owned PV System at the Towers at Bressi Ranch</t>
  </si>
  <si>
    <t>SDG&amp;E owned PV Facility at Wilco Investments</t>
  </si>
  <si>
    <t>P264</t>
  </si>
  <si>
    <t>P265</t>
  </si>
  <si>
    <t>P266</t>
  </si>
  <si>
    <t>P267</t>
  </si>
  <si>
    <t>P268</t>
  </si>
  <si>
    <t>P269</t>
  </si>
  <si>
    <t>P270</t>
  </si>
  <si>
    <t>P271</t>
  </si>
  <si>
    <t>SFO International Airport - SFO International Airport A</t>
  </si>
  <si>
    <t>SFPUC Southeastern Plant - SFPUC Southeastern Plant Solar</t>
  </si>
  <si>
    <t>North Point DPW Water Pollution Control Facility - North Point - DPW</t>
  </si>
  <si>
    <t>Moscone Center - Moscone Esplanade A</t>
  </si>
  <si>
    <t>Moscone Center - Moscone Esplanade B</t>
  </si>
  <si>
    <t>Moscone Center - Moscone South Lobby</t>
  </si>
  <si>
    <t>City Distribution Division - CDD</t>
  </si>
  <si>
    <t>Maxine Hall - Maxine Hall</t>
  </si>
  <si>
    <t>Chinatown Library - Chinatown Library</t>
  </si>
  <si>
    <t>Muni Woods Motor Coach Facility - Muni Woods</t>
  </si>
  <si>
    <t>Chinatown Public Health - Chinatown Public Health</t>
  </si>
  <si>
    <t>Alvarado Elementary School - Alvarado Solar</t>
  </si>
  <si>
    <t>San Francisco Public Utilities Commission - HQ - 525 Golden Gate - Headquarters</t>
  </si>
  <si>
    <t>Davies Symphony Hall - Davies Symphony Hall</t>
  </si>
  <si>
    <t>North Beach Library Solar - North Beach Library Solar</t>
  </si>
  <si>
    <t>700 Pennsylvania Ave. - 700 Pennsylvania Ave.</t>
  </si>
  <si>
    <t>Downtown High School-SFUSD - Downtown HS-San Francisco Unified School District</t>
  </si>
  <si>
    <t>Thurgood Marshall HS-San Francisco Unified School - Thurgood Marshall High School-SFUSD</t>
  </si>
  <si>
    <t>San Francisco City Hall - San Francisco City Hall</t>
  </si>
  <si>
    <t>Cesar Chavez Elementary School SFUSD - Cesar Chavez Elementary School SFUSD</t>
  </si>
  <si>
    <t>San Francisco Unified School District - Burton High School</t>
  </si>
  <si>
    <t>San Francisco Unified School District - Starr King Elementary School</t>
  </si>
  <si>
    <t>P272</t>
  </si>
  <si>
    <t>P273</t>
  </si>
  <si>
    <t>P274</t>
  </si>
  <si>
    <t>P275</t>
  </si>
  <si>
    <t>P276</t>
  </si>
  <si>
    <t>P277</t>
  </si>
  <si>
    <t>P278</t>
  </si>
  <si>
    <t>P279</t>
  </si>
  <si>
    <t>P280</t>
  </si>
  <si>
    <t>P281</t>
  </si>
  <si>
    <t>P282</t>
  </si>
  <si>
    <t>P283</t>
  </si>
  <si>
    <t>P284</t>
  </si>
  <si>
    <t>P285</t>
  </si>
  <si>
    <t>P286</t>
  </si>
  <si>
    <t>P287</t>
  </si>
  <si>
    <t>P288</t>
  </si>
  <si>
    <t>P289</t>
  </si>
  <si>
    <t>P290</t>
  </si>
  <si>
    <t>P291</t>
  </si>
  <si>
    <t>P292</t>
  </si>
  <si>
    <t>P293</t>
  </si>
  <si>
    <t>2021 POWER SOURCE DISCLOSURE ANNUAL REPORT</t>
  </si>
  <si>
    <r>
      <t xml:space="preserve">For the Year Ending </t>
    </r>
    <r>
      <rPr>
        <b/>
        <sz val="14"/>
        <color theme="0"/>
        <rFont val="Arial"/>
        <family val="2"/>
      </rPr>
      <t>December 31, 2021</t>
    </r>
  </si>
  <si>
    <t>For the Year Ending December 31, 2021</t>
  </si>
  <si>
    <t>If you have questions, contact Power Source Disclosure (PSD) staff at PSDprogram@energy.ca.gov or (916) 805-7439.</t>
  </si>
  <si>
    <t>Columbia Generating Station</t>
  </si>
  <si>
    <t>Thermalito</t>
  </si>
  <si>
    <t>Rock Creek LP</t>
  </si>
  <si>
    <t>ELACC Photovoltaic Power Facility</t>
  </si>
  <si>
    <t>Los Angeles Harbor College</t>
  </si>
  <si>
    <t>GE - Tehachapi</t>
  </si>
  <si>
    <t>FRB Solar Farm</t>
  </si>
  <si>
    <t>Pierce College</t>
  </si>
  <si>
    <t>Little Bear Solar 1, LLC</t>
  </si>
  <si>
    <t>OR Solar 2, LLC</t>
  </si>
  <si>
    <t>Brush Solar Center</t>
  </si>
  <si>
    <t>Baker City Solar</t>
  </si>
  <si>
    <t>Morgan Solar Center</t>
  </si>
  <si>
    <t>Vale Solar Center</t>
  </si>
  <si>
    <t>Ontario Solar Center</t>
  </si>
  <si>
    <t>Techren Solar III LLC</t>
  </si>
  <si>
    <t>Techren Solar IV LLC</t>
  </si>
  <si>
    <t>Desert Harvest, LLC</t>
  </si>
  <si>
    <t>Techren Solar V</t>
  </si>
  <si>
    <t>Little Bear 3</t>
  </si>
  <si>
    <t>Little Bear 4</t>
  </si>
  <si>
    <t>Little Bear 5</t>
  </si>
  <si>
    <t>Cove Mountain Solar</t>
  </si>
  <si>
    <t>Cove Mountain Solar 2</t>
  </si>
  <si>
    <t>Palmer Solar</t>
  </si>
  <si>
    <t>Renew Solar ABC Sacramento LLC</t>
  </si>
  <si>
    <t>Ekola Flats</t>
  </si>
  <si>
    <t>Wheatridge Hybrid</t>
  </si>
  <si>
    <t>Shelter Creek Condominiums Solar</t>
  </si>
  <si>
    <t>Milford Solar 1</t>
  </si>
  <si>
    <t>Mountain Breeze Wind, LLC</t>
  </si>
  <si>
    <t>East Line Solar</t>
  </si>
  <si>
    <t>Windsor Floating Solar</t>
  </si>
  <si>
    <t>Orchard Windfarm 1, LLC</t>
  </si>
  <si>
    <t>Rattlesnake Flat</t>
  </si>
  <si>
    <t>South Peak Wind</t>
  </si>
  <si>
    <t>Cheyenne Ridge Wind Farm</t>
  </si>
  <si>
    <t>Syncarpha Taos</t>
  </si>
  <si>
    <t>Syncarpha Questa</t>
  </si>
  <si>
    <t>Roundhouse Wind Energy Project</t>
  </si>
  <si>
    <t>Skookumchuck Wind Facility</t>
  </si>
  <si>
    <t>Duus Solar, LLC</t>
  </si>
  <si>
    <t>Firwood Solar, LLC</t>
  </si>
  <si>
    <t>Mtn. Solar 3 CSG</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</si>
  <si>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</si>
  <si>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</si>
  <si>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</si>
  <si>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</si>
  <si>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</si>
  <si>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</si>
  <si>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</si>
  <si>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</si>
  <si>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St Louis Solar</t>
  </si>
  <si>
    <t>Pika Solar</t>
  </si>
  <si>
    <t>Brush Creek Solar</t>
  </si>
  <si>
    <t>Minke Solar</t>
  </si>
  <si>
    <t>Drift Creek Solar</t>
  </si>
  <si>
    <t>Bighorn Solar</t>
  </si>
  <si>
    <t>Alcalde Solar Array</t>
  </si>
  <si>
    <t>Walnut Unified School District Walnut HS Hybrid</t>
  </si>
  <si>
    <t>Lafayette 2 - Internal Services Dept</t>
  </si>
  <si>
    <t>Chevron - Lost Hills Hybrid</t>
  </si>
  <si>
    <t>Lafayette 2 - MLK Jr. Hospital (MLK)</t>
  </si>
  <si>
    <t>Fort Rock I</t>
  </si>
  <si>
    <t>Dunn Road Solar</t>
  </si>
  <si>
    <t>Mt Hope Solar</t>
  </si>
  <si>
    <t>Williams Acres Solar</t>
  </si>
  <si>
    <t>River Valley Solar</t>
  </si>
  <si>
    <t>Oak Leaf Solar XXXIII LLC (Lantz)</t>
  </si>
  <si>
    <t>Rawhide Prairie Solar Hybrid</t>
  </si>
  <si>
    <t>Platteville Solar CSG, LLC</t>
  </si>
  <si>
    <t>Kroger La Habra</t>
  </si>
  <si>
    <t>Ballenger Road Solar A</t>
  </si>
  <si>
    <t>Soscol Ferry Solar</t>
  </si>
  <si>
    <t>Silveira Ranch Road Solar</t>
  </si>
  <si>
    <t>Suntex Solar, LLC</t>
  </si>
  <si>
    <t>Rock Garden Solar, LLC</t>
  </si>
  <si>
    <t>Alkali Solar, LLC</t>
  </si>
  <si>
    <t>West Hines Solar I, LLC</t>
  </si>
  <si>
    <t>Bronco Plains Wind, LLC</t>
  </si>
  <si>
    <t>Golden Field Solar III, LLC</t>
  </si>
  <si>
    <t>Encino Solar Energy Center</t>
  </si>
  <si>
    <t>Turquoise Nevada, LLC</t>
  </si>
  <si>
    <t>SulusSolar17</t>
  </si>
  <si>
    <t>Cedar Springs I</t>
  </si>
  <si>
    <t>Cedar Springs II</t>
  </si>
  <si>
    <t>Cedar Springs III</t>
  </si>
  <si>
    <t>Riley</t>
  </si>
  <si>
    <t>Fort Rock IV</t>
  </si>
  <si>
    <t>Titan Solar 1 (CA)</t>
  </si>
  <si>
    <t>Palmer Creek Solar, LLC</t>
  </si>
  <si>
    <t>Day Hill Solar, LLC</t>
  </si>
  <si>
    <t>SSD Marion 3, LLC</t>
  </si>
  <si>
    <t>SSD Marion 5, LLC</t>
  </si>
  <si>
    <t>SSD Marion 6, LLC</t>
  </si>
  <si>
    <t>SSD Clackamas 1, LLC</t>
  </si>
  <si>
    <t>SSD Clackamas 4, LLC</t>
  </si>
  <si>
    <t>SSD Clackamas 7, LLC</t>
  </si>
  <si>
    <t>SSD Marion 1, LLC</t>
  </si>
  <si>
    <t>SulusSolar35</t>
  </si>
  <si>
    <t>FTF-PackingShed</t>
  </si>
  <si>
    <t>Firebaugh-CCS-PV-1</t>
  </si>
  <si>
    <t>SulusSolar28</t>
  </si>
  <si>
    <t>Alden Solar CSG LLC</t>
  </si>
  <si>
    <t>Monte Vista Solar 2 CSG, LLC</t>
  </si>
  <si>
    <t>Fremont CO 1, LLC</t>
  </si>
  <si>
    <t>GreenparkSolar</t>
  </si>
  <si>
    <t>SulusSolar25</t>
  </si>
  <si>
    <t>SulusSolar29</t>
  </si>
  <si>
    <t>Orchard Windfarm 2, LLC</t>
  </si>
  <si>
    <t>Orchard Windfarm 3, LLC</t>
  </si>
  <si>
    <t>Orchard Windfarm 4, LLC</t>
  </si>
  <si>
    <t>Wonderful Orchards - New Columbia</t>
  </si>
  <si>
    <t>Wheatridge 1</t>
  </si>
  <si>
    <t>Tesla Reno GigaFactory</t>
  </si>
  <si>
    <t>James W. Broderick Hydropower Plant</t>
  </si>
  <si>
    <t>SR Rattlesnake</t>
  </si>
  <si>
    <t>Horn Rapids Solar, Storage and Training</t>
  </si>
  <si>
    <t>Jack's Solar Garden</t>
  </si>
  <si>
    <t>Wonderful Orchards - Belridge</t>
  </si>
  <si>
    <t>Las Virgenes</t>
  </si>
  <si>
    <t>Rock Creek 2 CSG</t>
  </si>
  <si>
    <t>Dissigno Healdsburg FPV, LLC</t>
  </si>
  <si>
    <t>Two Dot Wind Broadview East LLC</t>
  </si>
  <si>
    <t>Western Meadowlark Solar SCS NE 1, LLC</t>
  </si>
  <si>
    <t>Tranquillity ID</t>
  </si>
  <si>
    <t>Firestone Walker Brewery - Phase 1</t>
  </si>
  <si>
    <t>Mesa Carport PV</t>
  </si>
  <si>
    <t>Big Bear</t>
  </si>
  <si>
    <t>Department of Justice</t>
  </si>
  <si>
    <t>CA Institute for Women</t>
  </si>
  <si>
    <t>Centinela State Prison</t>
  </si>
  <si>
    <t>Calipatria State Prison</t>
  </si>
  <si>
    <t>Atascadero State Hospital</t>
  </si>
  <si>
    <t>Broadway 2 - UC Riverside</t>
  </si>
  <si>
    <t>Broadway 2 - Tucson Phase II</t>
  </si>
  <si>
    <t>Afton Generating Station</t>
  </si>
  <si>
    <t>Big Sky Dairy Digester</t>
  </si>
  <si>
    <t>Raft River Geothermal - GE 1</t>
  </si>
  <si>
    <t>Rock Creek Dairy (New Energy One) [Digester Gas]</t>
  </si>
  <si>
    <t>Whitegrass No. 1 [Geothermal]</t>
  </si>
  <si>
    <t>Lockheed Martin Corporation - Sunnyvale</t>
  </si>
  <si>
    <t>MAGTFTC MCAGCC Twentynine Palms</t>
  </si>
  <si>
    <t>Hudson Ranch Power I - Geothermal</t>
  </si>
  <si>
    <t>Hoag Memorial Hospital Presbyterian</t>
  </si>
  <si>
    <t>Calpine - Yuba City Energy Center (Gilroy Energy Center, LLC)</t>
  </si>
  <si>
    <t>Stanton Energy Reliability Center</t>
  </si>
  <si>
    <t>Calpine - Creed Energy Center, LLC</t>
  </si>
  <si>
    <t>Calpine - Goose Haven Energy Center, Peaker</t>
  </si>
  <si>
    <t>Diamond H Dairy Power</t>
  </si>
  <si>
    <t>Valley Pumping Plant</t>
  </si>
  <si>
    <t>P294</t>
  </si>
  <si>
    <t>Burbank #3 Flare</t>
  </si>
  <si>
    <t>P295</t>
  </si>
  <si>
    <t>IKEA Solar</t>
  </si>
  <si>
    <t>P296</t>
  </si>
  <si>
    <t>Burbank 1</t>
  </si>
  <si>
    <t>P297</t>
  </si>
  <si>
    <t>Burbank 2</t>
  </si>
  <si>
    <t>P298</t>
  </si>
  <si>
    <t>Burbank 3</t>
  </si>
  <si>
    <t>P299</t>
  </si>
  <si>
    <t>Burbank 4</t>
  </si>
  <si>
    <t>P300</t>
  </si>
  <si>
    <t>Burbank 5</t>
  </si>
  <si>
    <t>P301</t>
  </si>
  <si>
    <t xml:space="preserve"> Dutch Energy </t>
  </si>
  <si>
    <t>P302</t>
  </si>
  <si>
    <t xml:space="preserve"> Desert Winds II Pwr Purch Trst </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</si>
  <si>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</si>
  <si>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</si>
  <si>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</si>
  <si>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</si>
  <si>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</si>
  <si>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</si>
  <si>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</si>
  <si>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</si>
  <si>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</si>
  <si>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</si>
  <si>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</si>
  <si>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</si>
  <si>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</si>
  <si>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</si>
  <si>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</si>
  <si>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</si>
  <si>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</si>
  <si>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</si>
  <si>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</si>
  <si>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</si>
  <si>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</si>
  <si>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</si>
  <si>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</si>
  <si>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</si>
  <si>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</si>
  <si>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</si>
  <si>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</si>
  <si>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</si>
  <si>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</si>
  <si>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</si>
  <si>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</si>
  <si>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</si>
  <si>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</si>
  <si>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</si>
  <si>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</si>
  <si>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</si>
  <si>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</si>
  <si>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</si>
  <si>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</si>
  <si>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</si>
  <si>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</si>
  <si>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</si>
  <si>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</si>
  <si>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</si>
  <si>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</si>
  <si>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</si>
  <si>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</si>
  <si>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</si>
  <si>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</si>
  <si>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</si>
  <si>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</si>
  <si>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</si>
  <si>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</si>
  <si>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 xml:space="preserve">Desert Winds II Pwr Purch Trst </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</si>
  <si>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</si>
  <si>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</si>
  <si>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</si>
  <si>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</si>
  <si>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</si>
  <si>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</si>
  <si>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</si>
  <si>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</si>
  <si>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</si>
  <si>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</si>
  <si>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</si>
  <si>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</si>
  <si>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</si>
  <si>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</si>
  <si>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</si>
  <si>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</si>
  <si>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</si>
  <si>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</si>
  <si>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</si>
  <si>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</si>
  <si>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</si>
  <si>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</si>
  <si>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</si>
  <si>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P342</t>
  </si>
  <si>
    <t>Cox Station Micro-Hydroelectric Project</t>
  </si>
  <si>
    <t>P343</t>
  </si>
  <si>
    <t>P344</t>
  </si>
  <si>
    <t xml:space="preserve">
Arbuckle Mountain Hydro,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</si>
</sst>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yyyy"/>
    <numFmt numFmtId="165" formatCode="_(* #,##0_);_(* \(#,##0\);_(* &quot;-&quot;??_);_(@_)"/>
    <numFmt numFmtId="166" formatCode="_(* #,##0.000_);_(* \(#,##0.000\);_(* &quot;-&quot;??_);_(@_)"/>
    <numFmt numFmtId="167" formatCode="0.0%"/>
    <numFmt numFmtId="168" formatCode="#,##0.0000_);\(#,##0.0000\)"/>
    <numFmt numFmtId="169" formatCode="_(* #,##0.0000_);_(* \(#,##0.0000\);_(* &quot;-&quot;??_);_(@_)"/>
    <numFmt numFmtId="170" formatCode="0.0000"/>
    <numFmt numFmtId="171" formatCode="0.00000"/>
    <numFmt numFmtId="172" formatCode="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6"/>
      <name val="Arial"/>
      <family val="2"/>
    </font>
    <font>
      <b/>
      <sz val="14"/>
      <name val="Arial"/>
      <family val="2"/>
    </font>
    <font>
      <b/>
      <u/>
      <sz val="10"/>
      <name val="Arial"/>
      <family val="2"/>
    </font>
    <font>
      <sz val="11"/>
      <name val="Calibri"/>
      <family val="2"/>
    </font>
    <font>
      <sz val="8"/>
      <name val="Calibri"/>
      <family val="2"/>
      <scheme val="minor"/>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3" fillId="0" borderId="0" xfId="0" applyFont="1" applyAlignment="1">
      <alignment vertical="center"/>
    </xf>
    <xf numFmtId="0" fontId="23"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8" fillId="7" borderId="17" xfId="0" applyFont="1" applyFill="1" applyBorder="1"/>
    <xf numFmtId="0" fontId="18"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8"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5" fillId="0" borderId="0" xfId="1" applyNumberFormat="1" applyFont="1" applyBorder="1" applyAlignment="1" applyProtection="1">
      <alignment vertical="center"/>
      <protection locked="0"/>
    </xf>
    <xf numFmtId="169" fontId="11" fillId="6" borderId="11" xfId="1" applyNumberFormat="1" applyFont="1" applyFill="1" applyBorder="1" applyProtection="1"/>
    <xf numFmtId="169"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0" fillId="0" borderId="0" xfId="0" applyAlignment="1">
      <alignment horizontal="left" wrapText="1"/>
    </xf>
    <xf numFmtId="0" fontId="27" fillId="0" borderId="8" xfId="0" applyFont="1" applyBorder="1"/>
    <xf numFmtId="170" fontId="0" fillId="0" borderId="8" xfId="0" applyNumberFormat="1" applyBorder="1"/>
    <xf numFmtId="171" fontId="0" fillId="0" borderId="8" xfId="0" applyNumberFormat="1" applyBorder="1"/>
    <xf numFmtId="172" fontId="0" fillId="0" borderId="8" xfId="0" applyNumberFormat="1" applyBorder="1"/>
    <xf numFmtId="0" fontId="28" fillId="0" borderId="8" xfId="0" applyFont="1" applyBorder="1" applyAlignment="1">
      <alignment wrapText="1"/>
    </xf>
    <xf numFmtId="0" fontId="0" fillId="0" borderId="8" xfId="0" applyBorder="1" applyAlignment="1">
      <alignment wrapText="1"/>
    </xf>
    <xf numFmtId="0" fontId="5" fillId="0" borderId="0" xfId="0" applyFont="1" applyAlignment="1">
      <alignment horizontal="center" wrapText="1"/>
    </xf>
    <xf numFmtId="0" fontId="5" fillId="4" borderId="0" xfId="0" applyFont="1" applyFill="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center"/>
    </xf>
    <xf numFmtId="0" fontId="24" fillId="0" borderId="0" xfId="0" applyFont="1" applyAlignment="1">
      <alignment horizontal="left" vertical="top" wrapText="1"/>
    </xf>
    <xf numFmtId="0" fontId="11" fillId="0" borderId="8" xfId="0" applyFont="1" applyBorder="1" applyAlignment="1">
      <alignment horizontal="left" vertical="center" wrapText="1"/>
    </xf>
    <xf numFmtId="0" fontId="22" fillId="0" borderId="0" xfId="0" applyFont="1" applyAlignment="1">
      <alignment horizontal="center" vertical="top" wrapText="1"/>
    </xf>
    <xf numFmtId="0" fontId="11" fillId="0" borderId="0" xfId="0" applyFont="1" applyAlignment="1">
      <alignment horizontal="center" vertical="top" wrapText="1"/>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1" fillId="2" borderId="0" xfId="0" applyFont="1" applyFill="1" applyAlignment="1">
      <alignment horizontal="center"/>
    </xf>
    <xf numFmtId="0" fontId="6" fillId="5" borderId="33" xfId="0" applyFont="1" applyFill="1" applyBorder="1" applyAlignment="1" applyProtection="1">
      <alignment horizontal="center" wrapText="1"/>
    </xf>
    <xf numFmtId="0" fontId="6" fillId="5" borderId="34" xfId="0" applyFont="1" applyFill="1" applyBorder="1" applyAlignment="1" applyProtection="1">
      <alignment horizontal="center" wrapText="1"/>
    </xf>
    <xf numFmtId="0" fontId="6" fillId="5" borderId="35" xfId="0" applyFont="1" applyFill="1" applyBorder="1" applyAlignment="1" applyProtection="1">
      <alignment horizontal="center" wrapText="1"/>
    </xf>
    <xf numFmtId="0" fontId="6" fillId="5" borderId="12" xfId="0" applyFont="1" applyFill="1" applyBorder="1" applyAlignment="1" applyProtection="1">
      <alignment horizontal="center" wrapText="1"/>
    </xf>
    <xf numFmtId="0" fontId="6" fillId="5" borderId="0" xfId="0" applyFont="1" applyFill="1" applyAlignment="1" applyProtection="1">
      <alignment horizontal="center" wrapText="1"/>
    </xf>
    <xf numFmtId="0" fontId="6" fillId="5" borderId="15" xfId="0" applyFont="1" applyFill="1" applyBorder="1" applyAlignment="1" applyProtection="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cellXfs>
  <cellStyles count="3">
    <cellStyle name="Comma" xfId="1" builtinId="3"/>
    <cellStyle name="Normal" xfId="0" builtinId="0"/>
    <cellStyle name="Percent" xfId="2" builtinId="5"/>
  </cellStyles>
  <dxfs count="74">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"Powerex,",</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8" totalsRowShown="0" tableBorderDxfId="73">
  <autoFilter ref="A17:N28"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2"/>
    <tableColumn id="2" xr3:uid="{98C6BD6F-6F0B-4AEE-A0C3-666389DEB492}" name="Fuel Type" dataDxfId="71"/>
    <tableColumn id="3" xr3:uid="{1E407969-F417-4A39-85AF-3B49B1F95002}" name="State or Province" dataDxfId="70"/>
    <tableColumn id="4" xr3:uid="{AF064F46-A342-4FAC-9F1E-79F146FB1FEF}" name="WREGIS ID" dataDxfId="69"/>
    <tableColumn id="5" xr3:uid="{BF106114-F5A3-4639-9767-A7910EFA0379}" name="RPS ID" dataDxfId="68"/>
    <tableColumn id="6" xr3:uid="{C99C8330-DB67-4435-9CEC-9C5CAAEDABB9}" name="N/A" dataDxfId="67" dataCellStyle="Comma"/>
    <tableColumn id="7" xr3:uid="{CA381040-43E2-4EA4-990C-4ADAD023547C}" name="EIA ID" dataDxfId="66"/>
    <tableColumn id="8" xr3:uid="{25B35E5C-78D8-42C4-B5CE-5AFD01A81B81}" name="Gross MWh Procured    " dataDxfId="65" dataCellStyle="Comma"/>
    <tableColumn id="9" xr3:uid="{A77763D4-4A64-4C6C-BE24-0DD69ECEF296}" name="MWh_x000a_Resold                   " dataDxfId="64" dataCellStyle="Comma"/>
    <tableColumn id="10" xr3:uid="{E9AC3579-2FE3-45A4-B372-B1F40F6CA8BD}" name="Net MWh Procured          " dataDxfId="63" dataCellStyle="Comma">
      <calculatedColumnFormula>H18-I18</calculatedColumnFormula>
    </tableColumn>
    <tableColumn id="11" xr3:uid="{67832065-8147-4F56-8CB7-3F4DDD1861A5}" name="Adjusted Net MWh Procured" dataDxfId="62" dataCellStyle="Comma">
      <calculatedColumnFormula>IF(N$10=0,J18, IF(N$11&gt;=N$10, J18, IF(AND(N$11&lt;N$10,N$11+N$12&gt;=N$10),J18, IF((N$11+N$12)&lt;N$10,(J18-(N$10-(N$11+N$12))*J18/N$13),J18))))</calculatedColumnFormula>
    </tableColumn>
    <tableColumn id="12" xr3:uid="{EC160B08-6BA9-4DC7-90C8-4113C74C9E5C}" name="GHG Emissions Factor (in MT CO2e/MWh)" dataDxfId="3" dataCellStyle="Comma">
      <calculatedColumnFormula>VLOOKUP(G18,'GHG Emissions Factors'!$C$9:$D$3000,2,FALSE)</calculatedColumnFormula>
    </tableColumn>
    <tableColumn id="13" xr3:uid="{EACAFFDC-FEA4-4EE1-8252-A6F014766340}" name="GHG Emissions (in MT CO2e)" dataDxfId="61" dataCellStyle="Comma">
      <calculatedColumnFormula>IF(ISNUMBER(L18),L18*K18,"")</calculatedColumnFormula>
    </tableColumn>
    <tableColumn id="14" xr3:uid="{862E0A29-4631-4311-BC83-80768499C6C0}" name="N/A " dataDxfId="6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30:N35" totalsRowShown="0" tableBorderDxfId="59">
  <autoFilter ref="A30:N35"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58"/>
    <tableColumn id="2" xr3:uid="{AA9DD07B-CBCE-462D-BA05-E0682B259B5C}" name="Fuel Type" dataDxfId="57"/>
    <tableColumn id="3" xr3:uid="{E4627D0D-3781-4F7D-B2C0-F5FFFDDF7FD5}" name="State or Province" dataDxfId="56"/>
    <tableColumn id="4" xr3:uid="{D0EF8714-4B62-43D2-B732-9AF1FF316DED}" name="WREGIS ID" dataDxfId="55"/>
    <tableColumn id="5" xr3:uid="{5C74B31A-D694-4779-A786-82D57EF06992}" name="RPS ID" dataDxfId="54"/>
    <tableColumn id="6" xr3:uid="{4559D924-4DA8-49BD-8B76-688EFB412E85}" name="EIA ID of REC Source" dataDxfId="53"/>
    <tableColumn id="7" xr3:uid="{041A5B08-EDA3-43A5-A81A-D9BBD998CD6A}" name="EIA  ID of Substitute Power " dataDxfId="52"/>
    <tableColumn id="8" xr3:uid="{4A58451B-8472-43BB-8DCA-E84D9176A496}" name="Gross MWh Procured    " dataDxfId="51" dataCellStyle="Comma"/>
    <tableColumn id="9" xr3:uid="{5376783D-3FE8-462F-930B-A9B8415B8F91}" name="MWh Resold                   " dataDxfId="50" dataCellStyle="Comma"/>
    <tableColumn id="10" xr3:uid="{7973A09D-FD0A-4866-9134-F6426AE483B0}" name="Net MWh Procured          " dataDxfId="49" dataCellStyle="Comma">
      <calculatedColumnFormula>H31-I31</calculatedColumnFormula>
    </tableColumn>
    <tableColumn id="11" xr3:uid="{96CED73D-A5B1-48C7-BADE-C7E1B95472EA}" name="Adjusted Net MWh Procured" dataDxfId="48" dataCellStyle="Comma">
      <calculatedColumnFormula>IFERROR(IF(N$10=0,J31, IF(N$11&gt;=N$10,IF(B31=Documentation!C$22,J31-N$10*J31/N$11,J31), IF(AND(N$11&lt;N$10,N$11+N$12&gt;=N$10),IF(B31=Documentation!C$22,0,IF(OR(B31=Documentation!C$20,B31=Documentation!C$24),J31-(N$10-N$11)*J31/N$12,J31)), IF((N$11+N$12)&lt;N$10,IF(OR(B31=Documentation!C$22, B31=Documentation!C$20,B31=Documentation!C$24),0,J31-(N$10-(N$11+N$12))*J31/N$13),J31)))),0)</calculatedColumnFormula>
    </tableColumn>
    <tableColumn id="12" xr3:uid="{5B543571-CE5B-49D5-8BC1-BEB69471B38F}" name="GHG Emissions  Factor (in MT CO2e/MWh)" dataDxfId="2" dataCellStyle="Comma">
      <calculatedColumnFormula>VLOOKUP(G31,'GHG Emissions Factors'!$C$5:$D$3000,2,FALSE)</calculatedColumnFormula>
    </tableColumn>
    <tableColumn id="13" xr3:uid="{BDF6DABD-7B10-43C7-BAB5-33CF71F7DC04}" name="GHG Emissions         (in MT CO2e)" dataDxfId="47" dataCellStyle="Comma">
      <calculatedColumnFormula>IF(ISNUMBER(L31),L31*K31,"")</calculatedColumnFormula>
    </tableColumn>
    <tableColumn id="14" xr3:uid="{75B79782-4E3D-45C2-906A-B1D57985C2E1}" name="Eligible for Grandfathered Emissions?"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7:N46" totalsRowShown="0" tableBorderDxfId="45">
  <autoFilter ref="A37:N46"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4"/>
    <tableColumn id="2" xr3:uid="{5B1B4732-A640-4D24-81EE-0E5547D3D1EE}" name="Fuel Type" dataDxfId="43"/>
    <tableColumn id="3" xr3:uid="{3677AE59-7C9C-4F3E-BFCE-B99E2C4FD1DF}" name="State or Province" dataDxfId="42"/>
    <tableColumn id="4" xr3:uid="{AAC49FAC-2626-4CDE-8E07-BE995904F8EF}" name="N/A" dataDxfId="41"/>
    <tableColumn id="5" xr3:uid="{577A8896-2ECE-41AC-BC50-03723B7B7B83}" name="N/A " dataDxfId="40"/>
    <tableColumn id="6" xr3:uid="{0498B626-F06F-4226-B2F2-66E6D3FE6893}" name="N/A  " dataDxfId="39"/>
    <tableColumn id="7" xr3:uid="{9025581E-7A44-4832-BB47-19FD87F281D2}" name="EIA ID" dataDxfId="38"/>
    <tableColumn id="8" xr3:uid="{F66816F2-E541-47EB-BA09-EDECC82DF315}" name="Gross MWh Procured    " dataDxfId="37" dataCellStyle="Comma"/>
    <tableColumn id="9" xr3:uid="{8354C7A8-E5AE-4766-89B8-C68869D0AF48}" name="MWh Resold                   " dataDxfId="36" dataCellStyle="Comma"/>
    <tableColumn id="10" xr3:uid="{58086026-46D6-4666-9C90-F8129A0C862D}" name="Net MWh Procured          " dataDxfId="35" dataCellStyle="Comma">
      <calculatedColumnFormula>H38-I38</calculatedColumnFormula>
    </tableColumn>
    <tableColumn id="11" xr3:uid="{63F40F94-7656-456C-9217-937EA82264CB}" name="Adjusted Net MWh Procured" dataDxfId="34" dataCellStyle="Comma">
      <calculatedColumnFormula>IFERROR(IF(N$10=0,J38, IF(N$11&gt;=N$10,IF(B38=Documentation!C$22,J38-N$10*J38/N$11,J38), IF(AND(N$11&lt;N$10,N$11+N$12&gt;=N$10),IF(B38=Documentation!C$22,0,IF(OR(B38=Documentation!C$20,B38=Documentation!C$24),J38-(N$10-N$11)*J38/N$12,J38)), IF((N$11+N$12)&lt;N$10,IF(OR(B38=Documentation!C$22, B38=Documentation!C$20,B38=Documentation!C$24),0,J38-(N$10-(N$11+N$12))*J38/N$13),J38)))),0)</calculatedColumnFormula>
    </tableColumn>
    <tableColumn id="12" xr3:uid="{CA71ACB8-EEB0-417B-84A5-10F01E86811E}" name="GHG Emissions  Factor (in MT CO2e/MWh)" dataDxfId="1" dataCellStyle="Comma">
      <calculatedColumnFormula>VLOOKUP(G38,'GHG Emissions Factors'!$C$9:$D$3000,2,FALSE)</calculatedColumnFormula>
    </tableColumn>
    <tableColumn id="13" xr3:uid="{B285498D-29B0-4FE3-A937-E36A76FDE6EC}" name="GHG Emissions         (in MT CO2e)" dataDxfId="33" dataCellStyle="Comma">
      <calculatedColumnFormula>IF(ISNUMBER(L38),L38*K38,"")</calculatedColumnFormula>
    </tableColumn>
    <tableColumn id="14" xr3:uid="{C9A2E61D-2312-403A-A56A-A94B7AA08361}" name="N/A    " dataDxfId="3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8:N52" totalsRowShown="0" dataDxfId="31" tableBorderDxfId="30" dataCellStyle="Comma">
  <autoFilter ref="A48:N52"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29"/>
    <tableColumn id="2" xr3:uid="{27F8D592-E9D8-4B55-B679-AB63655600C1}" name="Fuel Type" dataDxfId="28"/>
    <tableColumn id="3" xr3:uid="{FA8008E3-6C77-44C2-9720-31CEB01C3D70}" name="N/A" dataDxfId="27"/>
    <tableColumn id="4" xr3:uid="{5A0A9C3B-7400-4285-A05C-080BBDBAFEB3}" name="N/A " dataDxfId="26"/>
    <tableColumn id="5" xr3:uid="{2A722A99-B3C4-47B1-A366-251CEA019808}" name="N/A  " dataDxfId="25"/>
    <tableColumn id="6" xr3:uid="{ECCE29B1-FF64-4BB9-9377-CE871C435787}" name="N/A   " dataDxfId="24"/>
    <tableColumn id="7" xr3:uid="{814BCDAD-05F5-485C-AC50-FAAF730D8755}" name="EIA ID" dataDxfId="23"/>
    <tableColumn id="8" xr3:uid="{B8B1E71E-10D5-4496-85A5-3749736B2515}" name="Gross MWh Procured    " dataDxfId="22"/>
    <tableColumn id="9" xr3:uid="{92EA8FF2-8730-4932-BD98-414E320F460F}" name="MWh Resold                   " dataDxfId="21"/>
    <tableColumn id="10" xr3:uid="{8F2CB6BB-CD68-49EE-9C09-290525ECB4F3}" name="Net MWh Procured          " dataDxfId="20" dataCellStyle="Comma"/>
    <tableColumn id="11" xr3:uid="{FF380E7D-7872-496A-8D91-8A1284B0D0C6}" name="Adjusted Net MWh Procured" dataDxfId="19" dataCellStyle="Comma">
      <calculatedColumnFormula>IF(N$10=0,J49, IF(N$11&gt;=N$10, J49, IF(AND(N$11&lt;N$10,N$11+N$12&gt;=N$10),J49, IF((N$11+N$12)&lt;N$10,(J49-(N$10-(N$11+N$12))*J49/N$13),J49))))</calculatedColumnFormula>
    </tableColumn>
    <tableColumn id="12" xr3:uid="{43E269DD-878E-447C-A8F2-6E9B45BB6FCE}" name="GHG Emissions  Factor (in MT CO2e/MWh)" dataDxfId="0" dataCellStyle="Comma">
      <calculatedColumnFormula>VLOOKUP(G49,'GHG Emissions Factors'!$C$5:$D$3000,2,FALSE)</calculatedColumnFormula>
    </tableColumn>
    <tableColumn id="13" xr3:uid="{0F66687D-114A-4124-A43F-154ADD51E55F}" name="GHG Emissions         (in MT CO2e)" dataDxfId="18" dataCellStyle="Comma">
      <calculatedColumnFormula>IF(ISNUMBER(L49),L49*K49,"")</calculatedColumnFormula>
    </tableColumn>
    <tableColumn id="14" xr3:uid="{1FE113C2-6409-441D-B472-866E9EA32788}" name="N/A     " dataDxfId="1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53:B59" totalsRowShown="0" headerRowBorderDxfId="16" tableBorderDxfId="15" totalsRowBorderDxfId="14">
  <autoFilter ref="A53:B59" xr:uid="{4D9ACABC-0B0A-466D-B492-7686FF83D275}">
    <filterColumn colId="0" hiddenButton="1"/>
    <filterColumn colId="1" hiddenButton="1"/>
  </autoFilter>
  <tableColumns count="2">
    <tableColumn id="1" xr3:uid="{186C46E9-9EE7-44D0-BA8B-38A3C1042554}" name="END USES OTHER THAN RETAIL SALES" dataDxfId="13"/>
    <tableColumn id="2" xr3:uid="{51F76B30-D5E0-4B30-A21B-22478B8BEEE0}" name="MWh" dataDxfId="1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11" headerRowBorderDxfId="10" tableBorderDxfId="9">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8"/>
    <tableColumn id="2" xr3:uid="{5294D4E5-2DFD-4FF3-9772-218C7D988519}" name="Fuel Type" dataDxfId="7"/>
    <tableColumn id="3" xr3:uid="{6D53603E-E4F5-4A26-81A0-A3B1BA53A436}" name="State or Province" dataDxfId="6"/>
    <tableColumn id="4" xr3:uid="{6D9930C3-D461-4817-B756-65CA288F3970}" name="RPS ID" dataDxfId="5"/>
    <tableColumn id="5" xr3:uid="{358B94FE-59F3-4F85-8F0A-181F6A1F4A56}" name="Total Retired (in MWh)"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view="pageLayout" zoomScale="104" zoomScaleNormal="100" zoomScalePageLayoutView="104" workbookViewId="0">
      <selection activeCell="B9" sqref="B9:I9"/>
    </sheetView>
  </sheetViews>
  <sheetFormatPr defaultRowHeight="14.5" x14ac:dyDescent="0.35"/>
  <sheetData>
    <row r="1" spans="1:10" ht="18" x14ac:dyDescent="0.35">
      <c r="A1" s="167" t="s">
        <v>3024</v>
      </c>
      <c r="B1" s="167"/>
      <c r="C1" s="167"/>
      <c r="D1" s="167"/>
      <c r="E1" s="167"/>
      <c r="F1" s="167"/>
      <c r="G1" s="167"/>
      <c r="H1" s="167"/>
      <c r="I1" s="167"/>
      <c r="J1" s="167"/>
    </row>
    <row r="2" spans="1:10" ht="18" x14ac:dyDescent="0.35">
      <c r="A2" s="167" t="s">
        <v>3026</v>
      </c>
      <c r="B2" s="167"/>
      <c r="C2" s="167"/>
      <c r="D2" s="167"/>
      <c r="E2" s="167"/>
      <c r="F2" s="167"/>
      <c r="G2" s="167"/>
      <c r="H2" s="167"/>
      <c r="I2" s="167"/>
      <c r="J2" s="167"/>
    </row>
    <row r="3" spans="1:10" s="6" customFormat="1" ht="14.5" customHeight="1" x14ac:dyDescent="0.35">
      <c r="A3" s="5"/>
      <c r="B3" s="5"/>
      <c r="C3" s="5"/>
      <c r="D3" s="5"/>
      <c r="E3" s="5"/>
      <c r="F3" s="5"/>
      <c r="G3" s="5"/>
      <c r="H3" s="5"/>
      <c r="I3" s="5"/>
      <c r="J3" s="5"/>
    </row>
    <row r="4" spans="1:10" ht="27" customHeight="1" x14ac:dyDescent="0.35">
      <c r="B4" s="174" t="s">
        <v>0</v>
      </c>
      <c r="C4" s="174"/>
      <c r="D4" s="174"/>
      <c r="E4" s="174"/>
      <c r="F4" s="174"/>
      <c r="G4" s="174"/>
      <c r="H4" s="174"/>
      <c r="I4" s="174"/>
    </row>
    <row r="5" spans="1:10" ht="14.5" customHeight="1" x14ac:dyDescent="0.35">
      <c r="B5" s="1"/>
      <c r="C5" s="1"/>
      <c r="D5" s="1"/>
      <c r="E5" s="1"/>
      <c r="F5" s="1"/>
      <c r="G5" s="1"/>
      <c r="H5" s="1"/>
      <c r="I5" s="1"/>
    </row>
    <row r="6" spans="1:10" ht="20.149999999999999" customHeight="1" x14ac:dyDescent="0.35">
      <c r="B6" s="175" t="s">
        <v>1</v>
      </c>
      <c r="C6" s="175"/>
      <c r="D6" s="175"/>
      <c r="E6" s="175"/>
      <c r="F6" s="175"/>
      <c r="G6" s="175"/>
      <c r="H6" s="175"/>
      <c r="I6" s="175"/>
    </row>
    <row r="7" spans="1:10" ht="14.5" customHeight="1" x14ac:dyDescent="0.35">
      <c r="B7" s="2"/>
      <c r="C7" s="2"/>
      <c r="D7" s="2"/>
      <c r="E7" s="2"/>
      <c r="F7" s="2"/>
      <c r="G7" s="2"/>
      <c r="H7" s="2"/>
      <c r="I7" s="2"/>
    </row>
    <row r="8" spans="1:10" x14ac:dyDescent="0.35">
      <c r="B8" s="164" t="s">
        <v>2</v>
      </c>
      <c r="C8" s="165"/>
      <c r="D8" s="165"/>
      <c r="E8" s="165"/>
      <c r="F8" s="165"/>
      <c r="G8" s="165"/>
      <c r="H8" s="165"/>
      <c r="I8" s="166"/>
    </row>
    <row r="9" spans="1:10" x14ac:dyDescent="0.35">
      <c r="B9" s="168"/>
      <c r="C9" s="169"/>
      <c r="D9" s="169"/>
      <c r="E9" s="169"/>
      <c r="F9" s="169"/>
      <c r="G9" s="169"/>
      <c r="H9" s="169"/>
      <c r="I9" s="170"/>
    </row>
    <row r="11" spans="1:10" x14ac:dyDescent="0.35">
      <c r="B11" s="164" t="s">
        <v>3</v>
      </c>
      <c r="C11" s="165"/>
      <c r="D11" s="165"/>
      <c r="E11" s="165"/>
      <c r="F11" s="165"/>
      <c r="G11" s="165"/>
      <c r="H11" s="165"/>
      <c r="I11" s="166"/>
    </row>
    <row r="12" spans="1:10" x14ac:dyDescent="0.35">
      <c r="B12" s="171"/>
      <c r="C12" s="172"/>
      <c r="D12" s="172"/>
      <c r="E12" s="172"/>
      <c r="F12" s="172"/>
      <c r="G12" s="172"/>
      <c r="H12" s="172"/>
      <c r="I12" s="173"/>
    </row>
    <row r="14" spans="1:10" x14ac:dyDescent="0.35">
      <c r="B14" s="164" t="s">
        <v>4</v>
      </c>
      <c r="C14" s="165"/>
      <c r="D14" s="165"/>
      <c r="E14" s="165"/>
      <c r="F14" s="165"/>
      <c r="G14" s="165"/>
      <c r="H14" s="165"/>
      <c r="I14" s="166"/>
    </row>
    <row r="16" spans="1:10" x14ac:dyDescent="0.35">
      <c r="B16" s="156" t="s">
        <v>5</v>
      </c>
      <c r="C16" s="157"/>
      <c r="D16" s="162"/>
      <c r="E16" s="162"/>
      <c r="F16" s="162"/>
      <c r="G16" s="162"/>
      <c r="H16" s="162"/>
      <c r="I16" s="163"/>
    </row>
    <row r="18" spans="1:10" x14ac:dyDescent="0.35">
      <c r="B18" s="156" t="s">
        <v>6</v>
      </c>
      <c r="C18" s="157"/>
      <c r="D18" s="160"/>
      <c r="E18" s="160"/>
      <c r="F18" s="160"/>
      <c r="G18" s="160"/>
      <c r="H18" s="160"/>
      <c r="I18" s="161"/>
    </row>
    <row r="20" spans="1:10" ht="14.5" customHeight="1" x14ac:dyDescent="0.35">
      <c r="B20" s="156" t="s">
        <v>7</v>
      </c>
      <c r="C20" s="157"/>
      <c r="D20" s="160"/>
      <c r="E20" s="160"/>
      <c r="F20" s="160"/>
      <c r="G20" s="160"/>
      <c r="H20" s="160"/>
      <c r="I20" s="161"/>
    </row>
    <row r="22" spans="1:10" x14ac:dyDescent="0.35">
      <c r="B22" s="156" t="s">
        <v>8</v>
      </c>
      <c r="C22" s="157"/>
      <c r="D22" s="160"/>
      <c r="E22" s="160"/>
      <c r="F22" s="160"/>
      <c r="G22" s="160"/>
      <c r="H22" s="160"/>
      <c r="I22" s="161"/>
    </row>
    <row r="24" spans="1:10" x14ac:dyDescent="0.35">
      <c r="B24" s="156" t="s">
        <v>9</v>
      </c>
      <c r="C24" s="157"/>
      <c r="D24" s="160"/>
      <c r="E24" s="160"/>
      <c r="F24" s="160"/>
      <c r="G24" s="160"/>
      <c r="H24" s="160"/>
      <c r="I24" s="161"/>
    </row>
    <row r="26" spans="1:10" x14ac:dyDescent="0.35">
      <c r="B26" s="156" t="s">
        <v>10</v>
      </c>
      <c r="C26" s="157"/>
      <c r="D26" s="160"/>
      <c r="E26" s="160"/>
      <c r="F26" s="160"/>
      <c r="G26" s="160"/>
      <c r="H26" s="160"/>
      <c r="I26" s="161"/>
    </row>
    <row r="28" spans="1:10" ht="32.5" customHeight="1" x14ac:dyDescent="0.35">
      <c r="B28" s="156" t="s">
        <v>11</v>
      </c>
      <c r="C28" s="157"/>
      <c r="D28" s="158"/>
      <c r="E28" s="158"/>
      <c r="F28" s="158"/>
      <c r="G28" s="158"/>
      <c r="H28" s="158"/>
      <c r="I28" s="159"/>
    </row>
    <row r="29" spans="1:10" x14ac:dyDescent="0.35">
      <c r="B29" s="3"/>
      <c r="C29" s="3"/>
    </row>
    <row r="30" spans="1:10" ht="54.75" customHeight="1" x14ac:dyDescent="0.35">
      <c r="A30" s="155" t="s">
        <v>12</v>
      </c>
      <c r="B30" s="155"/>
      <c r="C30" s="155"/>
      <c r="D30" s="155"/>
      <c r="E30" s="155"/>
      <c r="F30" s="155"/>
      <c r="G30" s="155"/>
      <c r="H30" s="155"/>
      <c r="I30" s="155"/>
      <c r="J30" s="155"/>
    </row>
    <row r="31" spans="1:10" ht="14.5" customHeight="1" x14ac:dyDescent="0.35">
      <c r="A31" s="4"/>
      <c r="B31" s="4"/>
      <c r="C31" s="4"/>
      <c r="D31" s="4"/>
      <c r="E31" s="4"/>
      <c r="F31" s="4"/>
      <c r="G31" s="4"/>
      <c r="H31" s="4"/>
      <c r="I31" s="4"/>
      <c r="J31" s="4"/>
    </row>
    <row r="32" spans="1:10" ht="62.5" customHeight="1" x14ac:dyDescent="0.35">
      <c r="A32" s="155" t="s">
        <v>13</v>
      </c>
      <c r="B32" s="155"/>
      <c r="C32" s="155"/>
      <c r="D32" s="155"/>
      <c r="E32" s="155"/>
      <c r="F32" s="155"/>
      <c r="G32" s="155"/>
      <c r="H32" s="155"/>
      <c r="I32" s="155"/>
      <c r="J32" s="155"/>
    </row>
    <row r="33" spans="1:10" ht="14.5" customHeight="1" x14ac:dyDescent="0.35">
      <c r="A33" s="4"/>
      <c r="B33" s="4"/>
      <c r="C33" s="4"/>
      <c r="D33" s="4"/>
      <c r="E33" s="4"/>
      <c r="F33" s="4"/>
      <c r="G33" s="4"/>
      <c r="H33" s="4"/>
      <c r="I33" s="4"/>
      <c r="J33" s="4"/>
    </row>
    <row r="34" spans="1:10" ht="24.65" customHeight="1" x14ac:dyDescent="0.35">
      <c r="A34" s="154" t="s">
        <v>3027</v>
      </c>
      <c r="B34" s="154"/>
      <c r="C34" s="154"/>
      <c r="D34" s="154"/>
      <c r="E34" s="154"/>
      <c r="F34" s="154"/>
      <c r="G34" s="154"/>
      <c r="H34" s="154"/>
      <c r="I34" s="154"/>
      <c r="J34" s="154"/>
    </row>
  </sheetData>
  <mergeCells count="26">
    <mergeCell ref="B14:I14"/>
    <mergeCell ref="A1:J1"/>
    <mergeCell ref="A2:J2"/>
    <mergeCell ref="B8:I8"/>
    <mergeCell ref="B9:I9"/>
    <mergeCell ref="B11:I11"/>
    <mergeCell ref="B12:I12"/>
    <mergeCell ref="B4:I4"/>
    <mergeCell ref="B6:I6"/>
    <mergeCell ref="B16:C16"/>
    <mergeCell ref="D16:I16"/>
    <mergeCell ref="B18:C18"/>
    <mergeCell ref="D18:I18"/>
    <mergeCell ref="B20:C20"/>
    <mergeCell ref="D20:I20"/>
    <mergeCell ref="B22:C22"/>
    <mergeCell ref="D22:I22"/>
    <mergeCell ref="B24:C24"/>
    <mergeCell ref="D24:I24"/>
    <mergeCell ref="B26:C26"/>
    <mergeCell ref="D26:I26"/>
    <mergeCell ref="A34:J34"/>
    <mergeCell ref="A32:J32"/>
    <mergeCell ref="B28:C28"/>
    <mergeCell ref="D28:I28"/>
    <mergeCell ref="A30:J30"/>
  </mergeCells>
  <printOptions horizontalCentered="1"/>
  <pageMargins left="0.7" right="0.7" top="0.75" bottom="0.75" header="0.3" footer="0.3"/>
  <pageSetup orientation="portrait" horizontalDpi="1200" verticalDpi="1200" r:id="rId1"/>
  <headerFooter>
    <oddHeader xml:space="preserve">&amp;R&amp;"Arial,Regular"Version: April 2022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zoomScaleNormal="100" workbookViewId="0">
      <selection activeCell="A8" sqref="A8:C8"/>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81" t="s">
        <v>310</v>
      </c>
      <c r="B1" s="182"/>
      <c r="C1" s="182"/>
      <c r="D1" s="182"/>
      <c r="E1" s="182"/>
    </row>
    <row r="2" spans="1:5" ht="45.65" customHeight="1" x14ac:dyDescent="0.35">
      <c r="A2" s="177" t="s">
        <v>311</v>
      </c>
      <c r="B2" s="177"/>
      <c r="C2" s="177"/>
      <c r="D2" s="177"/>
      <c r="E2" s="177"/>
    </row>
    <row r="3" spans="1:5" x14ac:dyDescent="0.35">
      <c r="A3" s="177" t="s">
        <v>312</v>
      </c>
      <c r="B3" s="177"/>
      <c r="C3" s="177"/>
      <c r="D3" s="177"/>
      <c r="E3" s="177"/>
    </row>
    <row r="4" spans="1:5" x14ac:dyDescent="0.35">
      <c r="A4" s="180" t="s">
        <v>313</v>
      </c>
      <c r="B4" s="180"/>
      <c r="C4" s="180"/>
    </row>
    <row r="5" spans="1:5" x14ac:dyDescent="0.35">
      <c r="A5" s="178" t="s">
        <v>314</v>
      </c>
      <c r="B5" s="178"/>
      <c r="C5" s="178"/>
    </row>
    <row r="6" spans="1:5" x14ac:dyDescent="0.35">
      <c r="A6" s="178" t="s">
        <v>315</v>
      </c>
      <c r="B6" s="178"/>
      <c r="C6" s="178"/>
    </row>
    <row r="7" spans="1:5" x14ac:dyDescent="0.35">
      <c r="A7" s="178" t="s">
        <v>316</v>
      </c>
      <c r="B7" s="178"/>
      <c r="C7" s="178"/>
    </row>
    <row r="8" spans="1:5" x14ac:dyDescent="0.35">
      <c r="A8" s="178" t="s">
        <v>317</v>
      </c>
      <c r="B8" s="178"/>
      <c r="C8" s="178"/>
    </row>
    <row r="9" spans="1:5" x14ac:dyDescent="0.35">
      <c r="A9" s="178" t="s">
        <v>329</v>
      </c>
      <c r="B9" s="178"/>
      <c r="C9" s="178"/>
    </row>
    <row r="10" spans="1:5" x14ac:dyDescent="0.35">
      <c r="A10" s="178" t="s">
        <v>318</v>
      </c>
      <c r="B10" s="178"/>
      <c r="C10" s="178"/>
    </row>
    <row r="11" spans="1:5" x14ac:dyDescent="0.35">
      <c r="A11" s="180" t="s">
        <v>319</v>
      </c>
      <c r="B11" s="180"/>
      <c r="C11" s="180"/>
    </row>
    <row r="13" spans="1:5" ht="22.5" customHeight="1" x14ac:dyDescent="0.35">
      <c r="A13" s="181" t="s">
        <v>320</v>
      </c>
      <c r="B13" s="182"/>
      <c r="C13" s="182"/>
      <c r="D13" s="182"/>
      <c r="E13" s="182"/>
    </row>
    <row r="14" spans="1:5" ht="18" x14ac:dyDescent="0.35">
      <c r="A14" s="82" t="s">
        <v>321</v>
      </c>
    </row>
    <row r="15" spans="1:5" ht="130.5" customHeight="1" x14ac:dyDescent="0.35">
      <c r="A15" s="177" t="s">
        <v>2444</v>
      </c>
      <c r="B15" s="177"/>
      <c r="C15" s="177"/>
      <c r="D15" s="177"/>
      <c r="E15" s="177"/>
    </row>
    <row r="16" spans="1:5" ht="54" customHeight="1" x14ac:dyDescent="0.35">
      <c r="A16" s="179" t="s">
        <v>413</v>
      </c>
      <c r="B16" s="179"/>
      <c r="C16" s="179"/>
      <c r="D16" s="179"/>
      <c r="E16" s="179"/>
    </row>
    <row r="17" spans="1:5" ht="111" customHeight="1" x14ac:dyDescent="0.35">
      <c r="A17" s="177" t="s">
        <v>412</v>
      </c>
      <c r="B17" s="177"/>
      <c r="C17" s="177"/>
      <c r="D17" s="177"/>
      <c r="E17" s="177"/>
    </row>
    <row r="18" spans="1:5" ht="61.5" customHeight="1" x14ac:dyDescent="0.35">
      <c r="A18" s="179" t="s">
        <v>2445</v>
      </c>
      <c r="B18" s="179"/>
      <c r="C18" s="179"/>
      <c r="D18" s="179"/>
      <c r="E18" s="179"/>
    </row>
    <row r="19" spans="1:5" ht="18" x14ac:dyDescent="0.4">
      <c r="A19" s="83" t="s">
        <v>322</v>
      </c>
    </row>
    <row r="20" spans="1:5" x14ac:dyDescent="0.35">
      <c r="A20" s="177" t="s">
        <v>323</v>
      </c>
      <c r="B20" s="177"/>
      <c r="C20" s="177"/>
      <c r="D20" s="177"/>
      <c r="E20" s="177"/>
    </row>
    <row r="21" spans="1:5" ht="14.5" customHeight="1" x14ac:dyDescent="0.4">
      <c r="A21" s="83" t="s">
        <v>324</v>
      </c>
    </row>
    <row r="22" spans="1:5" ht="36.65" customHeight="1" x14ac:dyDescent="0.35">
      <c r="A22" s="177" t="s">
        <v>414</v>
      </c>
      <c r="B22" s="177"/>
      <c r="C22" s="177"/>
      <c r="D22" s="177"/>
      <c r="E22" s="177"/>
    </row>
    <row r="23" spans="1:5" ht="18" x14ac:dyDescent="0.4">
      <c r="A23" s="83" t="s">
        <v>325</v>
      </c>
    </row>
    <row r="24" spans="1:5" ht="37.5" customHeight="1" x14ac:dyDescent="0.35">
      <c r="A24" s="176" t="s">
        <v>326</v>
      </c>
      <c r="B24" s="176"/>
      <c r="C24" s="176"/>
      <c r="D24" s="176"/>
      <c r="E24" s="176"/>
    </row>
    <row r="25" spans="1:5" ht="18" x14ac:dyDescent="0.4">
      <c r="A25" s="83" t="s">
        <v>329</v>
      </c>
    </row>
    <row r="26" spans="1:5" ht="29.5" customHeight="1" x14ac:dyDescent="0.35">
      <c r="A26" s="176" t="s">
        <v>330</v>
      </c>
      <c r="B26" s="176"/>
      <c r="C26" s="176"/>
      <c r="D26" s="176"/>
      <c r="E26" s="176"/>
    </row>
    <row r="27" spans="1:5" ht="18" x14ac:dyDescent="0.4">
      <c r="A27" s="83" t="s">
        <v>327</v>
      </c>
    </row>
    <row r="28" spans="1:5" ht="72.650000000000006" customHeight="1" x14ac:dyDescent="0.35">
      <c r="A28" s="177" t="s">
        <v>328</v>
      </c>
      <c r="B28" s="177"/>
      <c r="C28" s="177"/>
      <c r="D28" s="177"/>
      <c r="E28" s="177"/>
    </row>
  </sheetData>
  <sheetProtection algorithmName="SHA-512" hashValue="X+xyxlbkcRjrEq/0RhSBGker4RphTl3YBfQ3/Q5HqL5VH4p+EeVgQaM0hm95doDsG2Wk1qa13Ahlu7Sac/qeXA==" saltValue="tKgAzOKY9tEYEdU8QVuxdA==" spinCount="100000" sheet="1" objects="1" scenarios="1"/>
  <mergeCells count="21">
    <mergeCell ref="A6:C6"/>
    <mergeCell ref="A1:E1"/>
    <mergeCell ref="A2:E2"/>
    <mergeCell ref="A3:E3"/>
    <mergeCell ref="A4:C4"/>
    <mergeCell ref="A5:C5"/>
    <mergeCell ref="A7:C7"/>
    <mergeCell ref="A8:C8"/>
    <mergeCell ref="A10:C10"/>
    <mergeCell ref="A11:C11"/>
    <mergeCell ref="A13:E13"/>
    <mergeCell ref="A24:E24"/>
    <mergeCell ref="A28:E28"/>
    <mergeCell ref="A9:C9"/>
    <mergeCell ref="A26:E26"/>
    <mergeCell ref="A16:E16"/>
    <mergeCell ref="A17:E17"/>
    <mergeCell ref="A18:E18"/>
    <mergeCell ref="A20:E20"/>
    <mergeCell ref="A22:E22"/>
    <mergeCell ref="A15:E15"/>
  </mergeCells>
  <pageMargins left="0.5" right="0.5" top="1" bottom="1" header="0.3" footer="0.3"/>
  <pageSetup fitToHeight="0" orientation="portrait" horizontalDpi="1200" verticalDpi="1200" r:id="rId1"/>
  <headerFooter>
    <oddHeader xml:space="preserve">&amp;R&amp;"Arial,Regular"Version: April 2022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9"/>
  <sheetViews>
    <sheetView showGridLines="0" tabSelected="1" view="pageLayout" zoomScale="65" zoomScaleNormal="100" zoomScalePageLayoutView="65" workbookViewId="0">
      <selection activeCell="A4" sqref="A4:N4"/>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91" customWidth="1"/>
    <col min="13" max="13" width="19.81640625" customWidth="1"/>
    <col min="14" max="14" width="15.36328125" customWidth="1"/>
  </cols>
  <sheetData>
    <row r="1" spans="1:14" ht="18" x14ac:dyDescent="0.35">
      <c r="A1" s="187" t="s">
        <v>3024</v>
      </c>
      <c r="B1" s="188"/>
      <c r="C1" s="188"/>
      <c r="D1" s="188"/>
      <c r="E1" s="188"/>
      <c r="F1" s="188"/>
      <c r="G1" s="188"/>
      <c r="H1" s="188"/>
      <c r="I1" s="188"/>
      <c r="J1" s="188"/>
      <c r="K1" s="188"/>
      <c r="L1" s="188"/>
      <c r="M1" s="188"/>
      <c r="N1" s="188"/>
    </row>
    <row r="2" spans="1:14" ht="18" x14ac:dyDescent="0.35">
      <c r="A2" s="187" t="s">
        <v>14</v>
      </c>
      <c r="B2" s="188"/>
      <c r="C2" s="188"/>
      <c r="D2" s="188"/>
      <c r="E2" s="188"/>
      <c r="F2" s="188"/>
      <c r="G2" s="188"/>
      <c r="H2" s="188"/>
      <c r="I2" s="188"/>
      <c r="J2" s="188"/>
      <c r="K2" s="188"/>
      <c r="L2" s="188"/>
      <c r="M2" s="188"/>
      <c r="N2" s="188"/>
    </row>
    <row r="3" spans="1:14" ht="18" x14ac:dyDescent="0.35">
      <c r="A3" s="187" t="s">
        <v>3025</v>
      </c>
      <c r="B3" s="188"/>
      <c r="C3" s="188"/>
      <c r="D3" s="188"/>
      <c r="E3" s="188"/>
      <c r="F3" s="188"/>
      <c r="G3" s="188"/>
      <c r="H3" s="188"/>
      <c r="I3" s="188"/>
      <c r="J3" s="188"/>
      <c r="K3" s="188"/>
      <c r="L3" s="188"/>
      <c r="M3" s="188"/>
      <c r="N3" s="188"/>
    </row>
    <row r="4" spans="1:14" ht="18" x14ac:dyDescent="0.35">
      <c r="A4" s="187" t="s">
        <v>15</v>
      </c>
      <c r="B4" s="188"/>
      <c r="C4" s="188"/>
      <c r="D4" s="188"/>
      <c r="E4" s="188"/>
      <c r="F4" s="188"/>
      <c r="G4" s="188"/>
      <c r="H4" s="188"/>
      <c r="I4" s="188"/>
      <c r="J4" s="188"/>
      <c r="K4" s="188"/>
      <c r="L4" s="188"/>
      <c r="M4" s="188"/>
      <c r="N4" s="188"/>
    </row>
    <row r="5" spans="1:14" ht="18" x14ac:dyDescent="0.35">
      <c r="A5" s="187" t="s">
        <v>16</v>
      </c>
      <c r="B5" s="188"/>
      <c r="C5" s="188"/>
      <c r="D5" s="188"/>
      <c r="E5" s="188"/>
      <c r="F5" s="188"/>
      <c r="G5" s="188"/>
      <c r="H5" s="188"/>
      <c r="I5" s="188"/>
      <c r="J5" s="188"/>
      <c r="K5" s="188"/>
      <c r="L5" s="188"/>
      <c r="M5" s="188"/>
      <c r="N5" s="188"/>
    </row>
    <row r="7" spans="1:14" ht="14.5" customHeight="1" x14ac:dyDescent="0.35">
      <c r="K7" s="183" t="s">
        <v>39</v>
      </c>
      <c r="L7" s="183"/>
      <c r="M7" s="184"/>
      <c r="N7" s="137"/>
    </row>
    <row r="8" spans="1:14" x14ac:dyDescent="0.35">
      <c r="K8" s="185" t="s">
        <v>40</v>
      </c>
      <c r="L8" s="185"/>
      <c r="M8" s="186"/>
      <c r="N8" s="135">
        <f>SUM(J18:J454)</f>
        <v>0</v>
      </c>
    </row>
    <row r="9" spans="1:14" x14ac:dyDescent="0.35">
      <c r="K9" s="183" t="s">
        <v>41</v>
      </c>
      <c r="L9" s="183"/>
      <c r="M9" s="184"/>
      <c r="N9" s="35">
        <f>IF(N7&gt;N8,N7-N8,0)</f>
        <v>0</v>
      </c>
    </row>
    <row r="10" spans="1:14" x14ac:dyDescent="0.35">
      <c r="K10" s="185" t="s">
        <v>42</v>
      </c>
      <c r="L10" s="185"/>
      <c r="M10" s="186"/>
      <c r="N10" s="35">
        <f>IF(N8&gt;N7, N8-N7,0)</f>
        <v>0</v>
      </c>
    </row>
    <row r="11" spans="1:14" x14ac:dyDescent="0.35">
      <c r="K11" s="185" t="s">
        <v>2872</v>
      </c>
      <c r="L11" s="185"/>
      <c r="M11" s="186"/>
      <c r="N11" s="35">
        <f>SUMIF(B38:B46,"Natural Gas",J38:J46)</f>
        <v>0</v>
      </c>
    </row>
    <row r="12" spans="1:14" x14ac:dyDescent="0.35">
      <c r="K12" s="185" t="s">
        <v>2873</v>
      </c>
      <c r="L12" s="185"/>
      <c r="M12" s="186"/>
      <c r="N12" s="35">
        <f>SUMIF(B38:B46,"Coal",J38:J46)+SUMIF(B38:B46,"Other",J38:J46)</f>
        <v>0</v>
      </c>
    </row>
    <row r="13" spans="1:14" x14ac:dyDescent="0.35">
      <c r="K13" s="185" t="s">
        <v>2874</v>
      </c>
      <c r="L13" s="185"/>
      <c r="M13" s="186"/>
      <c r="N13" s="35">
        <f>SUMIF(B38:B46,"Large hydro",J38:J46)+SUMIF(B38:B46,"Nuclear",J38:J46)+SUM(J18:J28)+SUM(J31:J35)+SUM(J49:J52)</f>
        <v>0</v>
      </c>
    </row>
    <row r="14" spans="1:14" x14ac:dyDescent="0.35">
      <c r="K14" s="185" t="s">
        <v>43</v>
      </c>
      <c r="L14" s="185"/>
      <c r="M14" s="186"/>
      <c r="N14" s="136">
        <f>SUM(M18:M28)+SUMIF(N31:N35,"&lt;&gt;Yes",M31:M35)+SUM(M38:M46)+SUM(M49:M52)+(N9*'GHG Emissions Factors'!D8)</f>
        <v>0</v>
      </c>
    </row>
    <row r="15" spans="1:14" ht="15" x14ac:dyDescent="0.4">
      <c r="K15" s="189" t="s">
        <v>44</v>
      </c>
      <c r="L15" s="189"/>
      <c r="M15" s="190"/>
      <c r="N15" s="134" t="e">
        <f>N14/N7</f>
        <v>#DIV/0!</v>
      </c>
    </row>
    <row r="16" spans="1:14" ht="14.5" customHeight="1" x14ac:dyDescent="0.35">
      <c r="A16" s="95" t="s">
        <v>17</v>
      </c>
      <c r="B16" s="96"/>
      <c r="C16" s="96"/>
      <c r="D16" s="96"/>
      <c r="E16" s="96"/>
      <c r="F16" s="96"/>
      <c r="G16" s="96"/>
      <c r="H16" s="96"/>
      <c r="I16" s="96"/>
      <c r="J16" s="96"/>
      <c r="K16" s="96"/>
      <c r="L16" s="97"/>
      <c r="M16" s="96"/>
      <c r="N16" s="144"/>
    </row>
    <row r="17" spans="1:14" s="3" customFormat="1" ht="41" x14ac:dyDescent="0.4">
      <c r="A17" s="92" t="s">
        <v>18</v>
      </c>
      <c r="B17" s="7" t="s">
        <v>19</v>
      </c>
      <c r="C17" s="8" t="s">
        <v>20</v>
      </c>
      <c r="D17" s="8" t="s">
        <v>21</v>
      </c>
      <c r="E17" s="8" t="s">
        <v>22</v>
      </c>
      <c r="F17" s="8" t="s">
        <v>23</v>
      </c>
      <c r="G17" s="8" t="s">
        <v>24</v>
      </c>
      <c r="H17" s="7" t="s">
        <v>25</v>
      </c>
      <c r="I17" s="59" t="s">
        <v>405</v>
      </c>
      <c r="J17" s="7" t="s">
        <v>27</v>
      </c>
      <c r="K17" s="10" t="s">
        <v>28</v>
      </c>
      <c r="L17" s="11" t="s">
        <v>411</v>
      </c>
      <c r="M17" s="11" t="s">
        <v>404</v>
      </c>
      <c r="N17" s="122" t="s">
        <v>406</v>
      </c>
    </row>
    <row r="18" spans="1:14" x14ac:dyDescent="0.35">
      <c r="A18" s="12"/>
      <c r="B18" s="12"/>
      <c r="C18" s="12"/>
      <c r="D18" s="12"/>
      <c r="E18" s="12"/>
      <c r="F18" s="13"/>
      <c r="G18" s="12"/>
      <c r="H18" s="14"/>
      <c r="I18" s="14"/>
      <c r="J18" s="15">
        <f t="shared" ref="J18:J26" si="0">H18-I18</f>
        <v>0</v>
      </c>
      <c r="K18" s="16">
        <f t="shared" ref="K18:K26" si="1">IF(N$10=0,J18, IF(N$11&gt;=N$10, J18, IF(AND(N$11&lt;N$10,N$11+N$12&gt;=N$10),J18, IF((N$11+N$12)&lt;N$10,(J18-(N$10-(N$11+N$12))*J18/N$13),J18))))</f>
        <v>0</v>
      </c>
      <c r="L18" s="142" t="e">
        <f>VLOOKUP(G18,'GHG Emissions Factors'!$C$9:$D$3000,2,FALSE)</f>
        <v>#N/A</v>
      </c>
      <c r="M18" s="17" t="str">
        <f t="shared" ref="M18:M26" si="2">IF(ISNUMBER(L18),L18*K18,"")</f>
        <v/>
      </c>
      <c r="N18" s="18"/>
    </row>
    <row r="19" spans="1:14" x14ac:dyDescent="0.35">
      <c r="A19" s="138"/>
      <c r="B19" s="12"/>
      <c r="C19" s="12"/>
      <c r="D19" s="12"/>
      <c r="E19" s="12"/>
      <c r="F19" s="13"/>
      <c r="G19" s="12"/>
      <c r="H19" s="14"/>
      <c r="I19" s="14"/>
      <c r="J19" s="15">
        <f t="shared" si="0"/>
        <v>0</v>
      </c>
      <c r="K19" s="16">
        <f t="shared" si="1"/>
        <v>0</v>
      </c>
      <c r="L19" s="142" t="e">
        <f>VLOOKUP(G19,'GHG Emissions Factors'!$C$9:$D$3000,2,FALSE)</f>
        <v>#N/A</v>
      </c>
      <c r="M19" s="17" t="str">
        <f t="shared" si="2"/>
        <v/>
      </c>
      <c r="N19" s="18"/>
    </row>
    <row r="20" spans="1:14" x14ac:dyDescent="0.35">
      <c r="A20" s="12"/>
      <c r="B20" s="12"/>
      <c r="C20" s="12"/>
      <c r="D20" s="12"/>
      <c r="E20" s="12"/>
      <c r="F20" s="13"/>
      <c r="G20" s="12"/>
      <c r="H20" s="14"/>
      <c r="I20" s="14"/>
      <c r="J20" s="15">
        <f t="shared" ref="J20:J23" si="3">H20-I20</f>
        <v>0</v>
      </c>
      <c r="K20" s="16">
        <f t="shared" ref="K20:K23" si="4">IF(N$10=0,J20, IF(N$11&gt;=N$10, J20, IF(AND(N$11&lt;N$10,N$11+N$12&gt;=N$10),J20, IF((N$11+N$12)&lt;N$10,(J20-(N$10-(N$11+N$12))*J20/N$13),J20))))</f>
        <v>0</v>
      </c>
      <c r="L20" s="142" t="e">
        <f>VLOOKUP(G20,'GHG Emissions Factors'!$C$9:$D$3000,2,FALSE)</f>
        <v>#N/A</v>
      </c>
      <c r="M20" s="17" t="str">
        <f t="shared" ref="M20:M23" si="5">IF(ISNUMBER(L20),L20*K20,"")</f>
        <v/>
      </c>
      <c r="N20" s="18"/>
    </row>
    <row r="21" spans="1:14" x14ac:dyDescent="0.35">
      <c r="A21" s="12"/>
      <c r="B21" s="12"/>
      <c r="C21" s="12"/>
      <c r="D21" s="12"/>
      <c r="E21" s="12"/>
      <c r="F21" s="13"/>
      <c r="G21" s="12"/>
      <c r="H21" s="14"/>
      <c r="I21" s="14"/>
      <c r="J21" s="15">
        <f t="shared" si="3"/>
        <v>0</v>
      </c>
      <c r="K21" s="16">
        <f t="shared" si="4"/>
        <v>0</v>
      </c>
      <c r="L21" s="142" t="e">
        <f>VLOOKUP(G21,'GHG Emissions Factors'!$C$9:$D$3000,2,FALSE)</f>
        <v>#N/A</v>
      </c>
      <c r="M21" s="17" t="str">
        <f t="shared" si="5"/>
        <v/>
      </c>
      <c r="N21" s="18"/>
    </row>
    <row r="22" spans="1:14" x14ac:dyDescent="0.35">
      <c r="A22" s="12"/>
      <c r="B22" s="12"/>
      <c r="C22" s="12"/>
      <c r="D22" s="12"/>
      <c r="E22" s="12"/>
      <c r="F22" s="13"/>
      <c r="G22" s="12"/>
      <c r="H22" s="14"/>
      <c r="I22" s="14"/>
      <c r="J22" s="15">
        <f t="shared" si="3"/>
        <v>0</v>
      </c>
      <c r="K22" s="16">
        <f t="shared" si="4"/>
        <v>0</v>
      </c>
      <c r="L22" s="142" t="e">
        <f>VLOOKUP(G22,'GHG Emissions Factors'!$C$9:$D$3000,2,FALSE)</f>
        <v>#N/A</v>
      </c>
      <c r="M22" s="17" t="str">
        <f t="shared" si="5"/>
        <v/>
      </c>
      <c r="N22" s="18"/>
    </row>
    <row r="23" spans="1:14" x14ac:dyDescent="0.35">
      <c r="A23" s="12"/>
      <c r="B23" s="12"/>
      <c r="C23" s="12"/>
      <c r="D23" s="12"/>
      <c r="E23" s="12"/>
      <c r="F23" s="13"/>
      <c r="G23" s="12"/>
      <c r="H23" s="14"/>
      <c r="I23" s="14"/>
      <c r="J23" s="15">
        <f t="shared" si="3"/>
        <v>0</v>
      </c>
      <c r="K23" s="16">
        <f t="shared" si="4"/>
        <v>0</v>
      </c>
      <c r="L23" s="142" t="e">
        <f>VLOOKUP(G23,'GHG Emissions Factors'!$C$9:$D$3000,2,FALSE)</f>
        <v>#N/A</v>
      </c>
      <c r="M23" s="17" t="str">
        <f t="shared" si="5"/>
        <v/>
      </c>
      <c r="N23" s="18"/>
    </row>
    <row r="24" spans="1:14" x14ac:dyDescent="0.35">
      <c r="A24" s="138"/>
      <c r="B24" s="12"/>
      <c r="C24" s="12"/>
      <c r="D24" s="12"/>
      <c r="E24" s="12"/>
      <c r="F24" s="13"/>
      <c r="G24" s="12"/>
      <c r="H24" s="14"/>
      <c r="I24" s="14"/>
      <c r="J24" s="15">
        <f t="shared" si="0"/>
        <v>0</v>
      </c>
      <c r="K24" s="16">
        <f t="shared" si="1"/>
        <v>0</v>
      </c>
      <c r="L24" s="142" t="e">
        <f>VLOOKUP(G24,'GHG Emissions Factors'!$C$9:$D$3000,2,FALSE)</f>
        <v>#N/A</v>
      </c>
      <c r="M24" s="17" t="str">
        <f t="shared" si="2"/>
        <v/>
      </c>
      <c r="N24" s="18"/>
    </row>
    <row r="25" spans="1:14" x14ac:dyDescent="0.35">
      <c r="A25" s="138"/>
      <c r="B25" s="12"/>
      <c r="C25" s="12"/>
      <c r="D25" s="12"/>
      <c r="E25" s="12"/>
      <c r="F25" s="13"/>
      <c r="G25" s="12"/>
      <c r="H25" s="14"/>
      <c r="I25" s="14"/>
      <c r="J25" s="15">
        <f t="shared" si="0"/>
        <v>0</v>
      </c>
      <c r="K25" s="16">
        <f t="shared" si="1"/>
        <v>0</v>
      </c>
      <c r="L25" s="142" t="e">
        <f>VLOOKUP(G25,'GHG Emissions Factors'!$C$9:$D$3000,2,FALSE)</f>
        <v>#N/A</v>
      </c>
      <c r="M25" s="17" t="str">
        <f t="shared" si="2"/>
        <v/>
      </c>
      <c r="N25" s="18"/>
    </row>
    <row r="26" spans="1:14" x14ac:dyDescent="0.35">
      <c r="A26" s="138"/>
      <c r="B26" s="12"/>
      <c r="C26" s="12"/>
      <c r="D26" s="12"/>
      <c r="E26" s="12"/>
      <c r="F26" s="13"/>
      <c r="G26" s="12"/>
      <c r="H26" s="14"/>
      <c r="I26" s="14"/>
      <c r="J26" s="15">
        <f t="shared" si="0"/>
        <v>0</v>
      </c>
      <c r="K26" s="16">
        <f t="shared" si="1"/>
        <v>0</v>
      </c>
      <c r="L26" s="142" t="e">
        <f>VLOOKUP(G26,'GHG Emissions Factors'!$C$9:$D$3000,2,FALSE)</f>
        <v>#N/A</v>
      </c>
      <c r="M26" s="17" t="str">
        <f t="shared" si="2"/>
        <v/>
      </c>
      <c r="N26" s="18"/>
    </row>
    <row r="27" spans="1:14" x14ac:dyDescent="0.35">
      <c r="A27" s="12"/>
      <c r="B27" s="12"/>
      <c r="C27" s="12"/>
      <c r="D27" s="12"/>
      <c r="E27" s="12"/>
      <c r="F27" s="13"/>
      <c r="G27" s="12"/>
      <c r="H27" s="14"/>
      <c r="I27" s="14"/>
      <c r="J27" s="15">
        <f t="shared" ref="J27:J28" si="6">H27-I27</f>
        <v>0</v>
      </c>
      <c r="K27" s="16">
        <f t="shared" ref="K27:K28" si="7">IF(N$10=0,J27, IF(N$11&gt;=N$10, J27, IF(AND(N$11&lt;N$10,N$11+N$12&gt;=N$10),J27, IF((N$11+N$12)&lt;N$10,(J27-(N$10-(N$11+N$12))*J27/N$13),J27))))</f>
        <v>0</v>
      </c>
      <c r="L27" s="142" t="e">
        <f>VLOOKUP(G27,'GHG Emissions Factors'!$C$9:$D$3000,2,FALSE)</f>
        <v>#N/A</v>
      </c>
      <c r="M27" s="17" t="str">
        <f t="shared" ref="M27:M28" si="8">IF(ISNUMBER(L27),L27*K27,"")</f>
        <v/>
      </c>
      <c r="N27" s="18"/>
    </row>
    <row r="28" spans="1:14" x14ac:dyDescent="0.35">
      <c r="A28" s="138"/>
      <c r="B28" s="12"/>
      <c r="C28" s="12"/>
      <c r="D28" s="12"/>
      <c r="E28" s="12"/>
      <c r="F28" s="13"/>
      <c r="G28" s="12"/>
      <c r="H28" s="14"/>
      <c r="I28" s="14"/>
      <c r="J28" s="15">
        <f t="shared" si="6"/>
        <v>0</v>
      </c>
      <c r="K28" s="16">
        <f t="shared" si="7"/>
        <v>0</v>
      </c>
      <c r="L28" s="142" t="e">
        <f>VLOOKUP(G28,'GHG Emissions Factors'!$C$9:$D$3000,2,FALSE)</f>
        <v>#N/A</v>
      </c>
      <c r="M28" s="17" t="str">
        <f t="shared" si="8"/>
        <v/>
      </c>
      <c r="N28" s="18"/>
    </row>
    <row r="29" spans="1:14" x14ac:dyDescent="0.35">
      <c r="A29" s="28" t="s">
        <v>31</v>
      </c>
      <c r="B29" s="29"/>
      <c r="C29" s="29"/>
      <c r="D29" s="29"/>
      <c r="E29" s="29"/>
      <c r="F29" s="29"/>
      <c r="G29" s="29"/>
      <c r="H29" s="29"/>
      <c r="I29" s="29"/>
      <c r="J29" s="29"/>
      <c r="K29" s="30"/>
      <c r="L29" s="88"/>
      <c r="M29" s="29"/>
      <c r="N29" s="30"/>
    </row>
    <row r="30" spans="1:14" s="3" customFormat="1" ht="41" x14ac:dyDescent="0.4">
      <c r="A30" s="92" t="s">
        <v>18</v>
      </c>
      <c r="B30" s="7" t="s">
        <v>19</v>
      </c>
      <c r="C30" s="8" t="s">
        <v>20</v>
      </c>
      <c r="D30" s="8" t="s">
        <v>21</v>
      </c>
      <c r="E30" s="8" t="s">
        <v>22</v>
      </c>
      <c r="F30" s="8" t="s">
        <v>32</v>
      </c>
      <c r="G30" s="8" t="s">
        <v>33</v>
      </c>
      <c r="H30" s="7" t="s">
        <v>25</v>
      </c>
      <c r="I30" s="59" t="s">
        <v>26</v>
      </c>
      <c r="J30" s="7" t="s">
        <v>27</v>
      </c>
      <c r="K30" s="10" t="s">
        <v>28</v>
      </c>
      <c r="L30" s="11" t="s">
        <v>29</v>
      </c>
      <c r="M30" s="11" t="s">
        <v>30</v>
      </c>
      <c r="N30" s="60" t="s">
        <v>34</v>
      </c>
    </row>
    <row r="31" spans="1:14" x14ac:dyDescent="0.35">
      <c r="A31" s="94"/>
      <c r="B31" s="12"/>
      <c r="C31" s="12"/>
      <c r="D31" s="12"/>
      <c r="E31" s="12"/>
      <c r="F31" s="12"/>
      <c r="G31" s="12"/>
      <c r="H31" s="14"/>
      <c r="I31" s="14"/>
      <c r="J31" s="15">
        <f>H31-I31</f>
        <v>0</v>
      </c>
      <c r="K31" s="16">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142" t="e">
        <f>VLOOKUP(G31,'GHG Emissions Factors'!$C$5:$D$3000,2,FALSE)</f>
        <v>#N/A</v>
      </c>
      <c r="M31" s="17" t="str">
        <f>IF(ISNUMBER(L31),L31*K31,"")</f>
        <v/>
      </c>
      <c r="N31" s="20"/>
    </row>
    <row r="32" spans="1:14" x14ac:dyDescent="0.35">
      <c r="A32" s="94"/>
      <c r="B32" s="12"/>
      <c r="C32" s="12"/>
      <c r="D32" s="12"/>
      <c r="E32" s="12"/>
      <c r="F32" s="12"/>
      <c r="G32" s="12"/>
      <c r="H32" s="14"/>
      <c r="I32" s="14"/>
      <c r="J32" s="15">
        <f t="shared" ref="J32:J35" si="9">H32-I32</f>
        <v>0</v>
      </c>
      <c r="K32" s="16">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42" t="e">
        <f>VLOOKUP(G32,'GHG Emissions Factors'!$C$5:$D$3000,2,FALSE)</f>
        <v>#N/A</v>
      </c>
      <c r="M32" s="17" t="str">
        <f t="shared" ref="M32:M35" si="10">IF(ISNUMBER(L32),L32*K32,"")</f>
        <v/>
      </c>
      <c r="N32" s="20"/>
    </row>
    <row r="33" spans="1:14" x14ac:dyDescent="0.35">
      <c r="A33" s="94"/>
      <c r="B33" s="12"/>
      <c r="C33" s="12"/>
      <c r="D33" s="12"/>
      <c r="E33" s="12"/>
      <c r="F33" s="12"/>
      <c r="G33" s="12"/>
      <c r="H33" s="14"/>
      <c r="I33" s="14"/>
      <c r="J33" s="15">
        <f>H33-I33</f>
        <v>0</v>
      </c>
      <c r="K33" s="16">
        <f>IFERROR(IF(N$10=0,J33, IF(N$11&gt;=N$10,IF(B33=Documentation!C$22,J33-N$10*J33/N$11,J33), IF(AND(N$11&lt;N$10,N$11+N$12&gt;=N$10),IF(B33=Documentation!C$22,0,IF(OR(B33=Documentation!C$20,B33=Documentation!C$24),J33-(N$10-N$11)*J33/N$12,J33)), IF((N$11+N$12)&lt;N$10,IF(OR(B33=Documentation!C$22, B33=Documentation!C$20,B33=Documentation!C$24),0,J33-(N$10-(N$11+N$12))*J33/N$13),J33)))),0)</f>
        <v>0</v>
      </c>
      <c r="L33" s="142" t="e">
        <f>VLOOKUP(G33,'GHG Emissions Factors'!$C$5:$D$3000,2,FALSE)</f>
        <v>#N/A</v>
      </c>
      <c r="M33" s="17" t="str">
        <f>IF(ISNUMBER(L33),L33*K33,"")</f>
        <v/>
      </c>
      <c r="N33" s="20"/>
    </row>
    <row r="34" spans="1:14" x14ac:dyDescent="0.35">
      <c r="A34" s="94"/>
      <c r="B34" s="12"/>
      <c r="C34" s="12"/>
      <c r="D34" s="12"/>
      <c r="E34" s="12"/>
      <c r="F34" s="12"/>
      <c r="G34" s="12"/>
      <c r="H34" s="14"/>
      <c r="I34" s="14"/>
      <c r="J34" s="15">
        <f t="shared" si="9"/>
        <v>0</v>
      </c>
      <c r="K34" s="16">
        <f>IFERROR(IF(N$10=0,J34, IF(N$11&gt;=N$10,IF(B34=Documentation!C$22,J34-N$10*J34/N$11,J34), IF(AND(N$11&lt;N$10,N$11+N$12&gt;=N$10),IF(B34=Documentation!C$22,0,IF(OR(B34=Documentation!C$20,B34=Documentation!C$24),J34-(N$10-N$11)*J34/N$12,J34)), IF((N$11+N$12)&lt;N$10,IF(OR(B34=Documentation!C$22, B34=Documentation!C$20,B34=Documentation!C$24),0,J34-(N$10-(N$11+N$12))*J34/N$13),J34)))),0)</f>
        <v>0</v>
      </c>
      <c r="L34" s="142" t="e">
        <f>VLOOKUP(G34,'GHG Emissions Factors'!$C$5:$D$3000,2,FALSE)</f>
        <v>#N/A</v>
      </c>
      <c r="M34" s="17" t="str">
        <f t="shared" si="10"/>
        <v/>
      </c>
      <c r="N34" s="20"/>
    </row>
    <row r="35" spans="1:14" x14ac:dyDescent="0.35">
      <c r="A35" s="98"/>
      <c r="B35" s="99"/>
      <c r="C35" s="99"/>
      <c r="D35" s="99"/>
      <c r="E35" s="99"/>
      <c r="F35" s="99"/>
      <c r="G35" s="99"/>
      <c r="H35" s="99"/>
      <c r="I35" s="100"/>
      <c r="J35" s="101">
        <f t="shared" si="9"/>
        <v>0</v>
      </c>
      <c r="K35" s="102">
        <f>IFERROR(IF(N$10=0,J35, IF(N$11&gt;=N$10,IF(B35=Documentation!C$22,J35-N$10*J35/N$11,J35), IF(AND(N$11&lt;N$10,N$11+N$12&gt;=N$10),IF(B35=Documentation!C$22,0,IF(OR(B35=Documentation!C$20,B35=Documentation!C$24),J35-(N$10-N$11)*J35/N$12,J35)), IF((N$11+N$12)&lt;N$10,IF(OR(B35=Documentation!C$22, B35=Documentation!C$20,B35=Documentation!C$24),0,J35-(N$10-(N$11+N$12))*J35/N$13),J35)))),0)</f>
        <v>0</v>
      </c>
      <c r="L35" s="142" t="e">
        <f>VLOOKUP(G35,'GHG Emissions Factors'!$C$5:$D$3000,2,FALSE)</f>
        <v>#N/A</v>
      </c>
      <c r="M35" s="103" t="str">
        <f t="shared" si="10"/>
        <v/>
      </c>
      <c r="N35" s="105"/>
    </row>
    <row r="36" spans="1:14" x14ac:dyDescent="0.35">
      <c r="A36" s="31" t="s">
        <v>35</v>
      </c>
      <c r="B36" s="32"/>
      <c r="C36" s="32"/>
      <c r="D36" s="32"/>
      <c r="E36" s="32"/>
      <c r="F36" s="32"/>
      <c r="G36" s="32"/>
      <c r="H36" s="32"/>
      <c r="I36" s="32"/>
      <c r="J36" s="32"/>
      <c r="K36" s="33"/>
      <c r="L36" s="89"/>
      <c r="M36" s="32"/>
      <c r="N36" s="33"/>
    </row>
    <row r="37" spans="1:14" s="3" customFormat="1" ht="41" x14ac:dyDescent="0.4">
      <c r="A37" s="92" t="s">
        <v>18</v>
      </c>
      <c r="B37" s="7" t="s">
        <v>19</v>
      </c>
      <c r="C37" s="8" t="s">
        <v>20</v>
      </c>
      <c r="D37" s="8" t="s">
        <v>23</v>
      </c>
      <c r="E37" s="8" t="s">
        <v>406</v>
      </c>
      <c r="F37" s="8" t="s">
        <v>407</v>
      </c>
      <c r="G37" s="8" t="s">
        <v>24</v>
      </c>
      <c r="H37" s="7" t="s">
        <v>25</v>
      </c>
      <c r="I37" s="59" t="s">
        <v>26</v>
      </c>
      <c r="J37" s="7" t="s">
        <v>27</v>
      </c>
      <c r="K37" s="10" t="s">
        <v>28</v>
      </c>
      <c r="L37" s="11" t="s">
        <v>29</v>
      </c>
      <c r="M37" s="11" t="s">
        <v>30</v>
      </c>
      <c r="N37" s="122" t="s">
        <v>408</v>
      </c>
    </row>
    <row r="38" spans="1:14" x14ac:dyDescent="0.35">
      <c r="A38" s="12"/>
      <c r="B38" s="12"/>
      <c r="C38" s="12"/>
      <c r="D38" s="21"/>
      <c r="E38" s="21"/>
      <c r="F38" s="21"/>
      <c r="G38" s="12"/>
      <c r="H38" s="14"/>
      <c r="I38" s="14"/>
      <c r="J38" s="15">
        <f t="shared" ref="J38" si="11">H38-I38</f>
        <v>0</v>
      </c>
      <c r="K38" s="16">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142" t="e">
        <f>VLOOKUP(G38,'GHG Emissions Factors'!$C$9:$D$3000,2,FALSE)</f>
        <v>#N/A</v>
      </c>
      <c r="M38" s="17" t="str">
        <f t="shared" ref="M38" si="12">IF(ISNUMBER(L38),L38*K38,"")</f>
        <v/>
      </c>
      <c r="N38" s="18"/>
    </row>
    <row r="39" spans="1:14" x14ac:dyDescent="0.35">
      <c r="A39" s="12"/>
      <c r="B39" s="12"/>
      <c r="C39" s="12"/>
      <c r="D39" s="21"/>
      <c r="E39" s="21"/>
      <c r="F39" s="21"/>
      <c r="G39" s="12"/>
      <c r="H39" s="14"/>
      <c r="I39" s="14"/>
      <c r="J39" s="15">
        <f t="shared" ref="J39:J46" si="13">H39-I39</f>
        <v>0</v>
      </c>
      <c r="K39" s="16">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42" t="e">
        <f>VLOOKUP(G39,'GHG Emissions Factors'!$C$9:$D$3000,2,FALSE)</f>
        <v>#N/A</v>
      </c>
      <c r="M39" s="17" t="str">
        <f t="shared" ref="M39:M46" si="14">IF(ISNUMBER(L39),L39*K39,"")</f>
        <v/>
      </c>
      <c r="N39" s="18"/>
    </row>
    <row r="40" spans="1:14" x14ac:dyDescent="0.35">
      <c r="A40" s="12"/>
      <c r="B40" s="12"/>
      <c r="C40" s="12"/>
      <c r="D40" s="21"/>
      <c r="E40" s="21"/>
      <c r="F40" s="21"/>
      <c r="G40" s="12"/>
      <c r="H40" s="14"/>
      <c r="I40" s="14"/>
      <c r="J40" s="15">
        <f t="shared" ref="J40:J42" si="15">H40-I40</f>
        <v>0</v>
      </c>
      <c r="K40" s="16">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42" t="e">
        <f>VLOOKUP(G40,'GHG Emissions Factors'!$C$9:$D$3000,2,FALSE)</f>
        <v>#N/A</v>
      </c>
      <c r="M40" s="17" t="str">
        <f t="shared" ref="M40:M42" si="16">IF(ISNUMBER(L40),L40*K40,"")</f>
        <v/>
      </c>
      <c r="N40" s="18"/>
    </row>
    <row r="41" spans="1:14" x14ac:dyDescent="0.35">
      <c r="A41" s="12"/>
      <c r="B41" s="12"/>
      <c r="C41" s="12"/>
      <c r="D41" s="21"/>
      <c r="E41" s="21"/>
      <c r="F41" s="21"/>
      <c r="G41" s="12"/>
      <c r="H41" s="14"/>
      <c r="I41" s="14"/>
      <c r="J41" s="15">
        <f t="shared" si="15"/>
        <v>0</v>
      </c>
      <c r="K41" s="16">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42" t="e">
        <f>VLOOKUP(G41,'GHG Emissions Factors'!$C$9:$D$3000,2,FALSE)</f>
        <v>#N/A</v>
      </c>
      <c r="M41" s="17" t="str">
        <f t="shared" si="16"/>
        <v/>
      </c>
      <c r="N41" s="18"/>
    </row>
    <row r="42" spans="1:14" x14ac:dyDescent="0.35">
      <c r="A42" s="12"/>
      <c r="B42" s="12"/>
      <c r="C42" s="12"/>
      <c r="D42" s="21"/>
      <c r="E42" s="21"/>
      <c r="F42" s="21"/>
      <c r="G42" s="12"/>
      <c r="H42" s="14"/>
      <c r="I42" s="14"/>
      <c r="J42" s="15">
        <f t="shared" si="15"/>
        <v>0</v>
      </c>
      <c r="K42" s="16">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42" t="e">
        <f>VLOOKUP(G42,'GHG Emissions Factors'!$C$9:$D$3000,2,FALSE)</f>
        <v>#N/A</v>
      </c>
      <c r="M42" s="17" t="str">
        <f t="shared" si="16"/>
        <v/>
      </c>
      <c r="N42" s="18"/>
    </row>
    <row r="43" spans="1:14" x14ac:dyDescent="0.35">
      <c r="A43" s="12"/>
      <c r="B43" s="12"/>
      <c r="C43" s="12"/>
      <c r="D43" s="21"/>
      <c r="E43" s="21"/>
      <c r="F43" s="21"/>
      <c r="G43" s="12"/>
      <c r="H43" s="14"/>
      <c r="I43" s="14"/>
      <c r="J43" s="15">
        <f t="shared" si="13"/>
        <v>0</v>
      </c>
      <c r="K43" s="16">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42" t="e">
        <f>VLOOKUP(G43,'GHG Emissions Factors'!$C$9:$D$3000,2,FALSE)</f>
        <v>#N/A</v>
      </c>
      <c r="M43" s="17" t="str">
        <f t="shared" si="14"/>
        <v/>
      </c>
      <c r="N43" s="22"/>
    </row>
    <row r="44" spans="1:14" x14ac:dyDescent="0.35">
      <c r="A44" s="12"/>
      <c r="B44" s="12"/>
      <c r="C44" s="12"/>
      <c r="D44" s="21"/>
      <c r="E44" s="21"/>
      <c r="F44" s="21"/>
      <c r="G44" s="12"/>
      <c r="H44" s="14"/>
      <c r="I44" s="14"/>
      <c r="J44" s="15">
        <f t="shared" si="13"/>
        <v>0</v>
      </c>
      <c r="K44" s="16">
        <f>IFERROR(IF(N$10=0,J44, IF(N$11&gt;=N$10,IF(B44=Documentation!C$22,J44-N$10*J44/N$11,J44), IF(AND(N$11&lt;N$10,N$11+N$12&gt;=N$10),IF(B44=Documentation!C$22,0,IF(OR(B44=Documentation!C$20,B44=Documentation!C$24),J44-(N$10-N$11)*J44/N$12,J44)), IF((N$11+N$12)&lt;N$10,IF(OR(B44=Documentation!C$22, B44=Documentation!C$20,B44=Documentation!C$24),0,J44-(N$10-(N$11+N$12))*J44/N$13),J44)))),0)</f>
        <v>0</v>
      </c>
      <c r="L44" s="142" t="e">
        <f>VLOOKUP(G44,'GHG Emissions Factors'!$C$9:$D$3000,2,FALSE)</f>
        <v>#N/A</v>
      </c>
      <c r="M44" s="17" t="str">
        <f t="shared" si="14"/>
        <v/>
      </c>
      <c r="N44" s="18"/>
    </row>
    <row r="45" spans="1:14" x14ac:dyDescent="0.35">
      <c r="A45" s="12"/>
      <c r="B45" s="12"/>
      <c r="C45" s="12"/>
      <c r="D45" s="21"/>
      <c r="E45" s="21"/>
      <c r="F45" s="21"/>
      <c r="G45" s="12"/>
      <c r="H45" s="14"/>
      <c r="I45" s="141"/>
      <c r="J45" s="15">
        <f t="shared" si="13"/>
        <v>0</v>
      </c>
      <c r="K45" s="16">
        <f>IFERROR(IF(N$10=0,J45, IF(N$11&gt;=N$10,IF(B45=Documentation!C$22,J45-N$10*J45/N$11,J45), IF(AND(N$11&lt;N$10,N$11+N$12&gt;=N$10),IF(B45=Documentation!C$22,0,IF(OR(B45=Documentation!C$20,B45=Documentation!C$24),J45-(N$10-N$11)*J45/N$12,J45)), IF((N$11+N$12)&lt;N$10,IF(OR(B45=Documentation!C$22, B45=Documentation!C$20,B45=Documentation!C$24),0,J45-(N$10-(N$11+N$12))*J45/N$13),J45)))),0)</f>
        <v>0</v>
      </c>
      <c r="L45" s="142" t="e">
        <f>VLOOKUP(G45,'GHG Emissions Factors'!$C$9:$D$3000,2,FALSE)</f>
        <v>#N/A</v>
      </c>
      <c r="M45" s="17" t="str">
        <f t="shared" si="14"/>
        <v/>
      </c>
      <c r="N45" s="18"/>
    </row>
    <row r="46" spans="1:14" x14ac:dyDescent="0.35">
      <c r="A46" s="12"/>
      <c r="B46" s="12"/>
      <c r="C46" s="12"/>
      <c r="D46" s="107"/>
      <c r="E46" s="107"/>
      <c r="F46" s="107"/>
      <c r="G46" s="12"/>
      <c r="H46" s="14"/>
      <c r="I46" s="14"/>
      <c r="J46" s="101">
        <f t="shared" si="13"/>
        <v>0</v>
      </c>
      <c r="K46" s="16">
        <f>IFERROR(IF(N$10=0,J46, IF(N$11&gt;=N$10,IF(B46=Documentation!C$22,J46-N$10*J46/N$11,J46), IF(AND(N$11&lt;N$10,N$11+N$12&gt;=N$10),IF(B46=Documentation!C$22,0,IF(OR(B46=Documentation!C$20,B46=Documentation!C$24),J46-(N$10-N$11)*J46/N$12,J46)), IF((N$11+N$12)&lt;N$10,IF(OR(B46=Documentation!C$22, B46=Documentation!C$20,B46=Documentation!C$24),0,J46-(N$10-(N$11+N$12))*J46/N$13),J46)))),0)</f>
        <v>0</v>
      </c>
      <c r="L46" s="142" t="e">
        <f>VLOOKUP(G46,'GHG Emissions Factors'!$C$9:$D$3000,2,FALSE)</f>
        <v>#N/A</v>
      </c>
      <c r="M46" s="103" t="str">
        <f t="shared" si="14"/>
        <v/>
      </c>
      <c r="N46" s="104"/>
    </row>
    <row r="47" spans="1:14" x14ac:dyDescent="0.35">
      <c r="A47" s="23" t="s">
        <v>36</v>
      </c>
      <c r="B47" s="24"/>
      <c r="C47" s="24"/>
      <c r="D47" s="24"/>
      <c r="E47" s="24"/>
      <c r="F47" s="24"/>
      <c r="G47" s="24"/>
      <c r="H47" s="24"/>
      <c r="I47" s="24"/>
      <c r="J47" s="24"/>
      <c r="K47" s="25"/>
      <c r="L47" s="90"/>
      <c r="M47" s="24"/>
      <c r="N47" s="145"/>
    </row>
    <row r="48" spans="1:14" ht="41" x14ac:dyDescent="0.4">
      <c r="A48" s="108" t="s">
        <v>18</v>
      </c>
      <c r="B48" s="8" t="s">
        <v>19</v>
      </c>
      <c r="C48" s="8" t="s">
        <v>23</v>
      </c>
      <c r="D48" s="8" t="s">
        <v>406</v>
      </c>
      <c r="E48" s="8" t="s">
        <v>407</v>
      </c>
      <c r="F48" s="8" t="s">
        <v>409</v>
      </c>
      <c r="G48" s="8" t="s">
        <v>24</v>
      </c>
      <c r="H48" s="7" t="s">
        <v>25</v>
      </c>
      <c r="I48" s="9" t="s">
        <v>26</v>
      </c>
      <c r="J48" s="19" t="s">
        <v>27</v>
      </c>
      <c r="K48" s="10" t="s">
        <v>28</v>
      </c>
      <c r="L48" s="11" t="s">
        <v>29</v>
      </c>
      <c r="M48" s="11" t="s">
        <v>30</v>
      </c>
      <c r="N48" s="146" t="s">
        <v>410</v>
      </c>
    </row>
    <row r="49" spans="1:14" x14ac:dyDescent="0.35">
      <c r="A49" s="93"/>
      <c r="B49" s="12"/>
      <c r="C49" s="21"/>
      <c r="D49" s="21"/>
      <c r="E49" s="21"/>
      <c r="F49" s="21"/>
      <c r="G49" s="12"/>
      <c r="H49" s="21"/>
      <c r="I49" s="21"/>
      <c r="J49" s="26"/>
      <c r="K49" s="16">
        <f>IF(N$10=0,J49, IF(N$11&gt;=N$10, J49, IF(AND(N$11&lt;N$10,N$11+N$12&gt;=N$10),J49, IF((N$11+N$12)&lt;N$10,(J49-(N$10-(N$11+N$12))*J49/N$13),J49))))</f>
        <v>0</v>
      </c>
      <c r="L49" s="143" t="e">
        <f>VLOOKUP(G49,'GHG Emissions Factors'!$C$5:$D$3000,2,FALSE)</f>
        <v>#N/A</v>
      </c>
      <c r="M49" s="16" t="str">
        <f>IF(ISNUMBER(L49),L49*K49,"")</f>
        <v/>
      </c>
      <c r="N49" s="27"/>
    </row>
    <row r="50" spans="1:14" x14ac:dyDescent="0.35">
      <c r="A50" s="93"/>
      <c r="B50" s="12"/>
      <c r="C50" s="21"/>
      <c r="D50" s="21"/>
      <c r="E50" s="21"/>
      <c r="F50" s="21"/>
      <c r="G50" s="12"/>
      <c r="H50" s="21"/>
      <c r="I50" s="21"/>
      <c r="J50" s="26"/>
      <c r="K50" s="16">
        <f t="shared" ref="K50:K52" si="17">IF(N$10=0,J50, IF(N$11&gt;=N$10, J50, IF(AND(N$11&lt;N$10,N$11+N$12&gt;=N$10),J50, IF((N$11+N$12)&lt;N$10,(J50-(N$10-(N$11+N$12))*J50/N$13),J50))))</f>
        <v>0</v>
      </c>
      <c r="L50" s="143" t="e">
        <f>VLOOKUP(G50,'GHG Emissions Factors'!$C$5:$D$3000,2,FALSE)</f>
        <v>#N/A</v>
      </c>
      <c r="M50" s="16" t="str">
        <f t="shared" ref="M50:M52" si="18">IF(ISNUMBER(L50),L50*K50,"")</f>
        <v/>
      </c>
      <c r="N50" s="27"/>
    </row>
    <row r="51" spans="1:14" x14ac:dyDescent="0.35">
      <c r="A51" s="93"/>
      <c r="B51" s="12"/>
      <c r="C51" s="21"/>
      <c r="D51" s="21"/>
      <c r="E51" s="21"/>
      <c r="F51" s="21"/>
      <c r="G51" s="12"/>
      <c r="H51" s="21"/>
      <c r="I51" s="21"/>
      <c r="J51" s="26"/>
      <c r="K51" s="16">
        <f t="shared" si="17"/>
        <v>0</v>
      </c>
      <c r="L51" s="143" t="e">
        <f>VLOOKUP(G51,'GHG Emissions Factors'!$C$5:$D$3000,2,FALSE)</f>
        <v>#N/A</v>
      </c>
      <c r="M51" s="16" t="str">
        <f t="shared" si="18"/>
        <v/>
      </c>
      <c r="N51" s="18"/>
    </row>
    <row r="52" spans="1:14" x14ac:dyDescent="0.35">
      <c r="A52" s="106"/>
      <c r="B52" s="99"/>
      <c r="C52" s="107"/>
      <c r="D52" s="107"/>
      <c r="E52" s="107"/>
      <c r="F52" s="107"/>
      <c r="G52" s="12"/>
      <c r="H52" s="107"/>
      <c r="I52" s="107"/>
      <c r="J52" s="109"/>
      <c r="K52" s="16">
        <f t="shared" si="17"/>
        <v>0</v>
      </c>
      <c r="L52" s="143" t="e">
        <f>VLOOKUP(G52,'GHG Emissions Factors'!$C$5:$D$3000,2,FALSE)</f>
        <v>#N/A</v>
      </c>
      <c r="M52" s="102" t="str">
        <f t="shared" si="18"/>
        <v/>
      </c>
      <c r="N52" s="104"/>
    </row>
    <row r="53" spans="1:14" x14ac:dyDescent="0.35">
      <c r="A53" s="112" t="s">
        <v>59</v>
      </c>
      <c r="B53" s="128" t="s">
        <v>60</v>
      </c>
    </row>
    <row r="54" spans="1:14" ht="15.5" x14ac:dyDescent="0.35">
      <c r="A54" s="139"/>
      <c r="B54" s="140"/>
    </row>
    <row r="55" spans="1:14" ht="15.5" x14ac:dyDescent="0.35">
      <c r="A55" s="110"/>
      <c r="B55" s="111"/>
    </row>
    <row r="56" spans="1:14" ht="15.5" x14ac:dyDescent="0.35">
      <c r="A56" s="110"/>
      <c r="B56" s="111"/>
    </row>
    <row r="57" spans="1:14" ht="15.5" x14ac:dyDescent="0.35">
      <c r="A57" s="110"/>
      <c r="B57" s="111"/>
    </row>
    <row r="58" spans="1:14" ht="15.5" x14ac:dyDescent="0.35">
      <c r="A58" s="110"/>
      <c r="B58" s="111"/>
    </row>
    <row r="59" spans="1:14" ht="15.5" x14ac:dyDescent="0.35">
      <c r="A59" s="113"/>
      <c r="B59" s="114"/>
    </row>
  </sheetData>
  <mergeCells count="14">
    <mergeCell ref="K15:M15"/>
    <mergeCell ref="K11:M11"/>
    <mergeCell ref="K12:M12"/>
    <mergeCell ref="K13:M13"/>
    <mergeCell ref="K14:M14"/>
    <mergeCell ref="K7:M7"/>
    <mergeCell ref="K8:M8"/>
    <mergeCell ref="K9:M9"/>
    <mergeCell ref="K10:M10"/>
    <mergeCell ref="A1:N1"/>
    <mergeCell ref="A2:N2"/>
    <mergeCell ref="A3:N3"/>
    <mergeCell ref="A4:N4"/>
    <mergeCell ref="A5:N5"/>
  </mergeCells>
  <pageMargins left="0.7" right="0.7" top="0.75" bottom="0.75" header="0.3" footer="0.3"/>
  <pageSetup scale="55" fitToHeight="0" orientation="landscape" horizontalDpi="1200" verticalDpi="1200" r:id="rId1"/>
  <headerFooter>
    <oddHeader>&amp;R&amp;"Arial,Regular"Version: April 2022</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515CE3D6-5C11-4A85-BE9B-4772EB3B084D}">
          <x14:formula1>
            <xm:f>Documentation!$C$15:$C$19</xm:f>
          </x14:formula1>
          <xm:sqref>B31:B35 B18:B28</xm:sqref>
        </x14:dataValidation>
        <x14:dataValidation type="list" allowBlank="1" showInputMessage="1" showErrorMessage="1" xr:uid="{34FDC3B9-5657-44B3-8443-8E40D9C8E216}">
          <x14:formula1>
            <xm:f>Documentation!$B$18:$B$19</xm:f>
          </x14:formula1>
          <xm:sqref>N31:N35</xm:sqref>
        </x14:dataValidation>
        <x14:dataValidation type="list" allowBlank="1" showInputMessage="1" showErrorMessage="1" xr:uid="{0B27AE8B-BFC6-49C8-B07E-F36C03673595}">
          <x14:formula1>
            <xm:f>Documentation!$C$15:$C$25</xm:f>
          </x14:formula1>
          <xm:sqref>B49:B52</xm:sqref>
        </x14:dataValidation>
        <x14:dataValidation type="list" allowBlank="1" showInputMessage="1" showErrorMessage="1" xr:uid="{37AAD9D6-029C-4E4C-B237-DA13F863E5FA}">
          <x14:formula1>
            <xm:f>Documentation!$C$20:$C$24</xm:f>
          </x14:formula1>
          <xm:sqref>B38:B46</xm:sqref>
        </x14:dataValidation>
        <x14:dataValidation type="list" allowBlank="1" showInputMessage="1" showErrorMessage="1" xr:uid="{9AA35A18-7B7E-496D-A209-1FBDE1A54290}">
          <x14:formula1>
            <xm:f>Documentation!$D$15:$D$16</xm:f>
          </x14:formula1>
          <xm:sqref>G49:G52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workbookViewId="0">
      <selection activeCell="F16" sqref="F16"/>
    </sheetView>
  </sheetViews>
  <sheetFormatPr defaultRowHeight="14.5" x14ac:dyDescent="0.35"/>
  <cols>
    <col min="3" max="3" width="19.7265625" customWidth="1"/>
    <col min="4" max="4" width="17.54296875" customWidth="1"/>
  </cols>
  <sheetData>
    <row r="1" spans="2:7" ht="18" x14ac:dyDescent="0.4">
      <c r="B1" s="191"/>
      <c r="C1" s="192"/>
      <c r="D1" s="192"/>
      <c r="E1" s="192"/>
      <c r="F1" s="192"/>
      <c r="G1" s="193"/>
    </row>
    <row r="2" spans="2:7" ht="18" x14ac:dyDescent="0.4">
      <c r="B2" s="194"/>
      <c r="C2" s="195"/>
      <c r="D2" s="195"/>
      <c r="E2" s="195"/>
      <c r="F2" s="195"/>
      <c r="G2" s="196"/>
    </row>
    <row r="3" spans="2:7" ht="18" x14ac:dyDescent="0.4">
      <c r="B3" s="194"/>
      <c r="C3" s="195"/>
      <c r="D3" s="195"/>
      <c r="E3" s="195"/>
      <c r="F3" s="195"/>
      <c r="G3" s="196"/>
    </row>
    <row r="4" spans="2:7" ht="18.5" thickBot="1" x14ac:dyDescent="0.45">
      <c r="B4" s="197"/>
      <c r="C4" s="198"/>
      <c r="D4" s="198"/>
      <c r="E4" s="198"/>
      <c r="F4" s="198"/>
      <c r="G4" s="199"/>
    </row>
    <row r="5" spans="2:7" x14ac:dyDescent="0.35">
      <c r="B5" s="38"/>
      <c r="C5" s="38"/>
      <c r="D5" s="38"/>
      <c r="E5" s="38"/>
      <c r="F5" s="38"/>
      <c r="G5" s="38"/>
    </row>
    <row r="6" spans="2:7" x14ac:dyDescent="0.35">
      <c r="B6" s="38"/>
      <c r="C6" s="38"/>
      <c r="D6" s="38"/>
      <c r="E6" s="38"/>
      <c r="F6" s="38"/>
      <c r="G6" s="38"/>
    </row>
    <row r="7" spans="2:7" x14ac:dyDescent="0.35">
      <c r="B7" s="38"/>
      <c r="C7" s="38"/>
      <c r="D7" s="38"/>
      <c r="E7" s="38"/>
      <c r="F7" s="38"/>
      <c r="G7" s="38"/>
    </row>
    <row r="8" spans="2:7" x14ac:dyDescent="0.35">
      <c r="B8" s="38"/>
      <c r="C8" s="38"/>
      <c r="D8" s="38"/>
      <c r="E8" s="38"/>
      <c r="F8" s="38"/>
      <c r="G8" s="38"/>
    </row>
    <row r="9" spans="2:7" x14ac:dyDescent="0.35">
      <c r="B9" s="39"/>
      <c r="C9" s="39"/>
      <c r="D9" s="39"/>
      <c r="E9" s="39"/>
      <c r="F9" s="39"/>
      <c r="G9" s="39"/>
    </row>
    <row r="10" spans="2:7" ht="15" thickBot="1" x14ac:dyDescent="0.4">
      <c r="B10" s="40"/>
      <c r="C10" s="41"/>
      <c r="D10" s="42"/>
      <c r="E10" s="42"/>
      <c r="F10" s="42"/>
      <c r="G10" s="42"/>
    </row>
    <row r="11" spans="2:7" x14ac:dyDescent="0.35">
      <c r="B11" s="43"/>
      <c r="C11" s="43"/>
      <c r="D11" s="43"/>
      <c r="E11" s="44"/>
      <c r="F11" s="44"/>
      <c r="G11" s="44"/>
    </row>
    <row r="12" spans="2:7" x14ac:dyDescent="0.35">
      <c r="B12" s="45"/>
      <c r="C12" s="45"/>
      <c r="D12" s="45"/>
      <c r="E12" s="46"/>
      <c r="F12" s="46"/>
      <c r="G12" s="46"/>
    </row>
    <row r="13" spans="2:7" x14ac:dyDescent="0.35">
      <c r="B13" s="45"/>
      <c r="C13" s="45"/>
      <c r="D13" s="45"/>
      <c r="E13" s="46"/>
      <c r="F13" s="46"/>
      <c r="G13" s="46"/>
    </row>
    <row r="14" spans="2:7" x14ac:dyDescent="0.35">
      <c r="B14" s="45"/>
      <c r="C14" s="45"/>
      <c r="D14" s="45"/>
      <c r="E14" s="46"/>
      <c r="F14" s="46"/>
      <c r="G14" s="46"/>
    </row>
    <row r="15" spans="2:7" x14ac:dyDescent="0.35">
      <c r="B15" s="45"/>
      <c r="C15" s="47" t="s">
        <v>47</v>
      </c>
      <c r="D15" s="47" t="s">
        <v>37</v>
      </c>
      <c r="E15" s="46"/>
      <c r="F15" s="46"/>
      <c r="G15" s="46"/>
    </row>
    <row r="16" spans="2:7" x14ac:dyDescent="0.35">
      <c r="B16" s="45"/>
      <c r="C16" s="48" t="s">
        <v>48</v>
      </c>
      <c r="D16" s="48" t="s">
        <v>45</v>
      </c>
      <c r="E16" s="49"/>
      <c r="F16" s="46"/>
      <c r="G16" s="46"/>
    </row>
    <row r="17" spans="2:7" x14ac:dyDescent="0.35">
      <c r="B17" s="50"/>
      <c r="C17" s="51" t="s">
        <v>49</v>
      </c>
      <c r="D17" s="51"/>
      <c r="E17" s="52"/>
      <c r="F17" s="52"/>
      <c r="G17" s="46"/>
    </row>
    <row r="18" spans="2:7" x14ac:dyDescent="0.35">
      <c r="B18" s="53" t="s">
        <v>50</v>
      </c>
      <c r="C18" s="51" t="s">
        <v>51</v>
      </c>
      <c r="D18" s="51"/>
      <c r="E18" s="52"/>
      <c r="F18" s="52"/>
      <c r="G18" s="46"/>
    </row>
    <row r="19" spans="2:7" x14ac:dyDescent="0.35">
      <c r="B19" s="53" t="s">
        <v>52</v>
      </c>
      <c r="C19" s="51" t="s">
        <v>53</v>
      </c>
      <c r="D19" s="51"/>
      <c r="E19" s="52"/>
      <c r="F19" s="52"/>
      <c r="G19" s="46"/>
    </row>
    <row r="20" spans="2:7" x14ac:dyDescent="0.35">
      <c r="B20" s="47"/>
      <c r="C20" s="47" t="s">
        <v>54</v>
      </c>
      <c r="D20" s="47"/>
      <c r="E20" s="49"/>
      <c r="F20" s="46"/>
      <c r="G20" s="46"/>
    </row>
    <row r="21" spans="2:7" x14ac:dyDescent="0.35">
      <c r="B21" s="54"/>
      <c r="C21" s="55" t="s">
        <v>55</v>
      </c>
      <c r="D21" s="55"/>
      <c r="E21" s="49"/>
      <c r="F21" s="46"/>
      <c r="G21" s="46"/>
    </row>
    <row r="22" spans="2:7" x14ac:dyDescent="0.35">
      <c r="B22" s="56"/>
      <c r="C22" s="55" t="s">
        <v>56</v>
      </c>
      <c r="D22" s="55"/>
      <c r="E22" s="49"/>
      <c r="F22" s="46"/>
      <c r="G22" s="46"/>
    </row>
    <row r="23" spans="2:7" x14ac:dyDescent="0.35">
      <c r="B23" s="56"/>
      <c r="C23" s="55" t="s">
        <v>57</v>
      </c>
      <c r="D23" s="55"/>
      <c r="E23" s="49"/>
      <c r="F23" s="46"/>
      <c r="G23" s="46"/>
    </row>
    <row r="24" spans="2:7" x14ac:dyDescent="0.35">
      <c r="B24" s="56"/>
      <c r="C24" s="55" t="s">
        <v>58</v>
      </c>
      <c r="D24" s="55"/>
      <c r="E24" s="49"/>
      <c r="F24" s="46"/>
      <c r="G24" s="46"/>
    </row>
    <row r="25" spans="2:7" x14ac:dyDescent="0.35">
      <c r="B25" s="56"/>
      <c r="C25" s="55" t="s">
        <v>38</v>
      </c>
      <c r="D25" s="55"/>
      <c r="E25" s="49"/>
      <c r="F25" s="46"/>
      <c r="G25" s="46"/>
    </row>
    <row r="26" spans="2:7" x14ac:dyDescent="0.35">
      <c r="B26" s="56"/>
      <c r="C26" s="56"/>
      <c r="D26" s="56"/>
      <c r="E26" s="49"/>
      <c r="F26" s="46"/>
      <c r="G26" s="46"/>
    </row>
    <row r="27" spans="2:7" x14ac:dyDescent="0.35">
      <c r="B27" s="56"/>
      <c r="C27" s="56"/>
      <c r="D27" s="56"/>
      <c r="E27" s="49"/>
      <c r="F27" s="46"/>
      <c r="G27" s="46"/>
    </row>
    <row r="28" spans="2:7" x14ac:dyDescent="0.35">
      <c r="B28" s="56"/>
      <c r="C28" s="56"/>
      <c r="D28" s="56"/>
      <c r="E28" s="49"/>
      <c r="F28" s="46"/>
      <c r="G28" s="46"/>
    </row>
    <row r="29" spans="2:7" x14ac:dyDescent="0.35">
      <c r="B29" s="56"/>
      <c r="C29" s="56"/>
      <c r="D29" s="56"/>
      <c r="E29" s="46"/>
      <c r="F29" s="46"/>
      <c r="G29" s="46"/>
    </row>
    <row r="30" spans="2:7" x14ac:dyDescent="0.35">
      <c r="B30" s="56"/>
      <c r="C30" s="56"/>
      <c r="D30" s="56"/>
      <c r="E30" s="46"/>
      <c r="F30" s="46"/>
      <c r="G30" s="46"/>
    </row>
    <row r="31" spans="2:7" x14ac:dyDescent="0.35">
      <c r="B31" s="56"/>
      <c r="C31" s="56"/>
      <c r="D31" s="56"/>
      <c r="E31" s="46"/>
      <c r="F31" s="46"/>
      <c r="G31" s="46"/>
    </row>
    <row r="32" spans="2:7" ht="15" thickBot="1" x14ac:dyDescent="0.4">
      <c r="B32" s="57"/>
      <c r="C32" s="57"/>
      <c r="D32" s="57"/>
      <c r="E32" s="46"/>
      <c r="F32" s="46"/>
      <c r="G32" s="46"/>
    </row>
  </sheetData>
  <mergeCells count="4">
    <mergeCell ref="B1:G1"/>
    <mergeCell ref="B2:G2"/>
    <mergeCell ref="B3:G3"/>
    <mergeCell ref="B4:G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zoomScale="75" zoomScaleNormal="100" zoomScalePageLayoutView="75" workbookViewId="0">
      <selection activeCell="A4" sqref="A4:E4"/>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202" t="s">
        <v>3024</v>
      </c>
      <c r="B1" s="202"/>
      <c r="C1" s="202"/>
      <c r="D1" s="202"/>
      <c r="E1" s="202"/>
    </row>
    <row r="2" spans="1:5" ht="18" x14ac:dyDescent="0.4">
      <c r="A2" s="203" t="s">
        <v>61</v>
      </c>
      <c r="B2" s="203"/>
      <c r="C2" s="203"/>
      <c r="D2" s="203"/>
      <c r="E2" s="203"/>
    </row>
    <row r="3" spans="1:5" ht="18" x14ac:dyDescent="0.4">
      <c r="A3" s="204" t="s">
        <v>3026</v>
      </c>
      <c r="B3" s="204"/>
      <c r="C3" s="204"/>
      <c r="D3" s="204"/>
      <c r="E3" s="204"/>
    </row>
    <row r="4" spans="1:5" ht="18" x14ac:dyDescent="0.4">
      <c r="A4" s="204" t="s">
        <v>15</v>
      </c>
      <c r="B4" s="204"/>
      <c r="C4" s="204"/>
      <c r="D4" s="204"/>
      <c r="E4" s="204"/>
    </row>
    <row r="5" spans="1:5" ht="18" x14ac:dyDescent="0.4">
      <c r="A5" s="203" t="s">
        <v>16</v>
      </c>
      <c r="B5" s="203"/>
      <c r="C5" s="203"/>
      <c r="D5" s="203"/>
      <c r="E5" s="203"/>
    </row>
    <row r="6" spans="1:5" x14ac:dyDescent="0.35">
      <c r="A6" s="84"/>
      <c r="B6" s="84"/>
      <c r="C6" s="84"/>
      <c r="D6" s="84"/>
      <c r="E6" s="84"/>
    </row>
    <row r="7" spans="1:5" x14ac:dyDescent="0.35">
      <c r="A7" s="84"/>
      <c r="B7" s="84"/>
      <c r="C7" s="84"/>
      <c r="D7" s="84"/>
      <c r="E7" s="84"/>
    </row>
    <row r="8" spans="1:5" ht="28.5" customHeight="1" x14ac:dyDescent="0.35">
      <c r="A8" s="84"/>
      <c r="B8" s="84"/>
      <c r="C8" s="84"/>
      <c r="D8" s="84"/>
      <c r="E8" s="84"/>
    </row>
    <row r="9" spans="1:5" x14ac:dyDescent="0.35">
      <c r="A9" s="115"/>
      <c r="B9" s="85"/>
      <c r="C9" s="200" t="s">
        <v>62</v>
      </c>
      <c r="D9" s="201"/>
      <c r="E9" s="117">
        <f>SUM(Table5[Total Retired (in MWh)])</f>
        <v>0</v>
      </c>
    </row>
    <row r="10" spans="1:5" x14ac:dyDescent="0.35">
      <c r="A10" s="118" t="s">
        <v>63</v>
      </c>
      <c r="B10" s="119"/>
      <c r="C10" s="119"/>
      <c r="D10" s="119"/>
      <c r="E10" s="120"/>
    </row>
    <row r="11" spans="1:5" ht="26.5" x14ac:dyDescent="0.35">
      <c r="A11" s="121" t="s">
        <v>18</v>
      </c>
      <c r="B11" s="116" t="s">
        <v>19</v>
      </c>
      <c r="C11" s="116" t="s">
        <v>20</v>
      </c>
      <c r="D11" s="116" t="s">
        <v>22</v>
      </c>
      <c r="E11" s="122" t="s">
        <v>64</v>
      </c>
    </row>
    <row r="12" spans="1:5" x14ac:dyDescent="0.35">
      <c r="A12" s="12"/>
      <c r="B12" s="12"/>
      <c r="C12" s="61"/>
      <c r="D12" s="61"/>
      <c r="E12" s="14"/>
    </row>
    <row r="13" spans="1:5" x14ac:dyDescent="0.35">
      <c r="A13" s="12"/>
      <c r="B13" s="12"/>
      <c r="C13" s="61"/>
      <c r="D13" s="61"/>
      <c r="E13" s="14"/>
    </row>
    <row r="14" spans="1:5" x14ac:dyDescent="0.35">
      <c r="A14" s="12"/>
      <c r="B14" s="12"/>
      <c r="C14" s="61"/>
      <c r="D14" s="61"/>
      <c r="E14" s="14"/>
    </row>
    <row r="15" spans="1:5" x14ac:dyDescent="0.35">
      <c r="A15" s="12"/>
      <c r="B15" s="12"/>
      <c r="C15" s="61"/>
      <c r="D15" s="61"/>
      <c r="E15" s="14"/>
    </row>
    <row r="16" spans="1:5" x14ac:dyDescent="0.35">
      <c r="A16" s="12"/>
      <c r="B16" s="12"/>
      <c r="C16" s="61"/>
      <c r="D16" s="61"/>
      <c r="E16" s="14"/>
    </row>
    <row r="17" spans="1:5" x14ac:dyDescent="0.35">
      <c r="A17" s="12"/>
      <c r="B17" s="12"/>
      <c r="C17" s="61"/>
      <c r="D17" s="61"/>
      <c r="E17" s="14"/>
    </row>
    <row r="18" spans="1:5" x14ac:dyDescent="0.35">
      <c r="A18" s="12"/>
      <c r="B18" s="12"/>
      <c r="C18" s="61"/>
      <c r="D18" s="61"/>
      <c r="E18" s="14"/>
    </row>
    <row r="19" spans="1:5" x14ac:dyDescent="0.35">
      <c r="A19" s="12"/>
      <c r="B19" s="12"/>
      <c r="C19" s="61"/>
      <c r="D19" s="61"/>
      <c r="E19" s="14"/>
    </row>
    <row r="20" spans="1:5" x14ac:dyDescent="0.35">
      <c r="A20" s="12"/>
      <c r="B20" s="12"/>
      <c r="C20" s="61"/>
      <c r="D20" s="61"/>
      <c r="E20" s="14"/>
    </row>
    <row r="21" spans="1:5" x14ac:dyDescent="0.35">
      <c r="A21" s="12"/>
      <c r="B21" s="12"/>
      <c r="C21" s="61"/>
      <c r="D21" s="61"/>
      <c r="E21" s="14"/>
    </row>
    <row r="22" spans="1:5" x14ac:dyDescent="0.35">
      <c r="A22" s="12"/>
      <c r="B22" s="12"/>
      <c r="C22" s="61"/>
      <c r="D22" s="61"/>
      <c r="E22" s="14"/>
    </row>
    <row r="23" spans="1:5" x14ac:dyDescent="0.35">
      <c r="A23" s="12"/>
      <c r="B23" s="12"/>
      <c r="C23" s="61"/>
      <c r="D23" s="61"/>
      <c r="E23" s="14"/>
    </row>
    <row r="24" spans="1:5" x14ac:dyDescent="0.35">
      <c r="A24" s="12"/>
      <c r="B24" s="12"/>
      <c r="C24" s="61"/>
      <c r="D24" s="61"/>
      <c r="E24" s="14"/>
    </row>
    <row r="25" spans="1:5" x14ac:dyDescent="0.35">
      <c r="A25" s="12"/>
      <c r="B25" s="12"/>
      <c r="C25" s="61"/>
      <c r="D25" s="61"/>
      <c r="E25" s="14"/>
    </row>
    <row r="26" spans="1:5" x14ac:dyDescent="0.35">
      <c r="A26" s="12"/>
      <c r="B26" s="12"/>
      <c r="C26" s="61"/>
      <c r="D26" s="61"/>
      <c r="E26" s="14"/>
    </row>
    <row r="27" spans="1:5" x14ac:dyDescent="0.35">
      <c r="A27" s="12"/>
      <c r="B27" s="12"/>
      <c r="C27" s="61"/>
      <c r="D27" s="61"/>
      <c r="E27" s="14"/>
    </row>
    <row r="28" spans="1:5" x14ac:dyDescent="0.35">
      <c r="A28" s="12"/>
      <c r="B28" s="12"/>
      <c r="C28" s="61"/>
      <c r="D28" s="61"/>
      <c r="E28" s="14"/>
    </row>
    <row r="29" spans="1:5" x14ac:dyDescent="0.35">
      <c r="A29" s="12"/>
      <c r="B29" s="12"/>
      <c r="C29" s="61"/>
      <c r="D29" s="61"/>
      <c r="E29" s="14"/>
    </row>
    <row r="30" spans="1:5" x14ac:dyDescent="0.35">
      <c r="A30" s="12"/>
      <c r="B30" s="12"/>
      <c r="C30" s="61"/>
      <c r="D30" s="61"/>
      <c r="E30" s="14"/>
    </row>
    <row r="31" spans="1:5" x14ac:dyDescent="0.35">
      <c r="A31" s="12"/>
      <c r="B31" s="12"/>
      <c r="C31" s="61"/>
      <c r="D31" s="61"/>
      <c r="E31" s="14"/>
    </row>
    <row r="32" spans="1:5" x14ac:dyDescent="0.35">
      <c r="A32" s="12"/>
      <c r="B32" s="12"/>
      <c r="C32" s="61"/>
      <c r="D32" s="61"/>
      <c r="E32" s="14"/>
    </row>
    <row r="33" spans="1:5" x14ac:dyDescent="0.35">
      <c r="A33" s="12"/>
      <c r="B33" s="12"/>
      <c r="C33" s="61"/>
      <c r="D33" s="61"/>
      <c r="E33" s="14"/>
    </row>
    <row r="34" spans="1:5" x14ac:dyDescent="0.35">
      <c r="A34" s="12"/>
      <c r="B34" s="12"/>
      <c r="C34" s="61"/>
      <c r="D34" s="61"/>
      <c r="E34" s="14"/>
    </row>
    <row r="35" spans="1:5" x14ac:dyDescent="0.35">
      <c r="A35" s="12"/>
      <c r="B35" s="12"/>
      <c r="C35" s="61"/>
      <c r="D35" s="61"/>
      <c r="E35" s="14"/>
    </row>
    <row r="36" spans="1:5" x14ac:dyDescent="0.35">
      <c r="A36" s="12"/>
      <c r="B36" s="12"/>
      <c r="C36" s="61"/>
      <c r="D36" s="61"/>
      <c r="E36" s="14"/>
    </row>
    <row r="37" spans="1:5" x14ac:dyDescent="0.35">
      <c r="A37" s="12"/>
      <c r="B37" s="12"/>
      <c r="C37" s="61"/>
      <c r="D37" s="61"/>
      <c r="E37" s="14"/>
    </row>
    <row r="38" spans="1:5" x14ac:dyDescent="0.35">
      <c r="A38" s="12"/>
      <c r="B38" s="12"/>
      <c r="C38" s="61"/>
      <c r="D38" s="61"/>
      <c r="E38" s="14"/>
    </row>
    <row r="39" spans="1:5" x14ac:dyDescent="0.35">
      <c r="A39" s="12"/>
      <c r="B39" s="12"/>
      <c r="C39" s="61"/>
      <c r="D39" s="61"/>
      <c r="E39" s="14"/>
    </row>
    <row r="40" spans="1:5" x14ac:dyDescent="0.35">
      <c r="A40" s="123"/>
      <c r="B40" s="123"/>
      <c r="C40" s="123"/>
      <c r="D40" s="123"/>
      <c r="E40" s="123"/>
    </row>
    <row r="41" spans="1:5" x14ac:dyDescent="0.35">
      <c r="A41" s="123"/>
      <c r="B41" s="123"/>
      <c r="C41" s="123"/>
      <c r="D41" s="123"/>
      <c r="E41" s="123"/>
    </row>
    <row r="42" spans="1:5" x14ac:dyDescent="0.35">
      <c r="A42" s="123"/>
      <c r="B42" s="123"/>
      <c r="C42" s="123"/>
      <c r="D42" s="123"/>
      <c r="E42" s="123"/>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 xml:space="preserve">&amp;RVersion: April 2022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zoomScale="92" zoomScaleNormal="100" zoomScalePageLayoutView="92" workbookViewId="0">
      <selection activeCell="A4" sqref="A4:C4"/>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7" t="s">
        <v>3024</v>
      </c>
      <c r="B1" s="202"/>
      <c r="C1" s="202"/>
      <c r="D1" s="62"/>
    </row>
    <row r="2" spans="1:4" ht="18" x14ac:dyDescent="0.4">
      <c r="A2" s="209" t="s">
        <v>287</v>
      </c>
      <c r="B2" s="203"/>
      <c r="C2" s="203"/>
      <c r="D2" s="63"/>
    </row>
    <row r="3" spans="1:4" ht="18" x14ac:dyDescent="0.4">
      <c r="A3" s="210" t="s">
        <v>3026</v>
      </c>
      <c r="B3" s="204"/>
      <c r="C3" s="204"/>
      <c r="D3" s="64"/>
    </row>
    <row r="4" spans="1:4" ht="18" x14ac:dyDescent="0.4">
      <c r="A4" s="210" t="s">
        <v>15</v>
      </c>
      <c r="B4" s="204"/>
      <c r="C4" s="204"/>
      <c r="D4" s="64"/>
    </row>
    <row r="5" spans="1:4" ht="18" x14ac:dyDescent="0.4">
      <c r="A5" s="209" t="s">
        <v>16</v>
      </c>
      <c r="B5" s="203"/>
      <c r="C5" s="203"/>
      <c r="D5" s="63"/>
    </row>
    <row r="12" spans="1:4" ht="26.5" thickBot="1" x14ac:dyDescent="0.4">
      <c r="A12" s="68"/>
      <c r="B12" s="69" t="s">
        <v>288</v>
      </c>
      <c r="C12" s="70" t="s">
        <v>289</v>
      </c>
    </row>
    <row r="13" spans="1:4" x14ac:dyDescent="0.35">
      <c r="A13" s="124" t="s">
        <v>290</v>
      </c>
      <c r="B13" s="71">
        <f>SUM(B14:B18)</f>
        <v>0</v>
      </c>
      <c r="C13" s="72" t="e">
        <f t="shared" ref="C13:C24" si="0">B13/$C$27</f>
        <v>#DIV/0!</v>
      </c>
    </row>
    <row r="14" spans="1:4" x14ac:dyDescent="0.35">
      <c r="A14" s="125" t="s">
        <v>291</v>
      </c>
      <c r="B14" s="73">
        <f>SUMIF('Schedule 1'!$B$18:B52, "Biomass &amp; Biowaste", 'Schedule 1'!K$18:K$52)</f>
        <v>0</v>
      </c>
      <c r="C14" s="74" t="e">
        <f t="shared" si="0"/>
        <v>#DIV/0!</v>
      </c>
    </row>
    <row r="15" spans="1:4" x14ac:dyDescent="0.35">
      <c r="A15" s="125" t="s">
        <v>292</v>
      </c>
      <c r="B15" s="73">
        <f>SUMIF('Schedule 1'!$B$18:B52, "Geothermal", 'Schedule 1'!K18:K52)</f>
        <v>0</v>
      </c>
      <c r="C15" s="74" t="e">
        <f t="shared" si="0"/>
        <v>#DIV/0!</v>
      </c>
    </row>
    <row r="16" spans="1:4" x14ac:dyDescent="0.35">
      <c r="A16" s="125" t="s">
        <v>293</v>
      </c>
      <c r="B16" s="73">
        <f>SUMIF('Schedule 1'!$B$18:B52, "Eligible Hydro", 'Schedule 1'!K18:K52)</f>
        <v>0</v>
      </c>
      <c r="C16" s="74" t="e">
        <f t="shared" si="0"/>
        <v>#DIV/0!</v>
      </c>
    </row>
    <row r="17" spans="1:3" x14ac:dyDescent="0.35">
      <c r="A17" s="125" t="s">
        <v>294</v>
      </c>
      <c r="B17" s="73">
        <f>SUMIF('Schedule 1'!$B$18:B52, "Solar", 'Schedule 1'!K18:K52)</f>
        <v>0</v>
      </c>
      <c r="C17" s="74" t="e">
        <f t="shared" si="0"/>
        <v>#DIV/0!</v>
      </c>
    </row>
    <row r="18" spans="1:3" x14ac:dyDescent="0.35">
      <c r="A18" s="125" t="s">
        <v>295</v>
      </c>
      <c r="B18" s="73">
        <f>SUMIF('Schedule 1'!$B$18:B52, "Wind", 'Schedule 1'!K$18:K$52)</f>
        <v>0</v>
      </c>
      <c r="C18" s="74" t="e">
        <f t="shared" si="0"/>
        <v>#DIV/0!</v>
      </c>
    </row>
    <row r="19" spans="1:3" x14ac:dyDescent="0.35">
      <c r="A19" s="125" t="s">
        <v>54</v>
      </c>
      <c r="B19" s="73">
        <f>SUMIF('Schedule 1'!$B$18:B52, "Coal", 'Schedule 1'!K18:K52)</f>
        <v>0</v>
      </c>
      <c r="C19" s="72" t="e">
        <f t="shared" si="0"/>
        <v>#DIV/0!</v>
      </c>
    </row>
    <row r="20" spans="1:3" x14ac:dyDescent="0.35">
      <c r="A20" s="125" t="s">
        <v>296</v>
      </c>
      <c r="B20" s="73">
        <f>SUMIF('Schedule 1'!$B$18:B52,"Large Hydro",'Schedule 1'!K18:K52)</f>
        <v>0</v>
      </c>
      <c r="C20" s="72" t="e">
        <f t="shared" si="0"/>
        <v>#DIV/0!</v>
      </c>
    </row>
    <row r="21" spans="1:3" x14ac:dyDescent="0.35">
      <c r="A21" s="125" t="s">
        <v>56</v>
      </c>
      <c r="B21" s="73">
        <f>SUMIF('Schedule 1'!$B$18:B52, "Natural gas", 'Schedule 1'!K18:K52)</f>
        <v>0</v>
      </c>
      <c r="C21" s="72" t="e">
        <f t="shared" si="0"/>
        <v>#DIV/0!</v>
      </c>
    </row>
    <row r="22" spans="1:3" x14ac:dyDescent="0.35">
      <c r="A22" s="125" t="s">
        <v>57</v>
      </c>
      <c r="B22" s="73">
        <f>SUMIF('Schedule 1'!$B$18:B52,"Nuclear",'Schedule 1'!K18:K52)</f>
        <v>0</v>
      </c>
      <c r="C22" s="72" t="e">
        <f t="shared" si="0"/>
        <v>#DIV/0!</v>
      </c>
    </row>
    <row r="23" spans="1:3" x14ac:dyDescent="0.35">
      <c r="A23" s="125" t="s">
        <v>58</v>
      </c>
      <c r="B23" s="73">
        <f>SUMIF('Schedule 1'!$B$18:B52,"Other",'Schedule 1'!K18:K52)</f>
        <v>0</v>
      </c>
      <c r="C23" s="72" t="e">
        <f t="shared" si="0"/>
        <v>#DIV/0!</v>
      </c>
    </row>
    <row r="24" spans="1:3" ht="15" thickBot="1" x14ac:dyDescent="0.4">
      <c r="A24" s="125" t="s">
        <v>38</v>
      </c>
      <c r="B24" s="73">
        <f>'Schedule 1'!N9+SUMIF('Schedule 1'!$B$18:B52,"Unspecified Power",'Schedule 1'!K18:K52)</f>
        <v>0</v>
      </c>
      <c r="C24" s="72" t="e">
        <f t="shared" si="0"/>
        <v>#DIV/0!</v>
      </c>
    </row>
    <row r="25" spans="1:3" x14ac:dyDescent="0.35">
      <c r="A25" s="126" t="s">
        <v>297</v>
      </c>
      <c r="B25" s="75">
        <f>SUM(B14:B24)</f>
        <v>0</v>
      </c>
      <c r="C25" s="76" t="e">
        <f>SUM(C14:C24)</f>
        <v>#DIV/0!</v>
      </c>
    </row>
    <row r="26" spans="1:3" ht="15" thickBot="1" x14ac:dyDescent="0.4"/>
    <row r="27" spans="1:3" ht="15" thickBot="1" x14ac:dyDescent="0.4">
      <c r="A27" s="205" t="s">
        <v>298</v>
      </c>
      <c r="B27" s="206"/>
      <c r="C27" s="132">
        <f>'Schedule 1'!N7</f>
        <v>0</v>
      </c>
    </row>
    <row r="28" spans="1:3" ht="15" thickBot="1" x14ac:dyDescent="0.4">
      <c r="A28" s="65"/>
      <c r="B28" s="66"/>
      <c r="C28" s="67"/>
    </row>
    <row r="29" spans="1:3" ht="15" thickBot="1" x14ac:dyDescent="0.4">
      <c r="A29" s="207" t="s">
        <v>299</v>
      </c>
      <c r="B29" s="208"/>
      <c r="C29" s="133" t="e">
        <f>'Schedule 1'!N15*2204.62</f>
        <v>#DIV/0!</v>
      </c>
    </row>
    <row r="30" spans="1:3" ht="15" thickBot="1" x14ac:dyDescent="0.4">
      <c r="A30" s="65"/>
      <c r="B30" s="66"/>
      <c r="C30" s="67"/>
    </row>
    <row r="31" spans="1:3" ht="28" customHeight="1" thickBot="1" x14ac:dyDescent="0.4">
      <c r="A31" s="207" t="s">
        <v>300</v>
      </c>
      <c r="B31" s="208"/>
      <c r="C31" s="129" t="e">
        <f>'Schedule 2'!E9/'Schedule 3'!C27</f>
        <v>#DIV/0!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April 2022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2852"/>
  <sheetViews>
    <sheetView view="pageLayout" topLeftCell="A2847" zoomScale="87" zoomScaleNormal="100" zoomScalePageLayoutView="87" workbookViewId="0">
      <selection activeCell="B2854" sqref="B2854"/>
    </sheetView>
  </sheetViews>
  <sheetFormatPr defaultColWidth="8.6328125" defaultRowHeight="14.5" x14ac:dyDescent="0.35"/>
  <cols>
    <col min="2" max="2" width="38.7265625" style="147" customWidth="1"/>
    <col min="3" max="3" width="16.08984375" style="87" customWidth="1"/>
    <col min="4" max="4" width="16.08984375" customWidth="1"/>
    <col min="5" max="5" width="8.7265625" customWidth="1"/>
  </cols>
  <sheetData>
    <row r="1" spans="2:4" ht="33.5" customHeight="1" x14ac:dyDescent="0.4">
      <c r="B1" s="211" t="s">
        <v>415</v>
      </c>
      <c r="C1" s="211"/>
      <c r="D1" s="211"/>
    </row>
    <row r="2" spans="2:4" ht="103.5" customHeight="1" x14ac:dyDescent="0.35">
      <c r="B2" s="212" t="s">
        <v>416</v>
      </c>
      <c r="C2" s="212"/>
      <c r="D2" s="212"/>
    </row>
    <row r="3" spans="2:4" ht="23.15" customHeight="1" x14ac:dyDescent="0.35">
      <c r="B3" s="131"/>
      <c r="C3" s="86"/>
      <c r="D3" s="58"/>
    </row>
    <row r="4" spans="2:4" ht="40.5" x14ac:dyDescent="0.35">
      <c r="B4" s="130" t="s">
        <v>286</v>
      </c>
      <c r="C4" s="130" t="s">
        <v>1478</v>
      </c>
      <c r="D4" s="130" t="s">
        <v>46</v>
      </c>
    </row>
    <row r="5" spans="2:4" ht="29" x14ac:dyDescent="0.35">
      <c r="B5" s="153" t="s">
        <v>417</v>
      </c>
      <c r="C5" s="123" t="s">
        <v>37</v>
      </c>
      <c r="D5" s="148">
        <v>2.1100000000000001E-2</v>
      </c>
    </row>
    <row r="6" spans="2:4" x14ac:dyDescent="0.35">
      <c r="B6" s="153" t="s">
        <v>363</v>
      </c>
      <c r="C6" s="123" t="s">
        <v>45</v>
      </c>
      <c r="D6" s="148">
        <v>3.3700000000000001E-2</v>
      </c>
    </row>
    <row r="7" spans="2:4" x14ac:dyDescent="0.35">
      <c r="B7" s="153" t="s">
        <v>38</v>
      </c>
      <c r="C7" s="123" t="s">
        <v>38</v>
      </c>
      <c r="D7" s="149">
        <v>0.42799999999999999</v>
      </c>
    </row>
    <row r="8" spans="2:4" x14ac:dyDescent="0.35">
      <c r="B8" s="153" t="s">
        <v>65</v>
      </c>
      <c r="C8" s="123">
        <v>315</v>
      </c>
      <c r="D8" s="149">
        <v>0.46521125143878195</v>
      </c>
    </row>
    <row r="9" spans="2:4" x14ac:dyDescent="0.35">
      <c r="B9" s="153" t="s">
        <v>66</v>
      </c>
      <c r="C9" s="123">
        <v>335</v>
      </c>
      <c r="D9" s="149">
        <v>0.39624577960773816</v>
      </c>
    </row>
    <row r="10" spans="2:4" x14ac:dyDescent="0.35">
      <c r="B10" s="153" t="s">
        <v>67</v>
      </c>
      <c r="C10" s="123">
        <v>356</v>
      </c>
      <c r="D10" s="149">
        <v>0.78116712115982045</v>
      </c>
    </row>
    <row r="11" spans="2:4" x14ac:dyDescent="0.35">
      <c r="B11" s="153" t="s">
        <v>68</v>
      </c>
      <c r="C11" s="123">
        <v>55557</v>
      </c>
      <c r="D11" s="149">
        <v>4.2979002463031746</v>
      </c>
    </row>
    <row r="12" spans="2:4" x14ac:dyDescent="0.35">
      <c r="B12" s="153" t="s">
        <v>69</v>
      </c>
      <c r="C12" s="123">
        <v>57564</v>
      </c>
      <c r="D12" s="149">
        <v>0.38679667958390018</v>
      </c>
    </row>
    <row r="13" spans="2:4" x14ac:dyDescent="0.35">
      <c r="B13" s="153" t="s">
        <v>1479</v>
      </c>
      <c r="C13" s="123">
        <v>50216</v>
      </c>
      <c r="D13" s="149">
        <v>0.75809300297776538</v>
      </c>
    </row>
    <row r="14" spans="2:4" x14ac:dyDescent="0.35">
      <c r="B14" s="153" t="s">
        <v>1480</v>
      </c>
      <c r="C14" s="123">
        <v>50530</v>
      </c>
      <c r="D14" s="149">
        <v>0.75809300297776538</v>
      </c>
    </row>
    <row r="15" spans="2:4" x14ac:dyDescent="0.35">
      <c r="B15" s="153" t="s">
        <v>70</v>
      </c>
      <c r="C15" s="123">
        <v>10601</v>
      </c>
      <c r="D15" s="149">
        <v>1.1272809652334144</v>
      </c>
    </row>
    <row r="16" spans="2:4" x14ac:dyDescent="0.35">
      <c r="B16" s="153" t="s">
        <v>71</v>
      </c>
      <c r="C16" s="123">
        <v>10650</v>
      </c>
      <c r="D16" s="149">
        <v>0.50441297797556095</v>
      </c>
    </row>
    <row r="17" spans="2:4" x14ac:dyDescent="0.35">
      <c r="B17" s="153" t="s">
        <v>72</v>
      </c>
      <c r="C17" s="123">
        <v>10649</v>
      </c>
      <c r="D17" s="149">
        <v>0.48871379772612861</v>
      </c>
    </row>
    <row r="18" spans="2:4" x14ac:dyDescent="0.35">
      <c r="B18" s="153" t="s">
        <v>73</v>
      </c>
      <c r="C18" s="123">
        <v>54296</v>
      </c>
      <c r="D18" s="149">
        <v>2.2738524802456566E-2</v>
      </c>
    </row>
    <row r="19" spans="2:4" x14ac:dyDescent="0.35">
      <c r="B19" s="153" t="s">
        <v>74</v>
      </c>
      <c r="C19" s="123">
        <v>55295</v>
      </c>
      <c r="D19" s="149">
        <v>0.4124294123764054</v>
      </c>
    </row>
    <row r="20" spans="2:4" x14ac:dyDescent="0.35">
      <c r="B20" s="153" t="s">
        <v>75</v>
      </c>
      <c r="C20" s="123">
        <v>50200</v>
      </c>
      <c r="D20" s="149">
        <v>1.4627712649473743</v>
      </c>
    </row>
    <row r="21" spans="2:4" x14ac:dyDescent="0.35">
      <c r="B21" s="153" t="s">
        <v>76</v>
      </c>
      <c r="C21" s="123">
        <v>50851</v>
      </c>
      <c r="D21" s="149">
        <v>0.84118029842967146</v>
      </c>
    </row>
    <row r="22" spans="2:4" x14ac:dyDescent="0.35">
      <c r="B22" s="153" t="s">
        <v>77</v>
      </c>
      <c r="C22" s="123">
        <v>52147</v>
      </c>
      <c r="D22" s="149">
        <v>0.53750934513866577</v>
      </c>
    </row>
    <row r="23" spans="2:4" ht="29" x14ac:dyDescent="0.35">
      <c r="B23" s="153" t="s">
        <v>78</v>
      </c>
      <c r="C23" s="123">
        <v>10634</v>
      </c>
      <c r="D23" s="149">
        <v>2.1819346304293826E-2</v>
      </c>
    </row>
    <row r="24" spans="2:4" ht="29" x14ac:dyDescent="0.35">
      <c r="B24" s="153" t="s">
        <v>79</v>
      </c>
      <c r="C24" s="123">
        <v>10631</v>
      </c>
      <c r="D24" s="149">
        <v>7.8451181760110067E-2</v>
      </c>
    </row>
    <row r="25" spans="2:4" ht="29" x14ac:dyDescent="0.35">
      <c r="B25" s="153" t="s">
        <v>80</v>
      </c>
      <c r="C25" s="123">
        <v>10878</v>
      </c>
      <c r="D25" s="149">
        <v>7.4860934437213728E-2</v>
      </c>
    </row>
    <row r="26" spans="2:4" ht="29" x14ac:dyDescent="0.35">
      <c r="B26" s="153" t="s">
        <v>80</v>
      </c>
      <c r="C26" s="123">
        <v>10879</v>
      </c>
      <c r="D26" s="149">
        <v>7.4860934437213728E-2</v>
      </c>
    </row>
    <row r="27" spans="2:4" ht="29" x14ac:dyDescent="0.35">
      <c r="B27" s="153" t="s">
        <v>80</v>
      </c>
      <c r="C27" s="123">
        <v>10759</v>
      </c>
      <c r="D27" s="149">
        <v>7.4860934437213728E-2</v>
      </c>
    </row>
    <row r="28" spans="2:4" ht="29" x14ac:dyDescent="0.35">
      <c r="B28" s="153" t="s">
        <v>80</v>
      </c>
      <c r="C28" s="123">
        <v>54996</v>
      </c>
      <c r="D28" s="149">
        <v>7.4860934437213728E-2</v>
      </c>
    </row>
    <row r="29" spans="2:4" ht="29" x14ac:dyDescent="0.35">
      <c r="B29" s="153" t="s">
        <v>80</v>
      </c>
      <c r="C29" s="123">
        <v>55983</v>
      </c>
      <c r="D29" s="149">
        <v>7.4860934437213728E-2</v>
      </c>
    </row>
    <row r="30" spans="2:4" ht="29" x14ac:dyDescent="0.35">
      <c r="B30" s="153" t="s">
        <v>81</v>
      </c>
      <c r="C30" s="123">
        <v>55984</v>
      </c>
      <c r="D30" s="149">
        <v>6.7660681856758109E-2</v>
      </c>
    </row>
    <row r="31" spans="2:4" ht="29" x14ac:dyDescent="0.35">
      <c r="B31" s="153" t="s">
        <v>81</v>
      </c>
      <c r="C31" s="123">
        <v>10632</v>
      </c>
      <c r="D31" s="149">
        <v>6.7660681856758109E-2</v>
      </c>
    </row>
    <row r="32" spans="2:4" ht="29" x14ac:dyDescent="0.35">
      <c r="B32" s="153" t="s">
        <v>81</v>
      </c>
      <c r="C32" s="123">
        <v>50210</v>
      </c>
      <c r="D32" s="149">
        <v>6.7660681856758109E-2</v>
      </c>
    </row>
    <row r="33" spans="2:4" x14ac:dyDescent="0.35">
      <c r="B33" s="153" t="s">
        <v>82</v>
      </c>
      <c r="C33" s="123">
        <v>56639</v>
      </c>
      <c r="D33" s="149">
        <v>0.61643190238945889</v>
      </c>
    </row>
    <row r="34" spans="2:4" x14ac:dyDescent="0.35">
      <c r="B34" s="153" t="s">
        <v>83</v>
      </c>
      <c r="C34" s="123">
        <v>55513</v>
      </c>
      <c r="D34" s="149">
        <v>0.5839914675620882</v>
      </c>
    </row>
    <row r="35" spans="2:4" x14ac:dyDescent="0.35">
      <c r="B35" s="153" t="s">
        <v>84</v>
      </c>
      <c r="C35" s="123">
        <v>10262</v>
      </c>
      <c r="D35" s="149">
        <v>0.26081022604001736</v>
      </c>
    </row>
    <row r="36" spans="2:4" ht="29" x14ac:dyDescent="0.35">
      <c r="B36" s="153" t="s">
        <v>85</v>
      </c>
      <c r="C36" s="123">
        <v>56185</v>
      </c>
      <c r="D36" s="149">
        <v>0.55704178199754983</v>
      </c>
    </row>
    <row r="37" spans="2:4" ht="29" x14ac:dyDescent="0.35">
      <c r="B37" s="153" t="s">
        <v>86</v>
      </c>
      <c r="C37" s="123">
        <v>56184</v>
      </c>
      <c r="D37" s="149">
        <v>0.56000096203928496</v>
      </c>
    </row>
    <row r="38" spans="2:4" x14ac:dyDescent="0.35">
      <c r="B38" s="153" t="s">
        <v>87</v>
      </c>
      <c r="C38" s="123">
        <v>50061</v>
      </c>
      <c r="D38" s="149">
        <v>0.40176073474747698</v>
      </c>
    </row>
    <row r="39" spans="2:4" x14ac:dyDescent="0.35">
      <c r="B39" s="153" t="s">
        <v>88</v>
      </c>
      <c r="C39" s="123">
        <v>10548</v>
      </c>
      <c r="D39" s="149">
        <v>0.50696863993384733</v>
      </c>
    </row>
    <row r="40" spans="2:4" x14ac:dyDescent="0.35">
      <c r="B40" s="153" t="s">
        <v>89</v>
      </c>
      <c r="C40" s="123">
        <v>55112</v>
      </c>
      <c r="D40" s="149">
        <v>0.41403164843472023</v>
      </c>
    </row>
    <row r="41" spans="2:4" x14ac:dyDescent="0.35">
      <c r="B41" s="153" t="s">
        <v>90</v>
      </c>
      <c r="C41" s="123">
        <v>55333</v>
      </c>
      <c r="D41" s="149">
        <v>0.38801109254869309</v>
      </c>
    </row>
    <row r="42" spans="2:4" ht="29" x14ac:dyDescent="0.35">
      <c r="B42" s="153" t="s">
        <v>418</v>
      </c>
      <c r="C42" s="123">
        <v>55810</v>
      </c>
      <c r="D42" s="149">
        <v>0.52567619699400381</v>
      </c>
    </row>
    <row r="43" spans="2:4" x14ac:dyDescent="0.35">
      <c r="B43" s="153" t="s">
        <v>91</v>
      </c>
      <c r="C43" s="123">
        <v>10349</v>
      </c>
      <c r="D43" s="149">
        <v>0.51180071202531652</v>
      </c>
    </row>
    <row r="44" spans="2:4" ht="29" x14ac:dyDescent="0.35">
      <c r="B44" s="153" t="s">
        <v>419</v>
      </c>
      <c r="C44" s="123">
        <v>10294</v>
      </c>
      <c r="D44" s="149">
        <v>0.414439893754874</v>
      </c>
    </row>
    <row r="45" spans="2:4" ht="29" x14ac:dyDescent="0.35">
      <c r="B45" s="153" t="s">
        <v>92</v>
      </c>
      <c r="C45" s="123">
        <v>55748</v>
      </c>
      <c r="D45" s="149">
        <v>0.46672234120550832</v>
      </c>
    </row>
    <row r="46" spans="2:4" x14ac:dyDescent="0.35">
      <c r="B46" s="153" t="s">
        <v>93</v>
      </c>
      <c r="C46" s="123">
        <v>55217</v>
      </c>
      <c r="D46" s="149">
        <v>0.35236284481118774</v>
      </c>
    </row>
    <row r="47" spans="2:4" x14ac:dyDescent="0.35">
      <c r="B47" s="153" t="s">
        <v>94</v>
      </c>
      <c r="C47" s="123">
        <v>55393</v>
      </c>
      <c r="D47" s="149">
        <v>0.3909821136769106</v>
      </c>
    </row>
    <row r="48" spans="2:4" x14ac:dyDescent="0.35">
      <c r="B48" s="153" t="s">
        <v>95</v>
      </c>
      <c r="C48" s="123">
        <v>50748</v>
      </c>
      <c r="D48" s="149">
        <v>0.53476602802172835</v>
      </c>
    </row>
    <row r="49" spans="2:4" x14ac:dyDescent="0.35">
      <c r="B49" s="153" t="s">
        <v>96</v>
      </c>
      <c r="C49" s="123">
        <v>55345</v>
      </c>
      <c r="D49" s="149">
        <v>0.38615562101962958</v>
      </c>
    </row>
    <row r="50" spans="2:4" x14ac:dyDescent="0.35">
      <c r="B50" s="153" t="s">
        <v>97</v>
      </c>
      <c r="C50" s="123">
        <v>55656</v>
      </c>
      <c r="D50" s="149">
        <v>0.37598627137388307</v>
      </c>
    </row>
    <row r="51" spans="2:4" x14ac:dyDescent="0.35">
      <c r="B51" s="153" t="s">
        <v>98</v>
      </c>
      <c r="C51" s="123">
        <v>10169</v>
      </c>
      <c r="D51" s="149">
        <v>0.57537721134551767</v>
      </c>
    </row>
    <row r="52" spans="2:4" x14ac:dyDescent="0.35">
      <c r="B52" s="153" t="s">
        <v>99</v>
      </c>
      <c r="C52" s="123">
        <v>50003</v>
      </c>
      <c r="D52" s="149">
        <v>0.39265450716593175</v>
      </c>
    </row>
    <row r="53" spans="2:4" ht="29" x14ac:dyDescent="0.35">
      <c r="B53" s="153" t="s">
        <v>100</v>
      </c>
      <c r="C53" s="123">
        <v>10213</v>
      </c>
      <c r="D53" s="149">
        <v>2.4094700931255812</v>
      </c>
    </row>
    <row r="54" spans="2:4" ht="29" x14ac:dyDescent="0.35">
      <c r="B54" s="153" t="s">
        <v>101</v>
      </c>
      <c r="C54" s="123">
        <v>52109</v>
      </c>
      <c r="D54" s="149">
        <v>1.5011338425101959</v>
      </c>
    </row>
    <row r="55" spans="2:4" x14ac:dyDescent="0.35">
      <c r="B55" s="153" t="s">
        <v>102</v>
      </c>
      <c r="C55" s="123">
        <v>10623</v>
      </c>
      <c r="D55" s="149">
        <v>0.2108467525861937</v>
      </c>
    </row>
    <row r="56" spans="2:4" x14ac:dyDescent="0.35">
      <c r="B56" s="153" t="s">
        <v>103</v>
      </c>
      <c r="C56" s="123">
        <v>50119</v>
      </c>
      <c r="D56" s="149">
        <v>0.69126190356148809</v>
      </c>
    </row>
    <row r="57" spans="2:4" ht="29" x14ac:dyDescent="0.35">
      <c r="B57" s="153" t="s">
        <v>104</v>
      </c>
      <c r="C57" s="123">
        <v>50388</v>
      </c>
      <c r="D57" s="149">
        <v>1.6640517441860463</v>
      </c>
    </row>
    <row r="58" spans="2:4" ht="29" x14ac:dyDescent="0.35">
      <c r="B58" s="153" t="s">
        <v>105</v>
      </c>
      <c r="C58" s="123">
        <v>54451</v>
      </c>
      <c r="D58" s="149">
        <v>1.833486731550896</v>
      </c>
    </row>
    <row r="59" spans="2:4" x14ac:dyDescent="0.35">
      <c r="B59" s="153" t="s">
        <v>106</v>
      </c>
      <c r="C59" s="123">
        <v>56284</v>
      </c>
      <c r="D59" s="149">
        <v>22.689881834695733</v>
      </c>
    </row>
    <row r="60" spans="2:4" ht="29" x14ac:dyDescent="0.35">
      <c r="B60" s="153" t="s">
        <v>107</v>
      </c>
      <c r="C60" s="123">
        <v>10875</v>
      </c>
      <c r="D60" s="149">
        <v>0.44735217485167234</v>
      </c>
    </row>
    <row r="61" spans="2:4" x14ac:dyDescent="0.35">
      <c r="B61" s="153" t="s">
        <v>108</v>
      </c>
      <c r="C61" s="123">
        <v>10873</v>
      </c>
      <c r="D61" s="149">
        <v>0.14941714827096164</v>
      </c>
    </row>
    <row r="62" spans="2:4" ht="29" x14ac:dyDescent="0.35">
      <c r="B62" s="153" t="s">
        <v>109</v>
      </c>
      <c r="C62" s="123">
        <v>10874</v>
      </c>
      <c r="D62" s="149">
        <v>0.3102032841686807</v>
      </c>
    </row>
    <row r="63" spans="2:4" x14ac:dyDescent="0.35">
      <c r="B63" s="153" t="s">
        <v>110</v>
      </c>
      <c r="C63" s="123">
        <v>55084</v>
      </c>
      <c r="D63" s="149">
        <v>0.33075659201964602</v>
      </c>
    </row>
    <row r="64" spans="2:4" x14ac:dyDescent="0.35">
      <c r="B64" s="153" t="s">
        <v>111</v>
      </c>
      <c r="C64" s="123">
        <v>54410</v>
      </c>
      <c r="D64" s="149">
        <v>0.75169036453986637</v>
      </c>
    </row>
    <row r="65" spans="2:4" x14ac:dyDescent="0.35">
      <c r="B65" s="153" t="s">
        <v>112</v>
      </c>
      <c r="C65" s="123">
        <v>50493</v>
      </c>
      <c r="D65" s="149">
        <v>0.54949562498331106</v>
      </c>
    </row>
    <row r="66" spans="2:4" x14ac:dyDescent="0.35">
      <c r="B66" s="153" t="s">
        <v>113</v>
      </c>
      <c r="C66" s="123">
        <v>260</v>
      </c>
      <c r="D66" s="149">
        <v>0.37973436172804143</v>
      </c>
    </row>
    <row r="67" spans="2:4" x14ac:dyDescent="0.35">
      <c r="B67" s="153" t="s">
        <v>114</v>
      </c>
      <c r="C67" s="123">
        <v>6211</v>
      </c>
      <c r="D67" s="149">
        <v>1.0327255347222224</v>
      </c>
    </row>
    <row r="68" spans="2:4" x14ac:dyDescent="0.35">
      <c r="B68" s="153" t="s">
        <v>115</v>
      </c>
      <c r="C68" s="123">
        <v>10776</v>
      </c>
      <c r="D68" s="149">
        <v>0.49507182043824821</v>
      </c>
    </row>
    <row r="69" spans="2:4" x14ac:dyDescent="0.35">
      <c r="B69" s="153" t="s">
        <v>116</v>
      </c>
      <c r="C69" s="123">
        <v>55951</v>
      </c>
      <c r="D69" s="149">
        <v>0.60398107058922568</v>
      </c>
    </row>
    <row r="70" spans="2:4" x14ac:dyDescent="0.35">
      <c r="B70" s="153" t="s">
        <v>117</v>
      </c>
      <c r="C70" s="123">
        <v>50624</v>
      </c>
      <c r="D70" s="149">
        <v>6.3137411331746804</v>
      </c>
    </row>
    <row r="71" spans="2:4" x14ac:dyDescent="0.35">
      <c r="B71" s="153" t="s">
        <v>118</v>
      </c>
      <c r="C71" s="123">
        <v>10110</v>
      </c>
      <c r="D71" s="149">
        <v>1.2110534317260657</v>
      </c>
    </row>
    <row r="72" spans="2:4" x14ac:dyDescent="0.35">
      <c r="B72" s="153" t="s">
        <v>119</v>
      </c>
      <c r="C72" s="123">
        <v>55698</v>
      </c>
      <c r="D72" s="149">
        <v>0.61410533212881291</v>
      </c>
    </row>
    <row r="73" spans="2:4" x14ac:dyDescent="0.35">
      <c r="B73" s="153" t="s">
        <v>120</v>
      </c>
      <c r="C73" s="123">
        <v>55807</v>
      </c>
      <c r="D73" s="149">
        <v>0.58513885772733276</v>
      </c>
    </row>
    <row r="74" spans="2:4" x14ac:dyDescent="0.35">
      <c r="B74" s="153" t="s">
        <v>121</v>
      </c>
      <c r="C74" s="123">
        <v>54749</v>
      </c>
      <c r="D74" s="149">
        <v>0.49437970855177948</v>
      </c>
    </row>
    <row r="75" spans="2:4" x14ac:dyDescent="0.35">
      <c r="B75" s="153" t="s">
        <v>122</v>
      </c>
      <c r="C75" s="123">
        <v>377</v>
      </c>
      <c r="D75" s="149">
        <v>0.80883680960963034</v>
      </c>
    </row>
    <row r="76" spans="2:4" x14ac:dyDescent="0.35">
      <c r="B76" s="153" t="s">
        <v>123</v>
      </c>
      <c r="C76" s="123">
        <v>55518</v>
      </c>
      <c r="D76" s="149">
        <v>0.41847850397520819</v>
      </c>
    </row>
    <row r="77" spans="2:4" x14ac:dyDescent="0.35">
      <c r="B77" s="153" t="s">
        <v>124</v>
      </c>
      <c r="C77" s="123">
        <v>50495</v>
      </c>
      <c r="D77" s="149">
        <v>0.55369349439952098</v>
      </c>
    </row>
    <row r="78" spans="2:4" ht="29" x14ac:dyDescent="0.35">
      <c r="B78" s="153" t="s">
        <v>125</v>
      </c>
      <c r="C78" s="123">
        <v>389</v>
      </c>
      <c r="D78" s="149">
        <v>0.45136247116963563</v>
      </c>
    </row>
    <row r="79" spans="2:4" ht="29" x14ac:dyDescent="0.35">
      <c r="B79" s="153" t="s">
        <v>126</v>
      </c>
      <c r="C79" s="123">
        <v>56569</v>
      </c>
      <c r="D79" s="149">
        <v>0.53274755771207394</v>
      </c>
    </row>
    <row r="80" spans="2:4" x14ac:dyDescent="0.35">
      <c r="B80" s="153" t="s">
        <v>127</v>
      </c>
      <c r="C80" s="123">
        <v>57585</v>
      </c>
      <c r="D80" s="149">
        <v>0.31486831816167155</v>
      </c>
    </row>
    <row r="81" spans="2:4" ht="29" x14ac:dyDescent="0.35">
      <c r="B81" s="153" t="s">
        <v>128</v>
      </c>
      <c r="C81" s="123">
        <v>10405</v>
      </c>
      <c r="D81" s="149">
        <v>0.52621619750425519</v>
      </c>
    </row>
    <row r="82" spans="2:4" x14ac:dyDescent="0.35">
      <c r="B82" s="153" t="s">
        <v>129</v>
      </c>
      <c r="C82" s="123">
        <v>50494</v>
      </c>
      <c r="D82" s="149">
        <v>0.54882127263686376</v>
      </c>
    </row>
    <row r="83" spans="2:4" x14ac:dyDescent="0.35">
      <c r="B83" s="153" t="s">
        <v>130</v>
      </c>
      <c r="C83" s="123">
        <v>10496</v>
      </c>
      <c r="D83" s="149">
        <v>0.32048202929545966</v>
      </c>
    </row>
    <row r="84" spans="2:4" x14ac:dyDescent="0.35">
      <c r="B84" s="153" t="s">
        <v>420</v>
      </c>
      <c r="C84" s="123">
        <v>58083</v>
      </c>
      <c r="D84" s="149">
        <v>0.38692729449685598</v>
      </c>
    </row>
    <row r="85" spans="2:4" x14ac:dyDescent="0.35">
      <c r="B85" s="153" t="s">
        <v>131</v>
      </c>
      <c r="C85" s="123">
        <v>10720</v>
      </c>
      <c r="D85" s="149">
        <v>0.72192509421114559</v>
      </c>
    </row>
    <row r="86" spans="2:4" x14ac:dyDescent="0.35">
      <c r="B86" s="153" t="s">
        <v>132</v>
      </c>
      <c r="C86" s="123">
        <v>55151</v>
      </c>
      <c r="D86" s="149">
        <v>0.40483816986484145</v>
      </c>
    </row>
    <row r="87" spans="2:4" x14ac:dyDescent="0.35">
      <c r="B87" s="153" t="s">
        <v>133</v>
      </c>
      <c r="C87" s="123">
        <v>56090</v>
      </c>
      <c r="D87" s="149">
        <v>1.0171541882503334</v>
      </c>
    </row>
    <row r="88" spans="2:4" x14ac:dyDescent="0.35">
      <c r="B88" s="153" t="s">
        <v>134</v>
      </c>
      <c r="C88" s="123">
        <v>54768</v>
      </c>
      <c r="D88" s="149">
        <v>0.49379814869769673</v>
      </c>
    </row>
    <row r="89" spans="2:4" x14ac:dyDescent="0.35">
      <c r="B89" s="153" t="s">
        <v>135</v>
      </c>
      <c r="C89" s="123">
        <v>10206</v>
      </c>
      <c r="D89" s="149">
        <v>0.38124885689298327</v>
      </c>
    </row>
    <row r="90" spans="2:4" ht="29" x14ac:dyDescent="0.35">
      <c r="B90" s="153" t="s">
        <v>136</v>
      </c>
      <c r="C90" s="123">
        <v>399</v>
      </c>
      <c r="D90" s="149">
        <v>0.55147461352525795</v>
      </c>
    </row>
    <row r="91" spans="2:4" ht="29" x14ac:dyDescent="0.35">
      <c r="B91" s="153" t="s">
        <v>137</v>
      </c>
      <c r="C91" s="123">
        <v>400</v>
      </c>
      <c r="D91" s="149">
        <v>0.40389357004722881</v>
      </c>
    </row>
    <row r="92" spans="2:4" ht="29" x14ac:dyDescent="0.35">
      <c r="B92" s="153" t="s">
        <v>138</v>
      </c>
      <c r="C92" s="123">
        <v>404</v>
      </c>
      <c r="D92" s="149">
        <v>0.42042634944270857</v>
      </c>
    </row>
    <row r="93" spans="2:4" ht="29" x14ac:dyDescent="0.35">
      <c r="B93" s="153" t="s">
        <v>139</v>
      </c>
      <c r="C93" s="123">
        <v>408</v>
      </c>
      <c r="D93" s="149">
        <v>0.39374501238308096</v>
      </c>
    </row>
    <row r="94" spans="2:4" x14ac:dyDescent="0.35">
      <c r="B94" s="153" t="s">
        <v>421</v>
      </c>
      <c r="C94" s="123">
        <v>10444</v>
      </c>
      <c r="D94" s="149">
        <v>6.855839276191926E-2</v>
      </c>
    </row>
    <row r="95" spans="2:4" x14ac:dyDescent="0.35">
      <c r="B95" s="153" t="s">
        <v>421</v>
      </c>
      <c r="C95" s="123">
        <v>10446</v>
      </c>
      <c r="D95" s="149">
        <v>6.855839276191926E-2</v>
      </c>
    </row>
    <row r="96" spans="2:4" x14ac:dyDescent="0.35">
      <c r="B96" s="153" t="s">
        <v>140</v>
      </c>
      <c r="C96" s="123">
        <v>56239</v>
      </c>
      <c r="D96" s="149">
        <v>0.56795022972546549</v>
      </c>
    </row>
    <row r="97" spans="2:4" x14ac:dyDescent="0.35">
      <c r="B97" s="153" t="s">
        <v>141</v>
      </c>
      <c r="C97" s="123">
        <v>56041</v>
      </c>
      <c r="D97" s="149">
        <v>0.43938186344295921</v>
      </c>
    </row>
    <row r="98" spans="2:4" x14ac:dyDescent="0.35">
      <c r="B98" s="153" t="s">
        <v>142</v>
      </c>
      <c r="C98" s="123">
        <v>10342</v>
      </c>
      <c r="D98" s="149">
        <v>0.32250888715621656</v>
      </c>
    </row>
    <row r="99" spans="2:4" x14ac:dyDescent="0.35">
      <c r="B99" s="153" t="s">
        <v>143</v>
      </c>
      <c r="C99" s="123">
        <v>50612</v>
      </c>
      <c r="D99" s="149">
        <v>0.40139363068579909</v>
      </c>
    </row>
    <row r="100" spans="2:4" x14ac:dyDescent="0.35">
      <c r="B100" s="153" t="s">
        <v>145</v>
      </c>
      <c r="C100" s="123">
        <v>52169</v>
      </c>
      <c r="D100" s="149">
        <v>0.23019345327963325</v>
      </c>
    </row>
    <row r="101" spans="2:4" ht="29" x14ac:dyDescent="0.35">
      <c r="B101" s="153" t="s">
        <v>146</v>
      </c>
      <c r="C101" s="123">
        <v>7266</v>
      </c>
      <c r="D101" s="149">
        <v>0.48023671420248287</v>
      </c>
    </row>
    <row r="102" spans="2:4" ht="29" x14ac:dyDescent="0.35">
      <c r="B102" s="153" t="s">
        <v>147</v>
      </c>
      <c r="C102" s="123">
        <v>56135</v>
      </c>
      <c r="D102" s="149">
        <v>0.62416357133515665</v>
      </c>
    </row>
    <row r="103" spans="2:4" x14ac:dyDescent="0.35">
      <c r="B103" s="153" t="s">
        <v>151</v>
      </c>
      <c r="C103" s="123">
        <v>330</v>
      </c>
      <c r="D103" s="149">
        <v>0.47401261964442737</v>
      </c>
    </row>
    <row r="104" spans="2:4" x14ac:dyDescent="0.35">
      <c r="B104" s="153" t="s">
        <v>151</v>
      </c>
      <c r="C104" s="123">
        <v>57901</v>
      </c>
      <c r="D104" s="149">
        <v>0.47401261964442737</v>
      </c>
    </row>
    <row r="105" spans="2:4" x14ac:dyDescent="0.35">
      <c r="B105" s="153" t="s">
        <v>152</v>
      </c>
      <c r="C105" s="123">
        <v>341</v>
      </c>
      <c r="D105" s="149">
        <v>0.87597233977082911</v>
      </c>
    </row>
    <row r="106" spans="2:4" x14ac:dyDescent="0.35">
      <c r="B106" s="153" t="s">
        <v>153</v>
      </c>
      <c r="C106" s="123">
        <v>50850</v>
      </c>
      <c r="D106" s="149">
        <v>0.91785785890573857</v>
      </c>
    </row>
    <row r="107" spans="2:4" x14ac:dyDescent="0.35">
      <c r="B107" s="153" t="s">
        <v>154</v>
      </c>
      <c r="C107" s="123">
        <v>10427</v>
      </c>
      <c r="D107" s="149">
        <v>0.83676767293524701</v>
      </c>
    </row>
    <row r="108" spans="2:4" ht="29" x14ac:dyDescent="0.35">
      <c r="B108" s="153" t="s">
        <v>157</v>
      </c>
      <c r="C108" s="123">
        <v>54038</v>
      </c>
      <c r="D108" s="149">
        <v>3.4884897135333715E-2</v>
      </c>
    </row>
    <row r="109" spans="2:4" ht="29" x14ac:dyDescent="0.35">
      <c r="B109" s="153" t="s">
        <v>157</v>
      </c>
      <c r="C109" s="123">
        <v>10763</v>
      </c>
      <c r="D109" s="149">
        <v>3.4884897135333715E-2</v>
      </c>
    </row>
    <row r="110" spans="2:4" x14ac:dyDescent="0.35">
      <c r="B110" s="153" t="s">
        <v>158</v>
      </c>
      <c r="C110" s="123">
        <v>350</v>
      </c>
      <c r="D110" s="149">
        <v>0.57309175148971692</v>
      </c>
    </row>
    <row r="111" spans="2:4" x14ac:dyDescent="0.35">
      <c r="B111" s="153" t="s">
        <v>159</v>
      </c>
      <c r="C111" s="123">
        <v>56476</v>
      </c>
      <c r="D111" s="149">
        <v>0.4026729869985366</v>
      </c>
    </row>
    <row r="112" spans="2:4" x14ac:dyDescent="0.35">
      <c r="B112" s="153" t="s">
        <v>160</v>
      </c>
      <c r="C112" s="123">
        <v>246</v>
      </c>
      <c r="D112" s="149">
        <v>0.46912521232690463</v>
      </c>
    </row>
    <row r="113" spans="2:4" x14ac:dyDescent="0.35">
      <c r="B113" s="153" t="s">
        <v>162</v>
      </c>
      <c r="C113" s="123">
        <v>56803</v>
      </c>
      <c r="D113" s="149">
        <v>0.50363827904660841</v>
      </c>
    </row>
    <row r="114" spans="2:4" x14ac:dyDescent="0.35">
      <c r="B114" s="153" t="s">
        <v>163</v>
      </c>
      <c r="C114" s="123">
        <v>422</v>
      </c>
      <c r="D114" s="149">
        <v>0.60546938553042118</v>
      </c>
    </row>
    <row r="115" spans="2:4" x14ac:dyDescent="0.35">
      <c r="B115" s="153" t="s">
        <v>163</v>
      </c>
      <c r="C115" s="123">
        <v>420</v>
      </c>
      <c r="D115" s="149">
        <v>0.60546938553042118</v>
      </c>
    </row>
    <row r="116" spans="2:4" x14ac:dyDescent="0.35">
      <c r="B116" s="153" t="s">
        <v>164</v>
      </c>
      <c r="C116" s="123">
        <v>59456</v>
      </c>
      <c r="D116" s="149">
        <v>0.41384699725133473</v>
      </c>
    </row>
    <row r="117" spans="2:4" x14ac:dyDescent="0.35">
      <c r="B117" s="153" t="s">
        <v>165</v>
      </c>
      <c r="C117" s="123">
        <v>59458</v>
      </c>
      <c r="D117" s="149">
        <v>0.30669503250040575</v>
      </c>
    </row>
    <row r="118" spans="2:4" x14ac:dyDescent="0.35">
      <c r="B118" s="153" t="s">
        <v>165</v>
      </c>
      <c r="C118" s="123">
        <v>59457</v>
      </c>
      <c r="D118" s="149">
        <v>0.30669503250040575</v>
      </c>
    </row>
    <row r="119" spans="2:4" ht="29" x14ac:dyDescent="0.35">
      <c r="B119" s="153" t="s">
        <v>167</v>
      </c>
      <c r="C119" s="123">
        <v>7307</v>
      </c>
      <c r="D119" s="149">
        <v>0.44976382365678602</v>
      </c>
    </row>
    <row r="120" spans="2:4" x14ac:dyDescent="0.35">
      <c r="B120" s="153" t="s">
        <v>168</v>
      </c>
      <c r="C120" s="123">
        <v>52064</v>
      </c>
      <c r="D120" s="149">
        <v>2.6718302356697583</v>
      </c>
    </row>
    <row r="121" spans="2:4" x14ac:dyDescent="0.35">
      <c r="B121" s="153" t="s">
        <v>169</v>
      </c>
      <c r="C121" s="123">
        <v>52063</v>
      </c>
      <c r="D121" s="149">
        <v>0.55662103590447287</v>
      </c>
    </row>
    <row r="122" spans="2:4" ht="29" x14ac:dyDescent="0.35">
      <c r="B122" s="153" t="s">
        <v>172</v>
      </c>
      <c r="C122" s="123">
        <v>56143</v>
      </c>
      <c r="D122" s="149">
        <v>0.59264969867837713</v>
      </c>
    </row>
    <row r="123" spans="2:4" x14ac:dyDescent="0.35">
      <c r="B123" s="153" t="s">
        <v>174</v>
      </c>
      <c r="C123" s="123">
        <v>56232</v>
      </c>
      <c r="D123" s="149">
        <v>0.5550275094320577</v>
      </c>
    </row>
    <row r="124" spans="2:4" x14ac:dyDescent="0.35">
      <c r="B124" s="153" t="s">
        <v>175</v>
      </c>
      <c r="C124" s="123">
        <v>55985</v>
      </c>
      <c r="D124" s="149">
        <v>0.39051992476279396</v>
      </c>
    </row>
    <row r="125" spans="2:4" x14ac:dyDescent="0.35">
      <c r="B125" s="153" t="s">
        <v>176</v>
      </c>
      <c r="C125" s="123">
        <v>50537</v>
      </c>
      <c r="D125" s="149">
        <v>0.34227200369236915</v>
      </c>
    </row>
    <row r="126" spans="2:4" ht="29" x14ac:dyDescent="0.35">
      <c r="B126" s="153" t="s">
        <v>179</v>
      </c>
      <c r="C126" s="123">
        <v>7551</v>
      </c>
      <c r="D126" s="149">
        <v>0.39779590140674825</v>
      </c>
    </row>
    <row r="127" spans="2:4" ht="29" x14ac:dyDescent="0.35">
      <c r="B127" s="153" t="s">
        <v>180</v>
      </c>
      <c r="C127" s="123">
        <v>7552</v>
      </c>
      <c r="D127" s="149">
        <v>0.43809606625598285</v>
      </c>
    </row>
    <row r="128" spans="2:4" x14ac:dyDescent="0.35">
      <c r="B128" s="153" t="s">
        <v>181</v>
      </c>
      <c r="C128" s="123">
        <v>50865</v>
      </c>
      <c r="D128" s="149">
        <v>0.37362055213603007</v>
      </c>
    </row>
    <row r="129" spans="2:4" x14ac:dyDescent="0.35">
      <c r="B129" s="153" t="s">
        <v>183</v>
      </c>
      <c r="C129" s="123">
        <v>10684</v>
      </c>
      <c r="D129" s="149">
        <v>0.49076252106724683</v>
      </c>
    </row>
    <row r="130" spans="2:4" x14ac:dyDescent="0.35">
      <c r="B130" s="153" t="s">
        <v>184</v>
      </c>
      <c r="C130" s="123">
        <v>54912</v>
      </c>
      <c r="D130" s="149">
        <v>2.4210989185339371</v>
      </c>
    </row>
    <row r="131" spans="2:4" ht="29" x14ac:dyDescent="0.35">
      <c r="B131" s="153" t="s">
        <v>188</v>
      </c>
      <c r="C131" s="123">
        <v>7232</v>
      </c>
      <c r="D131" s="149">
        <v>0.62203461417006445</v>
      </c>
    </row>
    <row r="132" spans="2:4" ht="29" x14ac:dyDescent="0.35">
      <c r="B132" s="153" t="s">
        <v>189</v>
      </c>
      <c r="C132" s="123">
        <v>56026</v>
      </c>
      <c r="D132" s="149">
        <v>0.44222556561905429</v>
      </c>
    </row>
    <row r="133" spans="2:4" ht="29" x14ac:dyDescent="0.35">
      <c r="B133" s="153" t="s">
        <v>192</v>
      </c>
      <c r="C133" s="123">
        <v>6704</v>
      </c>
      <c r="D133" s="149">
        <v>0.77072142315295422</v>
      </c>
    </row>
    <row r="134" spans="2:4" ht="29" x14ac:dyDescent="0.35">
      <c r="B134" s="153" t="s">
        <v>193</v>
      </c>
      <c r="C134" s="123">
        <v>358</v>
      </c>
      <c r="D134" s="149">
        <v>0.40634743999495787</v>
      </c>
    </row>
    <row r="135" spans="2:4" x14ac:dyDescent="0.35">
      <c r="B135" s="153" t="s">
        <v>194</v>
      </c>
      <c r="C135" s="123">
        <v>55182</v>
      </c>
      <c r="D135" s="149">
        <v>0.37848723673007728</v>
      </c>
    </row>
    <row r="136" spans="2:4" x14ac:dyDescent="0.35">
      <c r="B136" s="153" t="s">
        <v>195</v>
      </c>
      <c r="C136" s="123">
        <v>50134</v>
      </c>
      <c r="D136" s="149">
        <v>0.34267307734837676</v>
      </c>
    </row>
    <row r="137" spans="2:4" ht="29" x14ac:dyDescent="0.35">
      <c r="B137" s="153" t="s">
        <v>196</v>
      </c>
      <c r="C137" s="123">
        <v>7315</v>
      </c>
      <c r="D137" s="149">
        <v>0.56006553121679004</v>
      </c>
    </row>
    <row r="138" spans="2:4" ht="29" x14ac:dyDescent="0.35">
      <c r="B138" s="153" t="s">
        <v>197</v>
      </c>
      <c r="C138" s="123">
        <v>56078</v>
      </c>
      <c r="D138" s="149">
        <v>0.44296921606683132</v>
      </c>
    </row>
    <row r="139" spans="2:4" x14ac:dyDescent="0.35">
      <c r="B139" s="153" t="s">
        <v>198</v>
      </c>
      <c r="C139" s="123">
        <v>50115</v>
      </c>
      <c r="D139" s="149">
        <v>0.39475715543586909</v>
      </c>
    </row>
    <row r="140" spans="2:4" x14ac:dyDescent="0.35">
      <c r="B140" s="153" t="s">
        <v>199</v>
      </c>
      <c r="C140" s="123">
        <v>57122</v>
      </c>
      <c r="D140" s="149">
        <v>0.31622891088138644</v>
      </c>
    </row>
    <row r="141" spans="2:4" x14ac:dyDescent="0.35">
      <c r="B141" s="153" t="s">
        <v>200</v>
      </c>
      <c r="C141" s="123">
        <v>52073</v>
      </c>
      <c r="D141" s="149">
        <v>0.2893800287308898</v>
      </c>
    </row>
    <row r="142" spans="2:4" x14ac:dyDescent="0.35">
      <c r="B142" s="153" t="s">
        <v>201</v>
      </c>
      <c r="C142" s="123">
        <v>58198</v>
      </c>
      <c r="D142" s="149">
        <v>0.34264720380380626</v>
      </c>
    </row>
    <row r="143" spans="2:4" ht="29" x14ac:dyDescent="0.35">
      <c r="B143" s="153" t="s">
        <v>202</v>
      </c>
      <c r="C143" s="123">
        <v>50064</v>
      </c>
      <c r="D143" s="149">
        <v>0.47597121218391952</v>
      </c>
    </row>
    <row r="144" spans="2:4" ht="29" x14ac:dyDescent="0.35">
      <c r="B144" s="153" t="s">
        <v>203</v>
      </c>
      <c r="C144" s="123">
        <v>55851</v>
      </c>
      <c r="D144" s="149">
        <v>3.2852700205755223</v>
      </c>
    </row>
    <row r="145" spans="2:4" ht="29" x14ac:dyDescent="0.35">
      <c r="B145" s="153" t="s">
        <v>207</v>
      </c>
      <c r="C145" s="123">
        <v>55541</v>
      </c>
      <c r="D145" s="149">
        <v>0.57556430993267638</v>
      </c>
    </row>
    <row r="146" spans="2:4" ht="29" x14ac:dyDescent="0.35">
      <c r="B146" s="153" t="s">
        <v>208</v>
      </c>
      <c r="C146" s="123">
        <v>55542</v>
      </c>
      <c r="D146" s="149">
        <v>0.5490983266445647</v>
      </c>
    </row>
    <row r="147" spans="2:4" x14ac:dyDescent="0.35">
      <c r="B147" s="153" t="s">
        <v>209</v>
      </c>
      <c r="C147" s="123">
        <v>52186</v>
      </c>
      <c r="D147" s="149">
        <v>0.38943598762097487</v>
      </c>
    </row>
    <row r="148" spans="2:4" x14ac:dyDescent="0.35">
      <c r="B148" s="153" t="s">
        <v>210</v>
      </c>
      <c r="C148" s="123">
        <v>50541</v>
      </c>
      <c r="D148" s="149">
        <v>0.68926796485556363</v>
      </c>
    </row>
    <row r="149" spans="2:4" x14ac:dyDescent="0.35">
      <c r="B149" s="153" t="s">
        <v>212</v>
      </c>
      <c r="C149" s="123">
        <v>50464</v>
      </c>
      <c r="D149" s="149">
        <v>0.40414678822330291</v>
      </c>
    </row>
    <row r="150" spans="2:4" x14ac:dyDescent="0.35">
      <c r="B150" s="153" t="s">
        <v>213</v>
      </c>
      <c r="C150" s="123">
        <v>50299</v>
      </c>
      <c r="D150" s="149">
        <v>0.54863237593899961</v>
      </c>
    </row>
    <row r="151" spans="2:4" x14ac:dyDescent="0.35">
      <c r="B151" s="153" t="s">
        <v>214</v>
      </c>
      <c r="C151" s="123">
        <v>57027</v>
      </c>
      <c r="D151" s="149">
        <v>0.56846528942643615</v>
      </c>
    </row>
    <row r="152" spans="2:4" x14ac:dyDescent="0.35">
      <c r="B152" s="153" t="s">
        <v>215</v>
      </c>
      <c r="C152" s="123">
        <v>57977</v>
      </c>
      <c r="D152" s="149">
        <v>0.35368009301534181</v>
      </c>
    </row>
    <row r="153" spans="2:4" x14ac:dyDescent="0.35">
      <c r="B153" s="153" t="s">
        <v>216</v>
      </c>
      <c r="C153" s="123">
        <v>55510</v>
      </c>
      <c r="D153" s="149">
        <v>0.5731180364511278</v>
      </c>
    </row>
    <row r="154" spans="2:4" x14ac:dyDescent="0.35">
      <c r="B154" s="153" t="s">
        <v>217</v>
      </c>
      <c r="C154" s="123">
        <v>55512</v>
      </c>
      <c r="D154" s="149">
        <v>0.60822994097783001</v>
      </c>
    </row>
    <row r="155" spans="2:4" x14ac:dyDescent="0.35">
      <c r="B155" s="153" t="s">
        <v>218</v>
      </c>
      <c r="C155" s="123">
        <v>55933</v>
      </c>
      <c r="D155" s="149">
        <v>0.4500471695025246</v>
      </c>
    </row>
    <row r="156" spans="2:4" x14ac:dyDescent="0.35">
      <c r="B156" s="153" t="s">
        <v>220</v>
      </c>
      <c r="C156" s="123">
        <v>56356</v>
      </c>
      <c r="D156" s="149">
        <v>0.47308067240729101</v>
      </c>
    </row>
    <row r="157" spans="2:4" x14ac:dyDescent="0.35">
      <c r="B157" s="153" t="s">
        <v>221</v>
      </c>
      <c r="C157" s="123">
        <v>52086</v>
      </c>
      <c r="D157" s="149">
        <v>1.1978623345856416</v>
      </c>
    </row>
    <row r="158" spans="2:4" x14ac:dyDescent="0.35">
      <c r="B158" s="153" t="s">
        <v>221</v>
      </c>
      <c r="C158" s="123">
        <v>52082</v>
      </c>
      <c r="D158" s="149">
        <v>1.1978623345856416</v>
      </c>
    </row>
    <row r="159" spans="2:4" x14ac:dyDescent="0.35">
      <c r="B159" s="153" t="s">
        <v>221</v>
      </c>
      <c r="C159" s="123">
        <v>52076</v>
      </c>
      <c r="D159" s="149">
        <v>1.1978623345856416</v>
      </c>
    </row>
    <row r="160" spans="2:4" x14ac:dyDescent="0.35">
      <c r="B160" s="153" t="s">
        <v>221</v>
      </c>
      <c r="C160" s="123">
        <v>52107</v>
      </c>
      <c r="D160" s="149">
        <v>1.1978623345856416</v>
      </c>
    </row>
    <row r="161" spans="2:4" x14ac:dyDescent="0.35">
      <c r="B161" s="153" t="s">
        <v>221</v>
      </c>
      <c r="C161" s="123">
        <v>50751</v>
      </c>
      <c r="D161" s="149">
        <v>1.1978623345856416</v>
      </c>
    </row>
    <row r="162" spans="2:4" x14ac:dyDescent="0.35">
      <c r="B162" s="153" t="s">
        <v>221</v>
      </c>
      <c r="C162" s="123">
        <v>52081</v>
      </c>
      <c r="D162" s="149">
        <v>1.1978623345856416</v>
      </c>
    </row>
    <row r="163" spans="2:4" x14ac:dyDescent="0.35">
      <c r="B163" s="153" t="s">
        <v>221</v>
      </c>
      <c r="C163" s="123">
        <v>52085</v>
      </c>
      <c r="D163" s="149">
        <v>1.1978623345856416</v>
      </c>
    </row>
    <row r="164" spans="2:4" x14ac:dyDescent="0.35">
      <c r="B164" s="153" t="s">
        <v>221</v>
      </c>
      <c r="C164" s="123">
        <v>52104</v>
      </c>
      <c r="D164" s="149">
        <v>1.1978623345856416</v>
      </c>
    </row>
    <row r="165" spans="2:4" ht="29" x14ac:dyDescent="0.35">
      <c r="B165" s="153" t="s">
        <v>223</v>
      </c>
      <c r="C165" s="123">
        <v>55400</v>
      </c>
      <c r="D165" s="149">
        <v>0.78362064463558712</v>
      </c>
    </row>
    <row r="166" spans="2:4" x14ac:dyDescent="0.35">
      <c r="B166" s="153" t="s">
        <v>224</v>
      </c>
      <c r="C166" s="123">
        <v>56532</v>
      </c>
      <c r="D166" s="149">
        <v>0.38846015078490731</v>
      </c>
    </row>
    <row r="167" spans="2:4" x14ac:dyDescent="0.35">
      <c r="B167" s="153" t="s">
        <v>225</v>
      </c>
      <c r="C167" s="123">
        <v>55184</v>
      </c>
      <c r="D167" s="149">
        <v>3.2643027605953709</v>
      </c>
    </row>
    <row r="168" spans="2:4" ht="29" x14ac:dyDescent="0.35">
      <c r="B168" s="153" t="s">
        <v>226</v>
      </c>
      <c r="C168" s="123">
        <v>56474</v>
      </c>
      <c r="D168" s="149">
        <v>0.53508543508141793</v>
      </c>
    </row>
    <row r="169" spans="2:4" ht="29" x14ac:dyDescent="0.35">
      <c r="B169" s="153" t="s">
        <v>227</v>
      </c>
      <c r="C169" s="123">
        <v>56475</v>
      </c>
      <c r="D169" s="149">
        <v>0.58800204453387028</v>
      </c>
    </row>
    <row r="170" spans="2:4" ht="29" x14ac:dyDescent="0.35">
      <c r="B170" s="153" t="s">
        <v>228</v>
      </c>
      <c r="C170" s="123">
        <v>56472</v>
      </c>
      <c r="D170" s="149">
        <v>0.57285120338585427</v>
      </c>
    </row>
    <row r="171" spans="2:4" ht="29" x14ac:dyDescent="0.35">
      <c r="B171" s="153" t="s">
        <v>229</v>
      </c>
      <c r="C171" s="123">
        <v>56473</v>
      </c>
      <c r="D171" s="149">
        <v>0.54160824277367625</v>
      </c>
    </row>
    <row r="172" spans="2:4" x14ac:dyDescent="0.35">
      <c r="B172" s="153" t="s">
        <v>230</v>
      </c>
      <c r="C172" s="123">
        <v>56298</v>
      </c>
      <c r="D172" s="149">
        <v>0.43255512692845116</v>
      </c>
    </row>
    <row r="173" spans="2:4" x14ac:dyDescent="0.35">
      <c r="B173" s="153" t="s">
        <v>231</v>
      </c>
      <c r="C173" s="123">
        <v>55508</v>
      </c>
      <c r="D173" s="149">
        <v>0.58496207520378651</v>
      </c>
    </row>
    <row r="174" spans="2:4" x14ac:dyDescent="0.35">
      <c r="B174" s="153" t="s">
        <v>232</v>
      </c>
      <c r="C174" s="123">
        <v>55499</v>
      </c>
      <c r="D174" s="149">
        <v>0.56732359275438282</v>
      </c>
    </row>
    <row r="175" spans="2:4" ht="29" x14ac:dyDescent="0.35">
      <c r="B175" s="153" t="s">
        <v>233</v>
      </c>
      <c r="C175" s="123">
        <v>55847</v>
      </c>
      <c r="D175" s="149">
        <v>0.6093070995877482</v>
      </c>
    </row>
    <row r="176" spans="2:4" ht="29" x14ac:dyDescent="0.35">
      <c r="B176" s="153" t="s">
        <v>234</v>
      </c>
      <c r="C176" s="123">
        <v>55963</v>
      </c>
      <c r="D176" s="149">
        <v>0.61599605041628125</v>
      </c>
    </row>
    <row r="177" spans="2:4" ht="29" x14ac:dyDescent="0.35">
      <c r="B177" s="153" t="s">
        <v>235</v>
      </c>
      <c r="C177" s="123">
        <v>55855</v>
      </c>
      <c r="D177" s="149">
        <v>0.12379530529166198</v>
      </c>
    </row>
    <row r="178" spans="2:4" x14ac:dyDescent="0.35">
      <c r="B178" s="153" t="s">
        <v>237</v>
      </c>
      <c r="C178" s="123">
        <v>50963</v>
      </c>
      <c r="D178" s="149">
        <v>0.57663606126287814</v>
      </c>
    </row>
    <row r="179" spans="2:4" x14ac:dyDescent="0.35">
      <c r="B179" s="153" t="s">
        <v>238</v>
      </c>
      <c r="C179" s="123">
        <v>56914</v>
      </c>
      <c r="D179" s="149">
        <v>0.60135822573363429</v>
      </c>
    </row>
    <row r="180" spans="2:4" ht="29" x14ac:dyDescent="0.35">
      <c r="B180" s="153" t="s">
        <v>239</v>
      </c>
      <c r="C180" s="123">
        <v>7368</v>
      </c>
      <c r="D180" s="149">
        <v>4.4959330643299288E-2</v>
      </c>
    </row>
    <row r="181" spans="2:4" ht="29" x14ac:dyDescent="0.35">
      <c r="B181" s="153" t="s">
        <v>240</v>
      </c>
      <c r="C181" s="123">
        <v>7369</v>
      </c>
      <c r="D181" s="149">
        <v>8.1178988012139075E-2</v>
      </c>
    </row>
    <row r="182" spans="2:4" ht="29" x14ac:dyDescent="0.35">
      <c r="B182" s="153" t="s">
        <v>241</v>
      </c>
      <c r="C182" s="123">
        <v>56051</v>
      </c>
      <c r="D182" s="149">
        <v>0.69105333962942728</v>
      </c>
    </row>
    <row r="183" spans="2:4" ht="29" x14ac:dyDescent="0.35">
      <c r="B183" s="153" t="s">
        <v>242</v>
      </c>
      <c r="C183" s="123">
        <v>6013</v>
      </c>
      <c r="D183" s="149">
        <v>0.41160635440386328</v>
      </c>
    </row>
    <row r="184" spans="2:4" ht="29" x14ac:dyDescent="0.35">
      <c r="B184" s="153" t="s">
        <v>242</v>
      </c>
      <c r="C184" s="123">
        <v>56077</v>
      </c>
      <c r="D184" s="149">
        <v>0.41160635440386328</v>
      </c>
    </row>
    <row r="185" spans="2:4" ht="29" x14ac:dyDescent="0.35">
      <c r="B185" s="153" t="s">
        <v>242</v>
      </c>
      <c r="C185" s="123">
        <v>56046</v>
      </c>
      <c r="D185" s="149">
        <v>0.41160635440386328</v>
      </c>
    </row>
    <row r="186" spans="2:4" ht="29" x14ac:dyDescent="0.35">
      <c r="B186" s="153" t="s">
        <v>242</v>
      </c>
      <c r="C186" s="123">
        <v>7987</v>
      </c>
      <c r="D186" s="149">
        <v>0.41160635440386328</v>
      </c>
    </row>
    <row r="187" spans="2:4" x14ac:dyDescent="0.35">
      <c r="B187" s="153" t="s">
        <v>243</v>
      </c>
      <c r="C187" s="123">
        <v>55538</v>
      </c>
      <c r="D187" s="149">
        <v>0.56678221410814167</v>
      </c>
    </row>
    <row r="188" spans="2:4" x14ac:dyDescent="0.35">
      <c r="B188" s="153" t="s">
        <v>244</v>
      </c>
      <c r="C188" s="123">
        <v>57001</v>
      </c>
      <c r="D188" s="149">
        <v>0.61109230653029112</v>
      </c>
    </row>
    <row r="189" spans="2:4" x14ac:dyDescent="0.35">
      <c r="B189" s="153" t="s">
        <v>245</v>
      </c>
      <c r="C189" s="123">
        <v>10156</v>
      </c>
      <c r="D189" s="149">
        <v>0.66295406192022255</v>
      </c>
    </row>
    <row r="190" spans="2:4" x14ac:dyDescent="0.35">
      <c r="B190" s="153" t="s">
        <v>246</v>
      </c>
      <c r="C190" s="123">
        <v>55540</v>
      </c>
      <c r="D190" s="149">
        <v>1.0234288853689038</v>
      </c>
    </row>
    <row r="191" spans="2:4" x14ac:dyDescent="0.35">
      <c r="B191" s="153" t="s">
        <v>247</v>
      </c>
      <c r="C191" s="123">
        <v>54447</v>
      </c>
      <c r="D191" s="149">
        <v>2.8555114060698292</v>
      </c>
    </row>
    <row r="192" spans="2:4" x14ac:dyDescent="0.35">
      <c r="B192" s="153" t="s">
        <v>247</v>
      </c>
      <c r="C192" s="123">
        <v>54449</v>
      </c>
      <c r="D192" s="149">
        <v>2.8555114060698292</v>
      </c>
    </row>
    <row r="193" spans="2:4" x14ac:dyDescent="0.35">
      <c r="B193" s="153" t="s">
        <v>248</v>
      </c>
      <c r="C193" s="123">
        <v>57702</v>
      </c>
      <c r="D193" s="149">
        <v>1.0090110381074353</v>
      </c>
    </row>
    <row r="194" spans="2:4" ht="29" x14ac:dyDescent="0.35">
      <c r="B194" s="153" t="s">
        <v>249</v>
      </c>
      <c r="C194" s="123">
        <v>50622</v>
      </c>
      <c r="D194" s="149">
        <v>1.0003461912680289</v>
      </c>
    </row>
    <row r="195" spans="2:4" ht="29" x14ac:dyDescent="0.35">
      <c r="B195" s="153" t="s">
        <v>249</v>
      </c>
      <c r="C195" s="123">
        <v>50170</v>
      </c>
      <c r="D195" s="149">
        <v>1.0003461912680289</v>
      </c>
    </row>
    <row r="196" spans="2:4" x14ac:dyDescent="0.35">
      <c r="B196" s="153" t="s">
        <v>250</v>
      </c>
      <c r="C196" s="123">
        <v>57483</v>
      </c>
      <c r="D196" s="149">
        <v>0.59163521318516954</v>
      </c>
    </row>
    <row r="197" spans="2:4" x14ac:dyDescent="0.35">
      <c r="B197" s="153" t="s">
        <v>252</v>
      </c>
      <c r="C197" s="123">
        <v>54936</v>
      </c>
      <c r="D197" s="149">
        <v>2.2498316766478705</v>
      </c>
    </row>
    <row r="198" spans="2:4" x14ac:dyDescent="0.35">
      <c r="B198" s="153" t="s">
        <v>254</v>
      </c>
      <c r="C198" s="123">
        <v>57267</v>
      </c>
      <c r="D198" s="149">
        <v>0.60159722599091781</v>
      </c>
    </row>
    <row r="199" spans="2:4" x14ac:dyDescent="0.35">
      <c r="B199" s="153" t="s">
        <v>255</v>
      </c>
      <c r="C199" s="123">
        <v>57515</v>
      </c>
      <c r="D199" s="149">
        <v>0.5148266624173522</v>
      </c>
    </row>
    <row r="200" spans="2:4" x14ac:dyDescent="0.35">
      <c r="B200" s="153" t="s">
        <v>256</v>
      </c>
      <c r="C200" s="123">
        <v>57482</v>
      </c>
      <c r="D200" s="149">
        <v>0.52932861222637639</v>
      </c>
    </row>
    <row r="201" spans="2:4" ht="29" x14ac:dyDescent="0.35">
      <c r="B201" s="153" t="s">
        <v>257</v>
      </c>
      <c r="C201" s="123">
        <v>56471</v>
      </c>
      <c r="D201" s="149">
        <v>0.52648087543975708</v>
      </c>
    </row>
    <row r="202" spans="2:4" x14ac:dyDescent="0.35">
      <c r="B202" s="153" t="s">
        <v>258</v>
      </c>
      <c r="C202" s="123">
        <v>57978</v>
      </c>
      <c r="D202" s="149">
        <v>0.39335791881485177</v>
      </c>
    </row>
    <row r="203" spans="2:4" x14ac:dyDescent="0.35">
      <c r="B203" s="153" t="s">
        <v>258</v>
      </c>
      <c r="C203" s="123">
        <v>7449</v>
      </c>
      <c r="D203" s="149">
        <v>0.39335791881485177</v>
      </c>
    </row>
    <row r="204" spans="2:4" x14ac:dyDescent="0.35">
      <c r="B204" s="153" t="s">
        <v>259</v>
      </c>
      <c r="C204" s="123">
        <v>58169</v>
      </c>
      <c r="D204" s="149">
        <v>0.52719867076774618</v>
      </c>
    </row>
    <row r="205" spans="2:4" x14ac:dyDescent="0.35">
      <c r="B205" s="153" t="s">
        <v>260</v>
      </c>
      <c r="C205" s="123">
        <v>10042</v>
      </c>
      <c r="D205" s="149">
        <v>850.89308673469372</v>
      </c>
    </row>
    <row r="206" spans="2:4" x14ac:dyDescent="0.35">
      <c r="B206" s="153" t="s">
        <v>261</v>
      </c>
      <c r="C206" s="123">
        <v>54800</v>
      </c>
      <c r="D206" s="149">
        <v>0.22076115806931773</v>
      </c>
    </row>
    <row r="207" spans="2:4" x14ac:dyDescent="0.35">
      <c r="B207" s="153" t="s">
        <v>262</v>
      </c>
      <c r="C207" s="123">
        <v>58432</v>
      </c>
      <c r="D207" s="149">
        <v>0.58155017751131388</v>
      </c>
    </row>
    <row r="208" spans="2:4" ht="29" x14ac:dyDescent="0.35">
      <c r="B208" s="153" t="s">
        <v>263</v>
      </c>
      <c r="C208" s="123">
        <v>10884</v>
      </c>
      <c r="D208" s="149">
        <v>0.29364899847746545</v>
      </c>
    </row>
    <row r="209" spans="2:4" x14ac:dyDescent="0.35">
      <c r="B209" s="153" t="s">
        <v>264</v>
      </c>
      <c r="C209" s="123">
        <v>10175</v>
      </c>
      <c r="D209" s="149">
        <v>0.51003284084977396</v>
      </c>
    </row>
    <row r="210" spans="2:4" x14ac:dyDescent="0.35">
      <c r="B210" s="153" t="s">
        <v>266</v>
      </c>
      <c r="C210" s="123">
        <v>56467</v>
      </c>
      <c r="D210" s="149">
        <v>0.38733584054668868</v>
      </c>
    </row>
    <row r="211" spans="2:4" x14ac:dyDescent="0.35">
      <c r="B211" s="153" t="s">
        <v>267</v>
      </c>
      <c r="C211" s="123">
        <v>57074</v>
      </c>
      <c r="D211" s="149">
        <v>9.3302105710604849E-2</v>
      </c>
    </row>
    <row r="212" spans="2:4" x14ac:dyDescent="0.35">
      <c r="B212" s="153" t="s">
        <v>267</v>
      </c>
      <c r="C212" s="123">
        <v>57073</v>
      </c>
      <c r="D212" s="149">
        <v>9.3302105710604849E-2</v>
      </c>
    </row>
    <row r="213" spans="2:4" x14ac:dyDescent="0.35">
      <c r="B213" s="153" t="s">
        <v>267</v>
      </c>
      <c r="C213" s="123">
        <v>57075</v>
      </c>
      <c r="D213" s="149">
        <v>9.3302105710604849E-2</v>
      </c>
    </row>
    <row r="214" spans="2:4" x14ac:dyDescent="0.35">
      <c r="B214" s="153" t="s">
        <v>269</v>
      </c>
      <c r="C214" s="123">
        <v>58122</v>
      </c>
      <c r="D214" s="149">
        <v>0.64439073229873911</v>
      </c>
    </row>
    <row r="215" spans="2:4" ht="29" x14ac:dyDescent="0.35">
      <c r="B215" s="153" t="s">
        <v>270</v>
      </c>
      <c r="C215" s="123">
        <v>56832</v>
      </c>
      <c r="D215" s="149">
        <v>0.45873432107031403</v>
      </c>
    </row>
    <row r="216" spans="2:4" x14ac:dyDescent="0.35">
      <c r="B216" s="153" t="s">
        <v>271</v>
      </c>
      <c r="C216" s="123">
        <v>50849</v>
      </c>
      <c r="D216" s="149">
        <v>0.34003043572998803</v>
      </c>
    </row>
    <row r="217" spans="2:4" x14ac:dyDescent="0.35">
      <c r="B217" s="153" t="s">
        <v>272</v>
      </c>
      <c r="C217" s="123">
        <v>61989</v>
      </c>
      <c r="D217" s="149">
        <v>3.4028405895140579</v>
      </c>
    </row>
    <row r="218" spans="2:4" x14ac:dyDescent="0.35">
      <c r="B218" s="153" t="s">
        <v>276</v>
      </c>
      <c r="C218" s="123">
        <v>10115</v>
      </c>
      <c r="D218" s="150">
        <v>0.29037470814255484</v>
      </c>
    </row>
    <row r="219" spans="2:4" x14ac:dyDescent="0.35">
      <c r="B219" s="153" t="s">
        <v>280</v>
      </c>
      <c r="C219" s="123">
        <v>57555</v>
      </c>
      <c r="D219" s="150">
        <v>0.53297066824909511</v>
      </c>
    </row>
    <row r="220" spans="2:4" x14ac:dyDescent="0.35">
      <c r="B220" s="153" t="s">
        <v>283</v>
      </c>
      <c r="C220" s="123">
        <v>61754</v>
      </c>
      <c r="D220" s="150">
        <v>2.1895136579476859</v>
      </c>
    </row>
    <row r="221" spans="2:4" x14ac:dyDescent="0.35">
      <c r="B221" s="153" t="s">
        <v>284</v>
      </c>
      <c r="C221" s="123">
        <v>52096</v>
      </c>
      <c r="D221" s="150">
        <v>0.31146088069515776</v>
      </c>
    </row>
    <row r="222" spans="2:4" x14ac:dyDescent="0.35">
      <c r="B222" s="153" t="s">
        <v>394</v>
      </c>
      <c r="C222" s="123">
        <v>10869</v>
      </c>
      <c r="D222" s="149">
        <v>1.74545268613157</v>
      </c>
    </row>
    <row r="223" spans="2:4" x14ac:dyDescent="0.35">
      <c r="B223" s="153" t="s">
        <v>395</v>
      </c>
      <c r="C223" s="123">
        <v>50637</v>
      </c>
      <c r="D223" s="149">
        <v>0.42304594792599098</v>
      </c>
    </row>
    <row r="224" spans="2:4" x14ac:dyDescent="0.35">
      <c r="B224" s="153" t="s">
        <v>396</v>
      </c>
      <c r="C224" s="123">
        <v>10300</v>
      </c>
      <c r="D224" s="149">
        <v>1.5253551716029801</v>
      </c>
    </row>
    <row r="225" spans="2:4" x14ac:dyDescent="0.35">
      <c r="B225" s="153" t="s">
        <v>397</v>
      </c>
      <c r="C225" s="123">
        <v>550</v>
      </c>
      <c r="D225" s="149">
        <v>1.3133798496266</v>
      </c>
    </row>
    <row r="226" spans="2:4" x14ac:dyDescent="0.35">
      <c r="B226" s="153" t="s">
        <v>398</v>
      </c>
      <c r="C226" s="123">
        <v>54562</v>
      </c>
      <c r="D226" s="149">
        <v>0.52878822066256503</v>
      </c>
    </row>
    <row r="227" spans="2:4" x14ac:dyDescent="0.35">
      <c r="B227" s="153" t="s">
        <v>399</v>
      </c>
      <c r="C227" s="123">
        <v>50111</v>
      </c>
      <c r="D227" s="149">
        <v>1.1110766756936181</v>
      </c>
    </row>
    <row r="228" spans="2:4" x14ac:dyDescent="0.35">
      <c r="B228" s="153" t="s">
        <v>400</v>
      </c>
      <c r="C228" s="123">
        <v>57457</v>
      </c>
      <c r="D228" s="149">
        <v>0.96160709860900195</v>
      </c>
    </row>
    <row r="229" spans="2:4" x14ac:dyDescent="0.35">
      <c r="B229" s="153" t="s">
        <v>401</v>
      </c>
      <c r="C229" s="123">
        <v>56406</v>
      </c>
      <c r="D229" s="149">
        <v>0.43484374178366603</v>
      </c>
    </row>
    <row r="230" spans="2:4" ht="29" x14ac:dyDescent="0.35">
      <c r="B230" s="153" t="s">
        <v>402</v>
      </c>
      <c r="C230" s="123">
        <v>56853</v>
      </c>
      <c r="D230" s="149">
        <v>1.33250219545867</v>
      </c>
    </row>
    <row r="231" spans="2:4" ht="29" x14ac:dyDescent="0.35">
      <c r="B231" s="153" t="s">
        <v>403</v>
      </c>
      <c r="C231" s="123">
        <v>57099</v>
      </c>
      <c r="D231" s="149">
        <v>1.12976540235187</v>
      </c>
    </row>
    <row r="232" spans="2:4" x14ac:dyDescent="0.35">
      <c r="B232" s="153" t="s">
        <v>422</v>
      </c>
      <c r="C232" s="123">
        <v>57373</v>
      </c>
      <c r="D232" s="149">
        <v>0</v>
      </c>
    </row>
    <row r="233" spans="2:4" x14ac:dyDescent="0.35">
      <c r="B233" s="153" t="s">
        <v>423</v>
      </c>
      <c r="C233" s="123">
        <v>141</v>
      </c>
      <c r="D233" s="149">
        <v>0.67294427730657602</v>
      </c>
    </row>
    <row r="234" spans="2:4" x14ac:dyDescent="0.35">
      <c r="B234" s="153" t="s">
        <v>424</v>
      </c>
      <c r="C234" s="123">
        <v>60011</v>
      </c>
      <c r="D234" s="149">
        <v>0</v>
      </c>
    </row>
    <row r="235" spans="2:4" x14ac:dyDescent="0.35">
      <c r="B235" s="153" t="s">
        <v>425</v>
      </c>
      <c r="C235" s="123">
        <v>60012</v>
      </c>
      <c r="D235" s="149">
        <v>0</v>
      </c>
    </row>
    <row r="236" spans="2:4" x14ac:dyDescent="0.35">
      <c r="B236" s="153" t="s">
        <v>426</v>
      </c>
      <c r="C236" s="123">
        <v>160</v>
      </c>
      <c r="D236" s="149">
        <v>0.72980944491282995</v>
      </c>
    </row>
    <row r="237" spans="2:4" x14ac:dyDescent="0.35">
      <c r="B237" s="153" t="s">
        <v>427</v>
      </c>
      <c r="C237" s="123">
        <v>60964</v>
      </c>
      <c r="D237" s="149">
        <v>0</v>
      </c>
    </row>
    <row r="238" spans="2:4" ht="29" x14ac:dyDescent="0.35">
      <c r="B238" s="153" t="s">
        <v>428</v>
      </c>
      <c r="C238" s="123">
        <v>55514</v>
      </c>
      <c r="D238" s="149">
        <v>0.37976601920664299</v>
      </c>
    </row>
    <row r="239" spans="2:4" ht="29" x14ac:dyDescent="0.35">
      <c r="B239" s="153" t="s">
        <v>429</v>
      </c>
      <c r="C239" s="123">
        <v>55282</v>
      </c>
      <c r="D239" s="149">
        <v>0.39486263763468898</v>
      </c>
    </row>
    <row r="240" spans="2:4" x14ac:dyDescent="0.35">
      <c r="B240" s="153" t="s">
        <v>430</v>
      </c>
      <c r="C240" s="123">
        <v>57680</v>
      </c>
      <c r="D240" s="149">
        <v>0</v>
      </c>
    </row>
    <row r="241" spans="2:4" x14ac:dyDescent="0.35">
      <c r="B241" s="153" t="s">
        <v>431</v>
      </c>
      <c r="C241" s="123">
        <v>56855</v>
      </c>
      <c r="D241" s="149">
        <v>0</v>
      </c>
    </row>
    <row r="242" spans="2:4" x14ac:dyDescent="0.35">
      <c r="B242" s="153" t="s">
        <v>432</v>
      </c>
      <c r="C242" s="123">
        <v>8073</v>
      </c>
      <c r="D242" s="149">
        <v>0.54917528883170696</v>
      </c>
    </row>
    <row r="243" spans="2:4" x14ac:dyDescent="0.35">
      <c r="B243" s="153" t="s">
        <v>433</v>
      </c>
      <c r="C243" s="123">
        <v>55733</v>
      </c>
      <c r="D243" s="149">
        <v>0.58457741649312001</v>
      </c>
    </row>
    <row r="244" spans="2:4" x14ac:dyDescent="0.35">
      <c r="B244" s="153" t="s">
        <v>434</v>
      </c>
      <c r="C244" s="123">
        <v>10287</v>
      </c>
      <c r="D244" s="149">
        <v>6.0630813624989899E-2</v>
      </c>
    </row>
    <row r="245" spans="2:4" x14ac:dyDescent="0.35">
      <c r="B245" s="153" t="s">
        <v>435</v>
      </c>
      <c r="C245" s="123">
        <v>57319</v>
      </c>
      <c r="D245" s="149">
        <v>0</v>
      </c>
    </row>
    <row r="246" spans="2:4" x14ac:dyDescent="0.35">
      <c r="B246" s="153" t="s">
        <v>436</v>
      </c>
      <c r="C246" s="123">
        <v>56361</v>
      </c>
      <c r="D246" s="149">
        <v>0</v>
      </c>
    </row>
    <row r="247" spans="2:4" x14ac:dyDescent="0.35">
      <c r="B247" s="153" t="s">
        <v>437</v>
      </c>
      <c r="C247" s="123">
        <v>56485</v>
      </c>
      <c r="D247" s="149">
        <v>0</v>
      </c>
    </row>
    <row r="248" spans="2:4" x14ac:dyDescent="0.35">
      <c r="B248" s="153" t="s">
        <v>438</v>
      </c>
      <c r="C248" s="123">
        <v>56485</v>
      </c>
      <c r="D248" s="149">
        <v>0</v>
      </c>
    </row>
    <row r="249" spans="2:4" x14ac:dyDescent="0.35">
      <c r="B249" s="153" t="s">
        <v>439</v>
      </c>
      <c r="C249" s="123">
        <v>56485</v>
      </c>
      <c r="D249" s="149">
        <v>0</v>
      </c>
    </row>
    <row r="250" spans="2:4" x14ac:dyDescent="0.35">
      <c r="B250" s="153" t="s">
        <v>440</v>
      </c>
      <c r="C250" s="123">
        <v>6106</v>
      </c>
      <c r="D250" s="149">
        <v>0.98835972438281505</v>
      </c>
    </row>
    <row r="251" spans="2:4" x14ac:dyDescent="0.35">
      <c r="B251" s="153" t="s">
        <v>441</v>
      </c>
      <c r="C251" s="123">
        <v>6433</v>
      </c>
      <c r="D251" s="149">
        <v>0</v>
      </c>
    </row>
    <row r="252" spans="2:4" x14ac:dyDescent="0.35">
      <c r="B252" s="153" t="s">
        <v>442</v>
      </c>
      <c r="C252" s="123">
        <v>3891</v>
      </c>
      <c r="D252" s="149">
        <v>0</v>
      </c>
    </row>
    <row r="253" spans="2:4" x14ac:dyDescent="0.35">
      <c r="B253" s="153" t="s">
        <v>443</v>
      </c>
      <c r="C253" s="123">
        <v>60145</v>
      </c>
      <c r="D253" s="149">
        <v>0</v>
      </c>
    </row>
    <row r="254" spans="2:4" x14ac:dyDescent="0.35">
      <c r="B254" s="153" t="s">
        <v>444</v>
      </c>
      <c r="C254" s="123">
        <v>60152</v>
      </c>
      <c r="D254" s="149">
        <v>0</v>
      </c>
    </row>
    <row r="255" spans="2:4" x14ac:dyDescent="0.35">
      <c r="B255" s="153" t="s">
        <v>445</v>
      </c>
      <c r="C255" s="123">
        <v>811</v>
      </c>
      <c r="D255" s="149">
        <v>0</v>
      </c>
    </row>
    <row r="256" spans="2:4" x14ac:dyDescent="0.35">
      <c r="B256" s="153" t="s">
        <v>446</v>
      </c>
      <c r="C256" s="123">
        <v>833</v>
      </c>
      <c r="D256" s="149">
        <v>0</v>
      </c>
    </row>
    <row r="257" spans="2:4" ht="29" x14ac:dyDescent="0.35">
      <c r="B257" s="153" t="s">
        <v>447</v>
      </c>
      <c r="C257" s="123">
        <v>57550</v>
      </c>
      <c r="D257" s="149">
        <v>0</v>
      </c>
    </row>
    <row r="258" spans="2:4" ht="29" x14ac:dyDescent="0.35">
      <c r="B258" s="153" t="s">
        <v>448</v>
      </c>
      <c r="C258" s="123">
        <v>57526</v>
      </c>
      <c r="D258" s="149">
        <v>0</v>
      </c>
    </row>
    <row r="259" spans="2:4" ht="29" x14ac:dyDescent="0.35">
      <c r="B259" s="153" t="s">
        <v>449</v>
      </c>
      <c r="C259" s="123">
        <v>57549</v>
      </c>
      <c r="D259" s="149">
        <v>0</v>
      </c>
    </row>
    <row r="260" spans="2:4" ht="29" x14ac:dyDescent="0.35">
      <c r="B260" s="153" t="s">
        <v>450</v>
      </c>
      <c r="C260" s="123">
        <v>57090</v>
      </c>
      <c r="D260" s="149">
        <v>0</v>
      </c>
    </row>
    <row r="261" spans="2:4" x14ac:dyDescent="0.35">
      <c r="B261" s="153" t="s">
        <v>451</v>
      </c>
      <c r="C261" s="123">
        <v>58503</v>
      </c>
      <c r="D261" s="149">
        <v>0.385384673277328</v>
      </c>
    </row>
    <row r="262" spans="2:4" x14ac:dyDescent="0.35">
      <c r="B262" s="153" t="s">
        <v>452</v>
      </c>
      <c r="C262" s="123">
        <v>57210</v>
      </c>
      <c r="D262" s="149">
        <v>0</v>
      </c>
    </row>
    <row r="263" spans="2:4" x14ac:dyDescent="0.35">
      <c r="B263" s="153" t="s">
        <v>453</v>
      </c>
      <c r="C263" s="123">
        <v>56371</v>
      </c>
      <c r="D263" s="149">
        <v>0</v>
      </c>
    </row>
    <row r="264" spans="2:4" x14ac:dyDescent="0.35">
      <c r="B264" s="153" t="s">
        <v>454</v>
      </c>
      <c r="C264" s="123">
        <v>57315</v>
      </c>
      <c r="D264" s="149">
        <v>0</v>
      </c>
    </row>
    <row r="265" spans="2:4" x14ac:dyDescent="0.35">
      <c r="B265" s="153" t="s">
        <v>455</v>
      </c>
      <c r="C265" s="123">
        <v>55749</v>
      </c>
      <c r="D265" s="149">
        <v>1.5468798087175599</v>
      </c>
    </row>
    <row r="266" spans="2:4" x14ac:dyDescent="0.35">
      <c r="B266" s="153" t="s">
        <v>456</v>
      </c>
      <c r="C266" s="123">
        <v>55662</v>
      </c>
      <c r="D266" s="149">
        <v>0.40283421672555902</v>
      </c>
    </row>
    <row r="267" spans="2:4" x14ac:dyDescent="0.35">
      <c r="B267" s="153" t="s">
        <v>457</v>
      </c>
      <c r="C267" s="123">
        <v>113</v>
      </c>
      <c r="D267" s="149">
        <v>1.1556207265715399</v>
      </c>
    </row>
    <row r="268" spans="2:4" x14ac:dyDescent="0.35">
      <c r="B268" s="153" t="s">
        <v>458</v>
      </c>
      <c r="C268" s="123">
        <v>55322</v>
      </c>
      <c r="D268" s="149">
        <v>0.405682453158765</v>
      </c>
    </row>
    <row r="269" spans="2:4" x14ac:dyDescent="0.35">
      <c r="B269" s="153" t="s">
        <v>459</v>
      </c>
      <c r="C269" s="123">
        <v>812</v>
      </c>
      <c r="D269" s="149">
        <v>0</v>
      </c>
    </row>
    <row r="270" spans="2:4" x14ac:dyDescent="0.35">
      <c r="B270" s="153" t="s">
        <v>460</v>
      </c>
      <c r="C270" s="123">
        <v>2322</v>
      </c>
      <c r="D270" s="149">
        <v>0.54830613636940295</v>
      </c>
    </row>
    <row r="271" spans="2:4" x14ac:dyDescent="0.35">
      <c r="B271" s="153" t="s">
        <v>461</v>
      </c>
      <c r="C271" s="123">
        <v>454</v>
      </c>
      <c r="D271" s="149">
        <v>0</v>
      </c>
    </row>
    <row r="272" spans="2:4" x14ac:dyDescent="0.35">
      <c r="B272" s="153" t="s">
        <v>462</v>
      </c>
      <c r="C272" s="123">
        <v>54555</v>
      </c>
      <c r="D272" s="149">
        <v>0</v>
      </c>
    </row>
    <row r="273" spans="2:4" x14ac:dyDescent="0.35">
      <c r="B273" s="153" t="s">
        <v>463</v>
      </c>
      <c r="C273" s="123">
        <v>6076</v>
      </c>
      <c r="D273" s="149">
        <v>1.06460951366913</v>
      </c>
    </row>
    <row r="274" spans="2:4" x14ac:dyDescent="0.35">
      <c r="B274" s="153" t="s">
        <v>464</v>
      </c>
      <c r="C274" s="123">
        <v>56948</v>
      </c>
      <c r="D274" s="149">
        <v>0.56288581363922396</v>
      </c>
    </row>
    <row r="275" spans="2:4" x14ac:dyDescent="0.35">
      <c r="B275" s="153" t="s">
        <v>465</v>
      </c>
      <c r="C275" s="123">
        <v>56944</v>
      </c>
      <c r="D275" s="149">
        <v>0</v>
      </c>
    </row>
    <row r="276" spans="2:4" x14ac:dyDescent="0.35">
      <c r="B276" s="153" t="s">
        <v>466</v>
      </c>
      <c r="C276" s="123">
        <v>58017</v>
      </c>
      <c r="D276" s="149">
        <v>0</v>
      </c>
    </row>
    <row r="277" spans="2:4" x14ac:dyDescent="0.35">
      <c r="B277" s="153" t="s">
        <v>467</v>
      </c>
      <c r="C277" s="123">
        <v>58915</v>
      </c>
      <c r="D277" s="149">
        <v>0</v>
      </c>
    </row>
    <row r="278" spans="2:4" x14ac:dyDescent="0.35">
      <c r="B278" s="153" t="s">
        <v>468</v>
      </c>
      <c r="C278" s="123">
        <v>59814</v>
      </c>
      <c r="D278" s="149">
        <v>0</v>
      </c>
    </row>
    <row r="279" spans="2:4" x14ac:dyDescent="0.35">
      <c r="B279" s="153" t="s">
        <v>469</v>
      </c>
      <c r="C279" s="123">
        <v>6177</v>
      </c>
      <c r="D279" s="149">
        <v>1.23346136309608</v>
      </c>
    </row>
    <row r="280" spans="2:4" ht="29" x14ac:dyDescent="0.35">
      <c r="B280" s="153" t="s">
        <v>470</v>
      </c>
      <c r="C280" s="123">
        <v>3917</v>
      </c>
      <c r="D280" s="149">
        <v>0</v>
      </c>
    </row>
    <row r="281" spans="2:4" x14ac:dyDescent="0.35">
      <c r="B281" s="153" t="s">
        <v>471</v>
      </c>
      <c r="C281" s="123">
        <v>7350</v>
      </c>
      <c r="D281" s="149">
        <v>0.37089431838345999</v>
      </c>
    </row>
    <row r="282" spans="2:4" x14ac:dyDescent="0.35">
      <c r="B282" s="153" t="s">
        <v>472</v>
      </c>
      <c r="C282" s="123">
        <v>6021</v>
      </c>
      <c r="D282" s="149">
        <v>1.0591627903422001</v>
      </c>
    </row>
    <row r="283" spans="2:4" x14ac:dyDescent="0.35">
      <c r="B283" s="153" t="s">
        <v>473</v>
      </c>
      <c r="C283" s="123">
        <v>2181</v>
      </c>
      <c r="D283" s="149">
        <v>0</v>
      </c>
    </row>
    <row r="284" spans="2:4" x14ac:dyDescent="0.35">
      <c r="B284" s="153" t="s">
        <v>474</v>
      </c>
      <c r="C284" s="123">
        <v>56102</v>
      </c>
      <c r="D284" s="149">
        <v>0.400845774281958</v>
      </c>
    </row>
    <row r="285" spans="2:4" ht="29" x14ac:dyDescent="0.35">
      <c r="B285" s="153" t="s">
        <v>475</v>
      </c>
      <c r="C285" s="123">
        <v>3914</v>
      </c>
      <c r="D285" s="149">
        <v>0</v>
      </c>
    </row>
    <row r="286" spans="2:4" x14ac:dyDescent="0.35">
      <c r="B286" s="153" t="s">
        <v>476</v>
      </c>
      <c r="C286" s="123">
        <v>4158</v>
      </c>
      <c r="D286" s="149">
        <v>1.1262615677457899</v>
      </c>
    </row>
    <row r="287" spans="2:4" x14ac:dyDescent="0.35">
      <c r="B287" s="153" t="s">
        <v>477</v>
      </c>
      <c r="C287" s="123">
        <v>55129</v>
      </c>
      <c r="D287" s="149">
        <v>0.421478460901617</v>
      </c>
    </row>
    <row r="288" spans="2:4" ht="43.5" x14ac:dyDescent="0.35">
      <c r="B288" s="153" t="s">
        <v>478</v>
      </c>
      <c r="C288" s="123">
        <v>55077</v>
      </c>
      <c r="D288" s="149">
        <v>0.41445914878790602</v>
      </c>
    </row>
    <row r="289" spans="2:4" x14ac:dyDescent="0.35">
      <c r="B289" s="153" t="s">
        <v>479</v>
      </c>
      <c r="C289" s="123">
        <v>60419</v>
      </c>
      <c r="D289" s="149">
        <v>0</v>
      </c>
    </row>
    <row r="290" spans="2:4" ht="29" x14ac:dyDescent="0.35">
      <c r="B290" s="153" t="s">
        <v>480</v>
      </c>
      <c r="C290" s="123">
        <v>58533</v>
      </c>
      <c r="D290" s="149">
        <v>0</v>
      </c>
    </row>
    <row r="291" spans="2:4" x14ac:dyDescent="0.35">
      <c r="B291" s="153" t="s">
        <v>481</v>
      </c>
      <c r="C291" s="123">
        <v>415</v>
      </c>
      <c r="D291" s="149">
        <v>0</v>
      </c>
    </row>
    <row r="292" spans="2:4" x14ac:dyDescent="0.35">
      <c r="B292" s="153" t="s">
        <v>482</v>
      </c>
      <c r="C292" s="123">
        <v>57299</v>
      </c>
      <c r="D292" s="149">
        <v>0</v>
      </c>
    </row>
    <row r="293" spans="2:4" x14ac:dyDescent="0.35">
      <c r="B293" s="153" t="s">
        <v>483</v>
      </c>
      <c r="C293" s="123">
        <v>58098</v>
      </c>
      <c r="D293" s="149">
        <v>0</v>
      </c>
    </row>
    <row r="294" spans="2:4" x14ac:dyDescent="0.35">
      <c r="B294" s="153" t="s">
        <v>484</v>
      </c>
      <c r="C294" s="123">
        <v>56623</v>
      </c>
      <c r="D294" s="149">
        <v>0</v>
      </c>
    </row>
    <row r="295" spans="2:4" x14ac:dyDescent="0.35">
      <c r="B295" s="153" t="s">
        <v>485</v>
      </c>
      <c r="C295" s="123">
        <v>7870</v>
      </c>
      <c r="D295" s="149">
        <v>0.47770993545814699</v>
      </c>
    </row>
    <row r="296" spans="2:4" x14ac:dyDescent="0.35">
      <c r="B296" s="153" t="s">
        <v>486</v>
      </c>
      <c r="C296" s="123">
        <v>57137</v>
      </c>
      <c r="D296" s="149">
        <v>0</v>
      </c>
    </row>
    <row r="297" spans="2:4" x14ac:dyDescent="0.35">
      <c r="B297" s="153" t="s">
        <v>487</v>
      </c>
      <c r="C297" s="123">
        <v>7953</v>
      </c>
      <c r="D297" s="149">
        <v>0.58982286984105403</v>
      </c>
    </row>
    <row r="298" spans="2:4" x14ac:dyDescent="0.35">
      <c r="B298" s="153" t="s">
        <v>488</v>
      </c>
      <c r="C298" s="123">
        <v>54537</v>
      </c>
      <c r="D298" s="149">
        <v>0.41302522551552701</v>
      </c>
    </row>
    <row r="299" spans="2:4" x14ac:dyDescent="0.35">
      <c r="B299" s="153" t="s">
        <v>489</v>
      </c>
      <c r="C299" s="123">
        <v>2330</v>
      </c>
      <c r="D299" s="149">
        <v>0.64096828457591803</v>
      </c>
    </row>
    <row r="300" spans="2:4" x14ac:dyDescent="0.35">
      <c r="B300" s="153" t="s">
        <v>490</v>
      </c>
      <c r="C300" s="123">
        <v>2442</v>
      </c>
      <c r="D300" s="149">
        <v>0.99162028443519201</v>
      </c>
    </row>
    <row r="301" spans="2:4" x14ac:dyDescent="0.35">
      <c r="B301" s="153" t="s">
        <v>491</v>
      </c>
      <c r="C301" s="123">
        <v>2336</v>
      </c>
      <c r="D301" s="149">
        <v>0.44501684084209597</v>
      </c>
    </row>
    <row r="302" spans="2:4" x14ac:dyDescent="0.35">
      <c r="B302" s="153" t="s">
        <v>492</v>
      </c>
      <c r="C302" s="123">
        <v>55818</v>
      </c>
      <c r="D302" s="149">
        <v>0.38292939367369899</v>
      </c>
    </row>
    <row r="303" spans="2:4" x14ac:dyDescent="0.35">
      <c r="B303" s="153" t="s">
        <v>493</v>
      </c>
      <c r="C303" s="123">
        <v>99</v>
      </c>
      <c r="D303" s="149">
        <v>0.86065568733484898</v>
      </c>
    </row>
    <row r="304" spans="2:4" x14ac:dyDescent="0.35">
      <c r="B304" s="153" t="s">
        <v>494</v>
      </c>
      <c r="C304" s="123">
        <v>607</v>
      </c>
      <c r="D304" s="149">
        <v>0.78915116881167602</v>
      </c>
    </row>
    <row r="305" spans="2:4" x14ac:dyDescent="0.35">
      <c r="B305" s="153" t="s">
        <v>495</v>
      </c>
      <c r="C305" s="123">
        <v>61048</v>
      </c>
      <c r="D305" s="149">
        <v>0</v>
      </c>
    </row>
    <row r="306" spans="2:4" x14ac:dyDescent="0.35">
      <c r="B306" s="153" t="s">
        <v>496</v>
      </c>
      <c r="C306" s="123">
        <v>56540</v>
      </c>
      <c r="D306" s="149">
        <v>0</v>
      </c>
    </row>
    <row r="307" spans="2:4" x14ac:dyDescent="0.35">
      <c r="B307" s="153" t="s">
        <v>497</v>
      </c>
      <c r="C307" s="123">
        <v>56541</v>
      </c>
      <c r="D307" s="149">
        <v>0</v>
      </c>
    </row>
    <row r="308" spans="2:4" x14ac:dyDescent="0.35">
      <c r="B308" s="153" t="s">
        <v>498</v>
      </c>
      <c r="C308" s="123">
        <v>59338</v>
      </c>
      <c r="D308" s="149">
        <v>0.405647972014758</v>
      </c>
    </row>
    <row r="309" spans="2:4" x14ac:dyDescent="0.35">
      <c r="B309" s="153" t="s">
        <v>499</v>
      </c>
      <c r="C309" s="123">
        <v>60768</v>
      </c>
      <c r="D309" s="149">
        <v>0.39298452531046013</v>
      </c>
    </row>
    <row r="310" spans="2:4" x14ac:dyDescent="0.35">
      <c r="B310" s="153" t="s">
        <v>500</v>
      </c>
      <c r="C310" s="123">
        <v>59784</v>
      </c>
      <c r="D310" s="149">
        <v>0.40093603053502302</v>
      </c>
    </row>
    <row r="311" spans="2:4" x14ac:dyDescent="0.35">
      <c r="B311" s="153" t="s">
        <v>501</v>
      </c>
      <c r="C311" s="123">
        <v>55306</v>
      </c>
      <c r="D311" s="149">
        <v>0.42122119550421699</v>
      </c>
    </row>
    <row r="312" spans="2:4" x14ac:dyDescent="0.35">
      <c r="B312" s="153" t="s">
        <v>502</v>
      </c>
      <c r="C312" s="123">
        <v>57049</v>
      </c>
      <c r="D312" s="149">
        <v>0</v>
      </c>
    </row>
    <row r="313" spans="2:4" x14ac:dyDescent="0.35">
      <c r="B313" s="153" t="s">
        <v>503</v>
      </c>
      <c r="C313" s="123">
        <v>153</v>
      </c>
      <c r="D313" s="149">
        <v>0</v>
      </c>
    </row>
    <row r="314" spans="2:4" x14ac:dyDescent="0.35">
      <c r="B314" s="153" t="s">
        <v>504</v>
      </c>
      <c r="C314" s="123">
        <v>56841</v>
      </c>
      <c r="D314" s="149">
        <v>0</v>
      </c>
    </row>
    <row r="315" spans="2:4" x14ac:dyDescent="0.35">
      <c r="B315" s="153" t="s">
        <v>505</v>
      </c>
      <c r="C315" s="123">
        <v>56841</v>
      </c>
      <c r="D315" s="149">
        <v>0</v>
      </c>
    </row>
    <row r="316" spans="2:4" x14ac:dyDescent="0.35">
      <c r="B316" s="153" t="s">
        <v>506</v>
      </c>
      <c r="C316" s="123">
        <v>55482</v>
      </c>
      <c r="D316" s="149">
        <v>0.38269097871951802</v>
      </c>
    </row>
    <row r="317" spans="2:4" x14ac:dyDescent="0.35">
      <c r="B317" s="153" t="s">
        <v>507</v>
      </c>
      <c r="C317" s="123">
        <v>56666</v>
      </c>
      <c r="D317" s="149">
        <v>0</v>
      </c>
    </row>
    <row r="318" spans="2:4" x14ac:dyDescent="0.35">
      <c r="B318" s="153" t="s">
        <v>508</v>
      </c>
      <c r="C318" s="123">
        <v>57211</v>
      </c>
      <c r="D318" s="149">
        <v>0</v>
      </c>
    </row>
    <row r="319" spans="2:4" x14ac:dyDescent="0.35">
      <c r="B319" s="153" t="s">
        <v>509</v>
      </c>
      <c r="C319" s="123">
        <v>60317</v>
      </c>
      <c r="D319" s="149">
        <v>0</v>
      </c>
    </row>
    <row r="320" spans="2:4" x14ac:dyDescent="0.35">
      <c r="B320" s="153" t="s">
        <v>510</v>
      </c>
      <c r="C320" s="123">
        <v>60068</v>
      </c>
      <c r="D320" s="149">
        <v>0</v>
      </c>
    </row>
    <row r="321" spans="2:4" x14ac:dyDescent="0.35">
      <c r="B321" s="153" t="s">
        <v>511</v>
      </c>
      <c r="C321" s="123">
        <v>7999</v>
      </c>
      <c r="D321" s="149">
        <v>0.39268408051901099</v>
      </c>
    </row>
    <row r="322" spans="2:4" x14ac:dyDescent="0.35">
      <c r="B322" s="153" t="s">
        <v>512</v>
      </c>
      <c r="C322" s="123">
        <v>55124</v>
      </c>
      <c r="D322" s="149">
        <v>0.42160294939952397</v>
      </c>
    </row>
    <row r="323" spans="2:4" x14ac:dyDescent="0.35">
      <c r="B323" s="153" t="s">
        <v>513</v>
      </c>
      <c r="C323" s="123">
        <v>7082</v>
      </c>
      <c r="D323" s="149">
        <v>0.39192965339966901</v>
      </c>
    </row>
    <row r="324" spans="2:4" x14ac:dyDescent="0.35">
      <c r="B324" s="153" t="s">
        <v>514</v>
      </c>
      <c r="C324" s="123">
        <v>57152</v>
      </c>
      <c r="D324" s="149">
        <v>0</v>
      </c>
    </row>
    <row r="325" spans="2:4" x14ac:dyDescent="0.35">
      <c r="B325" s="153" t="s">
        <v>515</v>
      </c>
      <c r="C325" s="123">
        <v>56790</v>
      </c>
      <c r="D325" s="149">
        <v>0</v>
      </c>
    </row>
    <row r="326" spans="2:4" x14ac:dyDescent="0.35">
      <c r="B326" s="153" t="s">
        <v>516</v>
      </c>
      <c r="C326" s="123">
        <v>7179</v>
      </c>
      <c r="D326" s="149">
        <v>0</v>
      </c>
    </row>
    <row r="327" spans="2:4" x14ac:dyDescent="0.35">
      <c r="B327" s="153" t="s">
        <v>517</v>
      </c>
      <c r="C327" s="123">
        <v>54689</v>
      </c>
      <c r="D327" s="149">
        <v>3.9106168104288103E-2</v>
      </c>
    </row>
    <row r="328" spans="2:4" x14ac:dyDescent="0.35">
      <c r="B328" s="153" t="s">
        <v>518</v>
      </c>
      <c r="C328" s="123">
        <v>3013</v>
      </c>
      <c r="D328" s="149">
        <v>0</v>
      </c>
    </row>
    <row r="329" spans="2:4" x14ac:dyDescent="0.35">
      <c r="B329" s="153" t="s">
        <v>519</v>
      </c>
      <c r="C329" s="123">
        <v>54761</v>
      </c>
      <c r="D329" s="149">
        <v>0.40245448255973898</v>
      </c>
    </row>
    <row r="330" spans="2:4" x14ac:dyDescent="0.35">
      <c r="B330" s="153" t="s">
        <v>520</v>
      </c>
      <c r="C330" s="123">
        <v>55328</v>
      </c>
      <c r="D330" s="149">
        <v>0.39569647187794899</v>
      </c>
    </row>
    <row r="331" spans="2:4" x14ac:dyDescent="0.35">
      <c r="B331" s="153" t="s">
        <v>521</v>
      </c>
      <c r="C331" s="123">
        <v>55687</v>
      </c>
      <c r="D331" s="149">
        <v>0.41234195075225</v>
      </c>
    </row>
    <row r="332" spans="2:4" x14ac:dyDescent="0.35">
      <c r="B332" s="153" t="s">
        <v>522</v>
      </c>
      <c r="C332" s="123">
        <v>57040</v>
      </c>
      <c r="D332" s="149">
        <v>0</v>
      </c>
    </row>
    <row r="333" spans="2:4" x14ac:dyDescent="0.35">
      <c r="B333" s="153" t="s">
        <v>523</v>
      </c>
      <c r="C333" s="123">
        <v>56075</v>
      </c>
      <c r="D333" s="149">
        <v>0</v>
      </c>
    </row>
    <row r="334" spans="2:4" x14ac:dyDescent="0.35">
      <c r="B334" s="153" t="s">
        <v>524</v>
      </c>
      <c r="C334" s="123">
        <v>2186</v>
      </c>
      <c r="D334" s="149">
        <v>0</v>
      </c>
    </row>
    <row r="335" spans="2:4" x14ac:dyDescent="0.35">
      <c r="B335" s="153" t="s">
        <v>525</v>
      </c>
      <c r="C335" s="123">
        <v>154</v>
      </c>
      <c r="D335" s="149">
        <v>0</v>
      </c>
    </row>
    <row r="336" spans="2:4" x14ac:dyDescent="0.35">
      <c r="B336" s="153" t="s">
        <v>526</v>
      </c>
      <c r="C336" s="123">
        <v>56255</v>
      </c>
      <c r="D336" s="149">
        <v>0</v>
      </c>
    </row>
    <row r="337" spans="2:4" x14ac:dyDescent="0.35">
      <c r="B337" s="153" t="s">
        <v>527</v>
      </c>
      <c r="C337" s="123">
        <v>57890</v>
      </c>
      <c r="D337" s="149">
        <v>0</v>
      </c>
    </row>
    <row r="338" spans="2:4" x14ac:dyDescent="0.35">
      <c r="B338" s="153" t="s">
        <v>528</v>
      </c>
      <c r="C338" s="123">
        <v>6165</v>
      </c>
      <c r="D338" s="149">
        <v>0.98327356737034699</v>
      </c>
    </row>
    <row r="339" spans="2:4" x14ac:dyDescent="0.35">
      <c r="B339" s="153" t="s">
        <v>529</v>
      </c>
      <c r="C339" s="123">
        <v>8069</v>
      </c>
      <c r="D339" s="149">
        <v>0.99982796351193604</v>
      </c>
    </row>
    <row r="340" spans="2:4" x14ac:dyDescent="0.35">
      <c r="B340" s="153" t="s">
        <v>530</v>
      </c>
      <c r="C340" s="123">
        <v>60445</v>
      </c>
      <c r="D340" s="149">
        <v>0</v>
      </c>
    </row>
    <row r="341" spans="2:4" x14ac:dyDescent="0.35">
      <c r="B341" s="153" t="s">
        <v>531</v>
      </c>
      <c r="C341" s="123">
        <v>6481</v>
      </c>
      <c r="D341" s="149">
        <v>0.89982905477792396</v>
      </c>
    </row>
    <row r="342" spans="2:4" x14ac:dyDescent="0.35">
      <c r="B342" s="153" t="s">
        <v>532</v>
      </c>
      <c r="C342" s="123">
        <v>8066</v>
      </c>
      <c r="D342" s="149">
        <v>1.0280760680935099</v>
      </c>
    </row>
    <row r="343" spans="2:4" x14ac:dyDescent="0.35">
      <c r="B343" s="153" t="s">
        <v>533</v>
      </c>
      <c r="C343" s="123">
        <v>56377</v>
      </c>
      <c r="D343" s="149">
        <v>0</v>
      </c>
    </row>
    <row r="344" spans="2:4" x14ac:dyDescent="0.35">
      <c r="B344" s="153" t="s">
        <v>534</v>
      </c>
      <c r="C344" s="123">
        <v>57320</v>
      </c>
      <c r="D344" s="149">
        <v>0</v>
      </c>
    </row>
    <row r="345" spans="2:4" x14ac:dyDescent="0.35">
      <c r="B345" s="153" t="s">
        <v>535</v>
      </c>
      <c r="C345" s="123">
        <v>2188</v>
      </c>
      <c r="D345" s="149">
        <v>0</v>
      </c>
    </row>
    <row r="346" spans="2:4" x14ac:dyDescent="0.35">
      <c r="B346" s="153" t="s">
        <v>536</v>
      </c>
      <c r="C346" s="123">
        <v>6518</v>
      </c>
      <c r="D346" s="149">
        <v>1.9429506392857101</v>
      </c>
    </row>
    <row r="347" spans="2:4" ht="29" x14ac:dyDescent="0.35">
      <c r="B347" s="153" t="s">
        <v>537</v>
      </c>
      <c r="C347" s="123">
        <v>56858</v>
      </c>
      <c r="D347" s="149">
        <v>0</v>
      </c>
    </row>
    <row r="348" spans="2:4" x14ac:dyDescent="0.35">
      <c r="B348" s="153" t="s">
        <v>538</v>
      </c>
      <c r="C348" s="123">
        <v>55103</v>
      </c>
      <c r="D348" s="149">
        <v>0.407562298290639</v>
      </c>
    </row>
    <row r="349" spans="2:4" x14ac:dyDescent="0.35">
      <c r="B349" s="153" t="s">
        <v>539</v>
      </c>
      <c r="C349" s="123">
        <v>56359</v>
      </c>
      <c r="D349" s="149">
        <v>0</v>
      </c>
    </row>
    <row r="350" spans="2:4" x14ac:dyDescent="0.35">
      <c r="B350" s="153" t="s">
        <v>540</v>
      </c>
      <c r="C350" s="123">
        <v>56468</v>
      </c>
      <c r="D350" s="149">
        <v>0</v>
      </c>
    </row>
    <row r="351" spans="2:4" x14ac:dyDescent="0.35">
      <c r="B351" s="153" t="s">
        <v>541</v>
      </c>
      <c r="C351" s="123">
        <v>56468</v>
      </c>
      <c r="D351" s="149">
        <v>0</v>
      </c>
    </row>
    <row r="352" spans="2:4" x14ac:dyDescent="0.35">
      <c r="B352" s="153" t="s">
        <v>542</v>
      </c>
      <c r="C352" s="123">
        <v>147</v>
      </c>
      <c r="D352" s="149">
        <v>0.37798620143485301</v>
      </c>
    </row>
    <row r="353" spans="2:4" x14ac:dyDescent="0.35">
      <c r="B353" s="153" t="s">
        <v>543</v>
      </c>
      <c r="C353" s="123">
        <v>6424</v>
      </c>
      <c r="D353" s="149">
        <v>0</v>
      </c>
    </row>
    <row r="354" spans="2:4" x14ac:dyDescent="0.35">
      <c r="B354" s="153" t="s">
        <v>544</v>
      </c>
      <c r="C354" s="123">
        <v>56237</v>
      </c>
      <c r="D354" s="149">
        <v>0.40770429996473101</v>
      </c>
    </row>
    <row r="355" spans="2:4" x14ac:dyDescent="0.35">
      <c r="B355" s="153" t="s">
        <v>545</v>
      </c>
      <c r="C355" s="123">
        <v>57028</v>
      </c>
      <c r="D355" s="149">
        <v>0.37554275141465698</v>
      </c>
    </row>
    <row r="356" spans="2:4" x14ac:dyDescent="0.35">
      <c r="B356" s="153" t="s">
        <v>546</v>
      </c>
      <c r="C356" s="123">
        <v>10761</v>
      </c>
      <c r="D356" s="149">
        <v>0.48600660873821999</v>
      </c>
    </row>
    <row r="357" spans="2:4" x14ac:dyDescent="0.35">
      <c r="B357" s="153" t="s">
        <v>547</v>
      </c>
      <c r="C357" s="123">
        <v>56360</v>
      </c>
      <c r="D357" s="149">
        <v>0</v>
      </c>
    </row>
    <row r="358" spans="2:4" x14ac:dyDescent="0.35">
      <c r="B358" s="153" t="s">
        <v>548</v>
      </c>
      <c r="C358" s="123">
        <v>57333</v>
      </c>
      <c r="D358" s="149">
        <v>0</v>
      </c>
    </row>
    <row r="359" spans="2:4" x14ac:dyDescent="0.35">
      <c r="B359" s="153" t="s">
        <v>549</v>
      </c>
      <c r="C359" s="123">
        <v>58126</v>
      </c>
      <c r="D359" s="149">
        <v>0</v>
      </c>
    </row>
    <row r="360" spans="2:4" x14ac:dyDescent="0.35">
      <c r="B360" s="153" t="s">
        <v>550</v>
      </c>
      <c r="C360" s="123">
        <v>58127</v>
      </c>
      <c r="D360" s="149">
        <v>0</v>
      </c>
    </row>
    <row r="361" spans="2:4" x14ac:dyDescent="0.35">
      <c r="B361" s="153" t="s">
        <v>551</v>
      </c>
      <c r="C361" s="123">
        <v>59083</v>
      </c>
      <c r="D361" s="149">
        <v>0</v>
      </c>
    </row>
    <row r="362" spans="2:4" ht="29" x14ac:dyDescent="0.35">
      <c r="B362" s="153" t="s">
        <v>552</v>
      </c>
      <c r="C362" s="123">
        <v>57635</v>
      </c>
      <c r="D362" s="149">
        <v>0</v>
      </c>
    </row>
    <row r="363" spans="2:4" x14ac:dyDescent="0.35">
      <c r="B363" s="153" t="s">
        <v>553</v>
      </c>
      <c r="C363" s="123">
        <v>3866</v>
      </c>
      <c r="D363" s="149">
        <v>0</v>
      </c>
    </row>
    <row r="364" spans="2:4" x14ac:dyDescent="0.35">
      <c r="B364" s="153" t="s">
        <v>554</v>
      </c>
      <c r="C364" s="123">
        <v>56613</v>
      </c>
      <c r="D364" s="149">
        <v>0</v>
      </c>
    </row>
    <row r="365" spans="2:4" x14ac:dyDescent="0.35">
      <c r="B365" s="153" t="s">
        <v>555</v>
      </c>
      <c r="C365" s="123">
        <v>3867</v>
      </c>
      <c r="D365" s="149">
        <v>0</v>
      </c>
    </row>
    <row r="366" spans="2:4" x14ac:dyDescent="0.35">
      <c r="B366" s="153" t="s">
        <v>556</v>
      </c>
      <c r="C366" s="123">
        <v>3855</v>
      </c>
      <c r="D366" s="149">
        <v>0</v>
      </c>
    </row>
    <row r="367" spans="2:4" x14ac:dyDescent="0.35">
      <c r="B367" s="153" t="s">
        <v>557</v>
      </c>
      <c r="C367" s="123">
        <v>57195</v>
      </c>
      <c r="D367" s="149">
        <v>0</v>
      </c>
    </row>
    <row r="368" spans="2:4" x14ac:dyDescent="0.35">
      <c r="B368" s="153" t="s">
        <v>558</v>
      </c>
      <c r="C368" s="123">
        <v>10014</v>
      </c>
      <c r="D368" s="149">
        <v>0</v>
      </c>
    </row>
    <row r="369" spans="2:4" x14ac:dyDescent="0.35">
      <c r="B369" s="153" t="s">
        <v>559</v>
      </c>
      <c r="C369" s="123">
        <v>61084</v>
      </c>
      <c r="D369" s="149">
        <v>0</v>
      </c>
    </row>
    <row r="370" spans="2:4" x14ac:dyDescent="0.35">
      <c r="B370" s="153" t="s">
        <v>560</v>
      </c>
      <c r="C370" s="123">
        <v>59010</v>
      </c>
      <c r="D370" s="149">
        <v>0</v>
      </c>
    </row>
    <row r="371" spans="2:4" x14ac:dyDescent="0.35">
      <c r="B371" s="153" t="s">
        <v>561</v>
      </c>
      <c r="C371" s="123">
        <v>56466</v>
      </c>
      <c r="D371" s="149">
        <v>0</v>
      </c>
    </row>
    <row r="372" spans="2:4" x14ac:dyDescent="0.35">
      <c r="B372" s="153" t="s">
        <v>562</v>
      </c>
      <c r="C372" s="123">
        <v>56466</v>
      </c>
      <c r="D372" s="149">
        <v>0</v>
      </c>
    </row>
    <row r="373" spans="2:4" x14ac:dyDescent="0.35">
      <c r="B373" s="153" t="s">
        <v>563</v>
      </c>
      <c r="C373" s="123">
        <v>57039</v>
      </c>
      <c r="D373" s="149">
        <v>0</v>
      </c>
    </row>
    <row r="374" spans="2:4" x14ac:dyDescent="0.35">
      <c r="B374" s="153" t="s">
        <v>564</v>
      </c>
      <c r="C374" s="123">
        <v>57446</v>
      </c>
      <c r="D374" s="149">
        <v>0</v>
      </c>
    </row>
    <row r="375" spans="2:4" x14ac:dyDescent="0.35">
      <c r="B375" s="153" t="s">
        <v>565</v>
      </c>
      <c r="C375" s="123">
        <v>3847</v>
      </c>
      <c r="D375" s="149">
        <v>0</v>
      </c>
    </row>
    <row r="376" spans="2:4" x14ac:dyDescent="0.35">
      <c r="B376" s="153" t="s">
        <v>566</v>
      </c>
      <c r="C376" s="123">
        <v>58557</v>
      </c>
      <c r="D376" s="149">
        <v>0.37640547279009501</v>
      </c>
    </row>
    <row r="377" spans="2:4" x14ac:dyDescent="0.35">
      <c r="B377" s="153" t="s">
        <v>567</v>
      </c>
      <c r="C377" s="123">
        <v>55481</v>
      </c>
      <c r="D377" s="149">
        <v>0.37995253240298199</v>
      </c>
    </row>
    <row r="378" spans="2:4" x14ac:dyDescent="0.35">
      <c r="B378" s="153" t="s">
        <v>568</v>
      </c>
      <c r="C378" s="123">
        <v>57707</v>
      </c>
      <c r="D378" s="149">
        <v>0</v>
      </c>
    </row>
    <row r="379" spans="2:4" x14ac:dyDescent="0.35">
      <c r="B379" s="153" t="s">
        <v>951</v>
      </c>
      <c r="C379" s="123">
        <v>60307</v>
      </c>
      <c r="D379" s="149">
        <v>0</v>
      </c>
    </row>
    <row r="380" spans="2:4" x14ac:dyDescent="0.35">
      <c r="B380" s="153" t="s">
        <v>681</v>
      </c>
      <c r="C380" s="123">
        <v>60308</v>
      </c>
      <c r="D380" s="149">
        <v>0</v>
      </c>
    </row>
    <row r="381" spans="2:4" ht="29" x14ac:dyDescent="0.35">
      <c r="B381" s="153" t="s">
        <v>569</v>
      </c>
      <c r="C381" s="123">
        <v>3887</v>
      </c>
      <c r="D381" s="149">
        <v>0</v>
      </c>
    </row>
    <row r="382" spans="2:4" ht="29" x14ac:dyDescent="0.35">
      <c r="B382" s="153" t="s">
        <v>570</v>
      </c>
      <c r="C382" s="123">
        <v>6200</v>
      </c>
      <c r="D382" s="149">
        <v>0</v>
      </c>
    </row>
    <row r="383" spans="2:4" ht="29" x14ac:dyDescent="0.35">
      <c r="B383" s="153" t="s">
        <v>571</v>
      </c>
      <c r="C383" s="123">
        <v>3883</v>
      </c>
      <c r="D383" s="149">
        <v>0</v>
      </c>
    </row>
    <row r="384" spans="2:4" ht="29" x14ac:dyDescent="0.35">
      <c r="B384" s="153" t="s">
        <v>572</v>
      </c>
      <c r="C384" s="123">
        <v>3883</v>
      </c>
      <c r="D384" s="149">
        <v>0</v>
      </c>
    </row>
    <row r="385" spans="2:4" ht="29" x14ac:dyDescent="0.35">
      <c r="B385" s="153" t="s">
        <v>573</v>
      </c>
      <c r="C385" s="123">
        <v>3888</v>
      </c>
      <c r="D385" s="149">
        <v>0</v>
      </c>
    </row>
    <row r="386" spans="2:4" x14ac:dyDescent="0.35">
      <c r="B386" s="153" t="s">
        <v>574</v>
      </c>
      <c r="C386" s="123">
        <v>3886</v>
      </c>
      <c r="D386" s="149">
        <v>0</v>
      </c>
    </row>
    <row r="387" spans="2:4" x14ac:dyDescent="0.35">
      <c r="B387" s="153" t="s">
        <v>575</v>
      </c>
      <c r="C387" s="123">
        <v>425</v>
      </c>
      <c r="D387" s="149">
        <v>0</v>
      </c>
    </row>
    <row r="388" spans="2:4" x14ac:dyDescent="0.35">
      <c r="B388" s="153" t="s">
        <v>576</v>
      </c>
      <c r="C388" s="123">
        <v>57079</v>
      </c>
      <c r="D388" s="149">
        <v>0</v>
      </c>
    </row>
    <row r="389" spans="2:4" x14ac:dyDescent="0.35">
      <c r="B389" s="153" t="s">
        <v>577</v>
      </c>
      <c r="C389" s="123">
        <v>57107</v>
      </c>
      <c r="D389" s="149">
        <v>0</v>
      </c>
    </row>
    <row r="390" spans="2:4" x14ac:dyDescent="0.35">
      <c r="B390" s="153" t="s">
        <v>578</v>
      </c>
      <c r="C390" s="123">
        <v>55700</v>
      </c>
      <c r="D390" s="149">
        <v>0.40725178738821499</v>
      </c>
    </row>
    <row r="391" spans="2:4" x14ac:dyDescent="0.35">
      <c r="B391" s="153" t="s">
        <v>579</v>
      </c>
      <c r="C391" s="123">
        <v>57859</v>
      </c>
      <c r="D391" s="149">
        <v>0</v>
      </c>
    </row>
    <row r="392" spans="2:4" x14ac:dyDescent="0.35">
      <c r="B392" s="153" t="s">
        <v>580</v>
      </c>
      <c r="C392" s="123">
        <v>9095</v>
      </c>
      <c r="D392" s="149">
        <v>0</v>
      </c>
    </row>
    <row r="393" spans="2:4" x14ac:dyDescent="0.35">
      <c r="B393" s="153" t="s">
        <v>581</v>
      </c>
      <c r="C393" s="123">
        <v>58099</v>
      </c>
      <c r="D393" s="149">
        <v>0</v>
      </c>
    </row>
    <row r="394" spans="2:4" x14ac:dyDescent="0.35">
      <c r="B394" s="153" t="s">
        <v>582</v>
      </c>
      <c r="C394" s="123">
        <v>60009</v>
      </c>
      <c r="D394" s="149">
        <v>0</v>
      </c>
    </row>
    <row r="395" spans="2:4" x14ac:dyDescent="0.35">
      <c r="B395" s="153" t="s">
        <v>583</v>
      </c>
      <c r="C395" s="123">
        <v>455</v>
      </c>
      <c r="D395" s="149">
        <v>0</v>
      </c>
    </row>
    <row r="396" spans="2:4" x14ac:dyDescent="0.35">
      <c r="B396" s="153" t="s">
        <v>584</v>
      </c>
      <c r="C396" s="123">
        <v>262</v>
      </c>
      <c r="D396" s="149">
        <v>0</v>
      </c>
    </row>
    <row r="397" spans="2:4" x14ac:dyDescent="0.35">
      <c r="B397" s="153" t="s">
        <v>585</v>
      </c>
      <c r="C397" s="123">
        <v>4162</v>
      </c>
      <c r="D397" s="149">
        <v>1.0903730427904901</v>
      </c>
    </row>
    <row r="398" spans="2:4" x14ac:dyDescent="0.35">
      <c r="B398" s="153" t="s">
        <v>586</v>
      </c>
      <c r="C398" s="123">
        <v>58022</v>
      </c>
      <c r="D398" s="149">
        <v>0</v>
      </c>
    </row>
    <row r="399" spans="2:4" x14ac:dyDescent="0.35">
      <c r="B399" s="153" t="s">
        <v>587</v>
      </c>
      <c r="C399" s="123">
        <v>56177</v>
      </c>
      <c r="D399" s="149">
        <v>0.45376513178538602</v>
      </c>
    </row>
    <row r="400" spans="2:4" x14ac:dyDescent="0.35">
      <c r="B400" s="153" t="s">
        <v>588</v>
      </c>
      <c r="C400" s="123">
        <v>7936</v>
      </c>
      <c r="D400" s="149">
        <v>0</v>
      </c>
    </row>
    <row r="401" spans="2:4" x14ac:dyDescent="0.35">
      <c r="B401" s="153" t="s">
        <v>589</v>
      </c>
      <c r="C401" s="123">
        <v>3869</v>
      </c>
      <c r="D401" s="149">
        <v>0</v>
      </c>
    </row>
    <row r="402" spans="2:4" ht="29" x14ac:dyDescent="0.35">
      <c r="B402" s="153" t="s">
        <v>590</v>
      </c>
      <c r="C402" s="123">
        <v>3913</v>
      </c>
      <c r="D402" s="149">
        <v>0</v>
      </c>
    </row>
    <row r="403" spans="2:4" x14ac:dyDescent="0.35">
      <c r="B403" s="153" t="s">
        <v>591</v>
      </c>
      <c r="C403" s="123">
        <v>8224</v>
      </c>
      <c r="D403" s="149">
        <v>1.0009485642411</v>
      </c>
    </row>
    <row r="404" spans="2:4" x14ac:dyDescent="0.35">
      <c r="B404" s="153" t="s">
        <v>592</v>
      </c>
      <c r="C404" s="123">
        <v>57290</v>
      </c>
      <c r="D404" s="149">
        <v>0</v>
      </c>
    </row>
    <row r="405" spans="2:4" x14ac:dyDescent="0.35">
      <c r="B405" s="153" t="s">
        <v>593</v>
      </c>
      <c r="C405" s="123">
        <v>57290</v>
      </c>
      <c r="D405" s="149">
        <v>0</v>
      </c>
    </row>
    <row r="406" spans="2:4" x14ac:dyDescent="0.35">
      <c r="B406" s="153" t="s">
        <v>594</v>
      </c>
      <c r="C406" s="123">
        <v>62268</v>
      </c>
      <c r="D406" s="149">
        <v>0</v>
      </c>
    </row>
    <row r="407" spans="2:4" x14ac:dyDescent="0.35">
      <c r="B407" s="153" t="s">
        <v>595</v>
      </c>
      <c r="C407" s="123">
        <v>2199</v>
      </c>
      <c r="D407" s="149">
        <v>0</v>
      </c>
    </row>
    <row r="408" spans="2:4" x14ac:dyDescent="0.35">
      <c r="B408" s="153" t="s">
        <v>596</v>
      </c>
      <c r="C408" s="123">
        <v>116</v>
      </c>
      <c r="D408" s="149">
        <v>0.50974427359379604</v>
      </c>
    </row>
    <row r="409" spans="2:4" x14ac:dyDescent="0.35">
      <c r="B409" s="153" t="s">
        <v>597</v>
      </c>
      <c r="C409" s="123">
        <v>6521</v>
      </c>
      <c r="D409" s="149">
        <v>0</v>
      </c>
    </row>
    <row r="410" spans="2:4" x14ac:dyDescent="0.35">
      <c r="B410" s="153" t="s">
        <v>598</v>
      </c>
      <c r="C410" s="123">
        <v>50421</v>
      </c>
      <c r="D410" s="149">
        <v>0</v>
      </c>
    </row>
    <row r="411" spans="2:4" x14ac:dyDescent="0.35">
      <c r="B411" s="153" t="s">
        <v>599</v>
      </c>
      <c r="C411" s="123">
        <v>60010</v>
      </c>
      <c r="D411" s="149">
        <v>0</v>
      </c>
    </row>
    <row r="412" spans="2:4" x14ac:dyDescent="0.35">
      <c r="B412" s="153" t="s">
        <v>600</v>
      </c>
      <c r="C412" s="123">
        <v>3014</v>
      </c>
      <c r="D412" s="149">
        <v>0</v>
      </c>
    </row>
    <row r="413" spans="2:4" x14ac:dyDescent="0.35">
      <c r="B413" s="153" t="s">
        <v>601</v>
      </c>
      <c r="C413" s="123">
        <v>6008</v>
      </c>
      <c r="D413" s="149">
        <v>0</v>
      </c>
    </row>
    <row r="414" spans="2:4" x14ac:dyDescent="0.35">
      <c r="B414" s="153" t="s">
        <v>602</v>
      </c>
      <c r="C414" s="123">
        <v>57530</v>
      </c>
      <c r="D414" s="149">
        <v>0</v>
      </c>
    </row>
    <row r="415" spans="2:4" x14ac:dyDescent="0.35">
      <c r="B415" s="153" t="s">
        <v>603</v>
      </c>
      <c r="C415" s="123">
        <v>447</v>
      </c>
      <c r="D415" s="149">
        <v>0</v>
      </c>
    </row>
    <row r="416" spans="2:4" x14ac:dyDescent="0.35">
      <c r="B416" s="153" t="s">
        <v>604</v>
      </c>
      <c r="C416" s="123">
        <v>58319</v>
      </c>
      <c r="D416" s="149">
        <v>0</v>
      </c>
    </row>
    <row r="417" spans="2:4" x14ac:dyDescent="0.35">
      <c r="B417" s="153" t="s">
        <v>605</v>
      </c>
      <c r="C417" s="123">
        <v>58319</v>
      </c>
      <c r="D417" s="149">
        <v>0</v>
      </c>
    </row>
    <row r="418" spans="2:4" x14ac:dyDescent="0.35">
      <c r="B418" s="153" t="s">
        <v>606</v>
      </c>
      <c r="C418" s="123">
        <v>56789</v>
      </c>
      <c r="D418" s="149">
        <v>0</v>
      </c>
    </row>
    <row r="419" spans="2:4" x14ac:dyDescent="0.35">
      <c r="B419" s="153" t="s">
        <v>607</v>
      </c>
      <c r="C419" s="123">
        <v>56563</v>
      </c>
      <c r="D419" s="149">
        <v>0</v>
      </c>
    </row>
    <row r="420" spans="2:4" x14ac:dyDescent="0.35">
      <c r="B420" s="153" t="s">
        <v>608</v>
      </c>
      <c r="C420" s="123">
        <v>3048</v>
      </c>
      <c r="D420" s="149">
        <v>0</v>
      </c>
    </row>
    <row r="421" spans="2:4" x14ac:dyDescent="0.35">
      <c r="B421" s="153" t="s">
        <v>609</v>
      </c>
      <c r="C421" s="123">
        <v>58155</v>
      </c>
      <c r="D421" s="149">
        <v>0</v>
      </c>
    </row>
    <row r="422" spans="2:4" x14ac:dyDescent="0.35">
      <c r="B422" s="153" t="s">
        <v>610</v>
      </c>
      <c r="C422" s="123">
        <v>56093</v>
      </c>
      <c r="D422" s="149">
        <v>0</v>
      </c>
    </row>
    <row r="423" spans="2:4" x14ac:dyDescent="0.35">
      <c r="B423" s="153" t="s">
        <v>611</v>
      </c>
      <c r="C423" s="123">
        <v>56227</v>
      </c>
      <c r="D423" s="149">
        <v>0.36932534949337897</v>
      </c>
    </row>
    <row r="424" spans="2:4" x14ac:dyDescent="0.35">
      <c r="B424" s="153" t="s">
        <v>612</v>
      </c>
      <c r="C424" s="123">
        <v>58266</v>
      </c>
      <c r="D424" s="149">
        <v>0.46733061474439502</v>
      </c>
    </row>
    <row r="425" spans="2:4" x14ac:dyDescent="0.35">
      <c r="B425" s="153" t="s">
        <v>331</v>
      </c>
      <c r="C425" s="123">
        <v>835</v>
      </c>
      <c r="D425" s="149">
        <v>0</v>
      </c>
    </row>
    <row r="426" spans="2:4" x14ac:dyDescent="0.35">
      <c r="B426" s="153" t="s">
        <v>332</v>
      </c>
      <c r="C426" s="123">
        <v>427</v>
      </c>
      <c r="D426" s="149">
        <v>0</v>
      </c>
    </row>
    <row r="427" spans="2:4" x14ac:dyDescent="0.35">
      <c r="B427" s="153" t="s">
        <v>333</v>
      </c>
      <c r="C427" s="123">
        <v>55455</v>
      </c>
      <c r="D427" s="149">
        <v>0.386099802461214</v>
      </c>
    </row>
    <row r="428" spans="2:4" x14ac:dyDescent="0.35">
      <c r="B428" s="153" t="s">
        <v>334</v>
      </c>
      <c r="C428" s="123">
        <v>56321</v>
      </c>
      <c r="D428" s="149">
        <v>0</v>
      </c>
    </row>
    <row r="429" spans="2:4" x14ac:dyDescent="0.35">
      <c r="B429" s="153" t="s">
        <v>335</v>
      </c>
      <c r="C429" s="123">
        <v>57995</v>
      </c>
      <c r="D429" s="149">
        <v>0</v>
      </c>
    </row>
    <row r="430" spans="2:4" x14ac:dyDescent="0.35">
      <c r="B430" s="153" t="s">
        <v>336</v>
      </c>
      <c r="C430" s="123">
        <v>56842</v>
      </c>
      <c r="D430" s="149">
        <v>0</v>
      </c>
    </row>
    <row r="431" spans="2:4" x14ac:dyDescent="0.35">
      <c r="B431" s="153" t="s">
        <v>337</v>
      </c>
      <c r="C431" s="123">
        <v>62399</v>
      </c>
      <c r="D431" s="149">
        <v>0</v>
      </c>
    </row>
    <row r="432" spans="2:4" x14ac:dyDescent="0.35">
      <c r="B432" s="153" t="s">
        <v>338</v>
      </c>
      <c r="C432" s="123">
        <v>62399</v>
      </c>
      <c r="D432" s="149">
        <v>0</v>
      </c>
    </row>
    <row r="433" spans="2:4" x14ac:dyDescent="0.35">
      <c r="B433" s="153" t="s">
        <v>339</v>
      </c>
      <c r="C433" s="123">
        <v>62399</v>
      </c>
      <c r="D433" s="149">
        <v>0</v>
      </c>
    </row>
    <row r="434" spans="2:4" x14ac:dyDescent="0.35">
      <c r="B434" s="153" t="s">
        <v>340</v>
      </c>
      <c r="C434" s="123">
        <v>118</v>
      </c>
      <c r="D434" s="149">
        <v>0.78740380966836199</v>
      </c>
    </row>
    <row r="435" spans="2:4" x14ac:dyDescent="0.35">
      <c r="B435" s="153" t="s">
        <v>341</v>
      </c>
      <c r="C435" s="123">
        <v>57456</v>
      </c>
      <c r="D435" s="149">
        <v>6.7047066639411304E-2</v>
      </c>
    </row>
    <row r="436" spans="2:4" x14ac:dyDescent="0.35">
      <c r="B436" s="153" t="s">
        <v>342</v>
      </c>
      <c r="C436" s="123">
        <v>2451</v>
      </c>
      <c r="D436" s="149">
        <v>1.16649231453514</v>
      </c>
    </row>
    <row r="437" spans="2:4" x14ac:dyDescent="0.35">
      <c r="B437" s="153" t="s">
        <v>343</v>
      </c>
      <c r="C437" s="123">
        <v>8068</v>
      </c>
      <c r="D437" s="149">
        <v>0.40696338325081499</v>
      </c>
    </row>
    <row r="438" spans="2:4" x14ac:dyDescent="0.35">
      <c r="B438" s="153" t="s">
        <v>344</v>
      </c>
      <c r="C438" s="123">
        <v>56843</v>
      </c>
      <c r="D438" s="149">
        <v>0</v>
      </c>
    </row>
    <row r="439" spans="2:4" x14ac:dyDescent="0.35">
      <c r="B439" s="153" t="s">
        <v>345</v>
      </c>
      <c r="C439" s="123">
        <v>56843</v>
      </c>
      <c r="D439" s="149">
        <v>0</v>
      </c>
    </row>
    <row r="440" spans="2:4" x14ac:dyDescent="0.35">
      <c r="B440" s="153" t="s">
        <v>346</v>
      </c>
      <c r="C440" s="123">
        <v>55841</v>
      </c>
      <c r="D440" s="149">
        <v>0.41668853459965299</v>
      </c>
    </row>
    <row r="441" spans="2:4" x14ac:dyDescent="0.35">
      <c r="B441" s="153" t="s">
        <v>347</v>
      </c>
      <c r="C441" s="123">
        <v>60748</v>
      </c>
      <c r="D441" s="149">
        <v>0</v>
      </c>
    </row>
    <row r="442" spans="2:4" x14ac:dyDescent="0.35">
      <c r="B442" s="153" t="s">
        <v>348</v>
      </c>
      <c r="C442" s="123">
        <v>54249</v>
      </c>
      <c r="D442" s="149">
        <v>0</v>
      </c>
    </row>
    <row r="443" spans="2:4" x14ac:dyDescent="0.35">
      <c r="B443" s="153" t="s">
        <v>349</v>
      </c>
      <c r="C443" s="123">
        <v>3860</v>
      </c>
      <c r="D443" s="149">
        <v>0</v>
      </c>
    </row>
    <row r="444" spans="2:4" x14ac:dyDescent="0.35">
      <c r="B444" s="153" t="s">
        <v>350</v>
      </c>
      <c r="C444" s="123">
        <v>55177</v>
      </c>
      <c r="D444" s="149">
        <v>0.41282842474032699</v>
      </c>
    </row>
    <row r="445" spans="2:4" x14ac:dyDescent="0.35">
      <c r="B445" s="153" t="s">
        <v>351</v>
      </c>
      <c r="C445" s="123">
        <v>56320</v>
      </c>
      <c r="D445" s="149">
        <v>0</v>
      </c>
    </row>
    <row r="446" spans="2:4" x14ac:dyDescent="0.35">
      <c r="B446" s="153" t="s">
        <v>352</v>
      </c>
      <c r="C446" s="123">
        <v>57192</v>
      </c>
      <c r="D446" s="149">
        <v>0</v>
      </c>
    </row>
    <row r="447" spans="2:4" x14ac:dyDescent="0.35">
      <c r="B447" s="153" t="s">
        <v>353</v>
      </c>
      <c r="C447" s="123">
        <v>8223</v>
      </c>
      <c r="D447" s="149">
        <v>1.02747999631089</v>
      </c>
    </row>
    <row r="448" spans="2:4" x14ac:dyDescent="0.35">
      <c r="B448" s="153" t="s">
        <v>354</v>
      </c>
      <c r="C448" s="123">
        <v>57096</v>
      </c>
      <c r="D448" s="149">
        <v>0</v>
      </c>
    </row>
    <row r="449" spans="2:4" x14ac:dyDescent="0.35">
      <c r="B449" s="153" t="s">
        <v>355</v>
      </c>
      <c r="C449" s="123">
        <v>50654</v>
      </c>
      <c r="D449" s="149">
        <v>3.6876363712254903E-2</v>
      </c>
    </row>
    <row r="450" spans="2:4" x14ac:dyDescent="0.35">
      <c r="B450" s="153" t="s">
        <v>356</v>
      </c>
      <c r="C450" s="123">
        <v>54665</v>
      </c>
      <c r="D450" s="149">
        <v>0</v>
      </c>
    </row>
    <row r="451" spans="2:4" x14ac:dyDescent="0.35">
      <c r="B451" s="153" t="s">
        <v>357</v>
      </c>
      <c r="C451" s="123">
        <v>54666</v>
      </c>
      <c r="D451" s="149">
        <v>0</v>
      </c>
    </row>
    <row r="452" spans="2:4" x14ac:dyDescent="0.35">
      <c r="B452" s="153" t="s">
        <v>358</v>
      </c>
      <c r="C452" s="123">
        <v>61858</v>
      </c>
      <c r="D452" s="149">
        <v>0</v>
      </c>
    </row>
    <row r="453" spans="2:4" x14ac:dyDescent="0.35">
      <c r="B453" s="153" t="s">
        <v>359</v>
      </c>
      <c r="C453" s="123">
        <v>54476</v>
      </c>
      <c r="D453" s="149">
        <v>0.44974997834967201</v>
      </c>
    </row>
    <row r="454" spans="2:4" x14ac:dyDescent="0.35">
      <c r="B454" s="153" t="s">
        <v>360</v>
      </c>
      <c r="C454" s="123">
        <v>54854</v>
      </c>
      <c r="D454" s="149">
        <v>0.70690269427744401</v>
      </c>
    </row>
    <row r="455" spans="2:4" x14ac:dyDescent="0.35">
      <c r="B455" s="153" t="s">
        <v>361</v>
      </c>
      <c r="C455" s="123">
        <v>55522</v>
      </c>
      <c r="D455" s="149">
        <v>0.60867613883721805</v>
      </c>
    </row>
    <row r="456" spans="2:4" x14ac:dyDescent="0.35">
      <c r="B456" s="153" t="s">
        <v>362</v>
      </c>
      <c r="C456" s="123">
        <v>3850</v>
      </c>
      <c r="D456" s="149">
        <v>0</v>
      </c>
    </row>
    <row r="457" spans="2:4" x14ac:dyDescent="0.35">
      <c r="B457" s="153" t="s">
        <v>364</v>
      </c>
      <c r="C457" s="123">
        <v>52015</v>
      </c>
      <c r="D457" s="149">
        <v>6.4912760200688605E-2</v>
      </c>
    </row>
    <row r="458" spans="2:4" ht="29" x14ac:dyDescent="0.35">
      <c r="B458" s="153" t="s">
        <v>365</v>
      </c>
      <c r="C458" s="123">
        <v>57353</v>
      </c>
      <c r="D458" s="149">
        <v>0</v>
      </c>
    </row>
    <row r="459" spans="2:4" x14ac:dyDescent="0.35">
      <c r="B459" s="153" t="s">
        <v>366</v>
      </c>
      <c r="C459" s="123">
        <v>2195</v>
      </c>
      <c r="D459" s="149">
        <v>0</v>
      </c>
    </row>
    <row r="460" spans="2:4" x14ac:dyDescent="0.35">
      <c r="B460" s="153" t="s">
        <v>367</v>
      </c>
      <c r="C460" s="123">
        <v>57496</v>
      </c>
      <c r="D460" s="149">
        <v>0</v>
      </c>
    </row>
    <row r="461" spans="2:4" x14ac:dyDescent="0.35">
      <c r="B461" s="153" t="s">
        <v>368</v>
      </c>
      <c r="C461" s="123">
        <v>57327</v>
      </c>
      <c r="D461" s="149">
        <v>0</v>
      </c>
    </row>
    <row r="462" spans="2:4" x14ac:dyDescent="0.35">
      <c r="B462" s="153" t="s">
        <v>369</v>
      </c>
      <c r="C462" s="123">
        <v>3845</v>
      </c>
      <c r="D462" s="149">
        <v>1.11787865741901</v>
      </c>
    </row>
    <row r="463" spans="2:4" x14ac:dyDescent="0.35">
      <c r="B463" s="153" t="s">
        <v>370</v>
      </c>
      <c r="C463" s="123">
        <v>56224</v>
      </c>
      <c r="D463" s="149">
        <v>1.0321700368068001</v>
      </c>
    </row>
    <row r="464" spans="2:4" x14ac:dyDescent="0.35">
      <c r="B464" s="153" t="s">
        <v>371</v>
      </c>
      <c r="C464" s="123">
        <v>58571</v>
      </c>
      <c r="D464" s="149">
        <v>0</v>
      </c>
    </row>
    <row r="465" spans="2:4" ht="29" x14ac:dyDescent="0.35">
      <c r="B465" s="153" t="s">
        <v>372</v>
      </c>
      <c r="C465" s="123">
        <v>60785</v>
      </c>
      <c r="D465" s="149">
        <v>0</v>
      </c>
    </row>
    <row r="466" spans="2:4" x14ac:dyDescent="0.35">
      <c r="B466" s="153" t="s">
        <v>373</v>
      </c>
      <c r="C466" s="123">
        <v>62980</v>
      </c>
      <c r="D466" s="149">
        <v>0</v>
      </c>
    </row>
    <row r="467" spans="2:4" x14ac:dyDescent="0.35">
      <c r="B467" s="153" t="s">
        <v>374</v>
      </c>
      <c r="C467" s="123">
        <v>56460</v>
      </c>
      <c r="D467" s="149">
        <v>0</v>
      </c>
    </row>
    <row r="468" spans="2:4" x14ac:dyDescent="0.35">
      <c r="B468" s="153" t="s">
        <v>375</v>
      </c>
      <c r="C468" s="123">
        <v>3861</v>
      </c>
      <c r="D468" s="149">
        <v>0</v>
      </c>
    </row>
    <row r="469" spans="2:4" x14ac:dyDescent="0.35">
      <c r="B469" s="153" t="s">
        <v>376</v>
      </c>
      <c r="C469" s="123">
        <v>9096</v>
      </c>
      <c r="D469" s="149">
        <v>0</v>
      </c>
    </row>
    <row r="470" spans="2:4" x14ac:dyDescent="0.35">
      <c r="B470" s="153" t="s">
        <v>377</v>
      </c>
      <c r="C470" s="123">
        <v>58324</v>
      </c>
      <c r="D470" s="149">
        <v>0</v>
      </c>
    </row>
    <row r="471" spans="2:4" x14ac:dyDescent="0.35">
      <c r="B471" s="153" t="s">
        <v>378</v>
      </c>
      <c r="C471" s="123">
        <v>57188</v>
      </c>
      <c r="D471" s="149">
        <v>0</v>
      </c>
    </row>
    <row r="472" spans="2:4" x14ac:dyDescent="0.35">
      <c r="B472" s="153" t="s">
        <v>379</v>
      </c>
      <c r="C472" s="123">
        <v>60421</v>
      </c>
      <c r="D472" s="149">
        <v>0</v>
      </c>
    </row>
    <row r="473" spans="2:4" x14ac:dyDescent="0.35">
      <c r="B473" s="153" t="s">
        <v>380</v>
      </c>
      <c r="C473" s="123">
        <v>61582</v>
      </c>
      <c r="D473" s="149">
        <v>0</v>
      </c>
    </row>
    <row r="474" spans="2:4" x14ac:dyDescent="0.35">
      <c r="B474" s="153" t="s">
        <v>381</v>
      </c>
      <c r="C474" s="123">
        <v>117</v>
      </c>
      <c r="D474" s="149">
        <v>0.47778195901349002</v>
      </c>
    </row>
    <row r="475" spans="2:4" x14ac:dyDescent="0.35">
      <c r="B475" s="153" t="s">
        <v>382</v>
      </c>
      <c r="C475" s="123">
        <v>55622</v>
      </c>
      <c r="D475" s="149">
        <v>0.57619961290997501</v>
      </c>
    </row>
    <row r="476" spans="2:4" x14ac:dyDescent="0.35">
      <c r="B476" s="153" t="s">
        <v>383</v>
      </c>
      <c r="C476" s="123">
        <v>56487</v>
      </c>
      <c r="D476" s="149">
        <v>0</v>
      </c>
    </row>
    <row r="477" spans="2:4" x14ac:dyDescent="0.35">
      <c r="B477" s="153" t="s">
        <v>384</v>
      </c>
      <c r="C477" s="123">
        <v>6120</v>
      </c>
      <c r="D477" s="149">
        <v>0.86886912325285903</v>
      </c>
    </row>
    <row r="478" spans="2:4" x14ac:dyDescent="0.35">
      <c r="B478" s="153" t="s">
        <v>385</v>
      </c>
      <c r="C478" s="123">
        <v>56322</v>
      </c>
      <c r="D478" s="149">
        <v>0</v>
      </c>
    </row>
    <row r="479" spans="2:4" x14ac:dyDescent="0.35">
      <c r="B479" s="153" t="s">
        <v>386</v>
      </c>
      <c r="C479" s="123">
        <v>56952</v>
      </c>
      <c r="D479" s="149">
        <v>0</v>
      </c>
    </row>
    <row r="480" spans="2:4" x14ac:dyDescent="0.35">
      <c r="B480" s="153" t="s">
        <v>387</v>
      </c>
      <c r="C480" s="123">
        <v>57159</v>
      </c>
      <c r="D480" s="149">
        <v>0</v>
      </c>
    </row>
    <row r="481" spans="2:4" ht="29" x14ac:dyDescent="0.35">
      <c r="B481" s="153" t="s">
        <v>388</v>
      </c>
      <c r="C481" s="123">
        <v>56702</v>
      </c>
      <c r="D481" s="149">
        <v>0</v>
      </c>
    </row>
    <row r="482" spans="2:4" x14ac:dyDescent="0.35">
      <c r="B482" s="153" t="s">
        <v>389</v>
      </c>
      <c r="C482" s="123">
        <v>56301</v>
      </c>
      <c r="D482" s="149">
        <v>0</v>
      </c>
    </row>
    <row r="483" spans="2:4" x14ac:dyDescent="0.35">
      <c r="B483" s="153" t="s">
        <v>390</v>
      </c>
      <c r="C483" s="123">
        <v>61345</v>
      </c>
      <c r="D483" s="149">
        <v>0</v>
      </c>
    </row>
    <row r="484" spans="2:4" x14ac:dyDescent="0.35">
      <c r="B484" s="153" t="s">
        <v>391</v>
      </c>
      <c r="C484" s="123">
        <v>3852</v>
      </c>
      <c r="D484" s="149">
        <v>0</v>
      </c>
    </row>
    <row r="485" spans="2:4" x14ac:dyDescent="0.35">
      <c r="B485" s="153" t="s">
        <v>392</v>
      </c>
      <c r="C485" s="123">
        <v>120</v>
      </c>
      <c r="D485" s="149">
        <v>0.68521972296168798</v>
      </c>
    </row>
    <row r="486" spans="2:4" x14ac:dyDescent="0.35">
      <c r="B486" s="153" t="s">
        <v>393</v>
      </c>
      <c r="C486" s="123">
        <v>54694</v>
      </c>
      <c r="D486" s="149">
        <v>0.48648779450183699</v>
      </c>
    </row>
    <row r="487" spans="2:4" x14ac:dyDescent="0.35">
      <c r="B487" s="153" t="s">
        <v>236</v>
      </c>
      <c r="C487" s="123">
        <v>56898</v>
      </c>
      <c r="D487" s="149">
        <v>4.0302841918294849E-3</v>
      </c>
    </row>
    <row r="488" spans="2:4" x14ac:dyDescent="0.35">
      <c r="B488" s="153" t="s">
        <v>279</v>
      </c>
      <c r="C488" s="123">
        <v>58437</v>
      </c>
      <c r="D488" s="149">
        <v>2.6097889764745575E-3</v>
      </c>
    </row>
    <row r="489" spans="2:4" x14ac:dyDescent="0.35">
      <c r="B489" s="153" t="s">
        <v>613</v>
      </c>
      <c r="C489" s="123">
        <v>56895</v>
      </c>
      <c r="D489" s="149">
        <v>2.6854238045583199E-3</v>
      </c>
    </row>
    <row r="490" spans="2:4" x14ac:dyDescent="0.35">
      <c r="B490" s="153" t="s">
        <v>614</v>
      </c>
      <c r="C490" s="123">
        <v>56897</v>
      </c>
      <c r="D490" s="149">
        <v>2.7352919440745672E-3</v>
      </c>
    </row>
    <row r="491" spans="2:4" x14ac:dyDescent="0.35">
      <c r="B491" s="153" t="s">
        <v>278</v>
      </c>
      <c r="C491" s="123">
        <v>58436</v>
      </c>
      <c r="D491" s="149">
        <v>2.6560829180650191E-3</v>
      </c>
    </row>
    <row r="492" spans="2:4" x14ac:dyDescent="0.35">
      <c r="B492" s="153" t="s">
        <v>615</v>
      </c>
      <c r="C492" s="123">
        <v>56428</v>
      </c>
      <c r="D492" s="149">
        <v>3.3634370166695307E-3</v>
      </c>
    </row>
    <row r="493" spans="2:4" x14ac:dyDescent="0.35">
      <c r="B493" s="153" t="s">
        <v>277</v>
      </c>
      <c r="C493" s="123">
        <v>58435</v>
      </c>
      <c r="D493" s="149">
        <v>2.6688915375446959E-3</v>
      </c>
    </row>
    <row r="494" spans="2:4" x14ac:dyDescent="0.35">
      <c r="B494" s="153" t="s">
        <v>616</v>
      </c>
      <c r="C494" s="123">
        <v>56706</v>
      </c>
      <c r="D494" s="149">
        <v>3.0514928028600806E-2</v>
      </c>
    </row>
    <row r="495" spans="2:4" x14ac:dyDescent="0.35">
      <c r="B495" s="153" t="s">
        <v>281</v>
      </c>
      <c r="C495" s="123">
        <v>59461</v>
      </c>
      <c r="D495" s="149">
        <v>2.9390353267781484E-3</v>
      </c>
    </row>
    <row r="496" spans="2:4" x14ac:dyDescent="0.35">
      <c r="B496" s="153" t="s">
        <v>617</v>
      </c>
      <c r="C496" s="123">
        <v>10648</v>
      </c>
      <c r="D496" s="149">
        <v>1.1110766756936199</v>
      </c>
    </row>
    <row r="497" spans="2:4" x14ac:dyDescent="0.35">
      <c r="B497" s="153" t="s">
        <v>618</v>
      </c>
      <c r="C497" s="123">
        <v>10652</v>
      </c>
      <c r="D497" s="149">
        <v>7.3876626406382442E-2</v>
      </c>
    </row>
    <row r="498" spans="2:4" ht="29" x14ac:dyDescent="0.35">
      <c r="B498" s="153" t="s">
        <v>273</v>
      </c>
      <c r="C498" s="123">
        <v>60571</v>
      </c>
      <c r="D498" s="149">
        <v>6.6005842614705584E-3</v>
      </c>
    </row>
    <row r="499" spans="2:4" ht="29" x14ac:dyDescent="0.35">
      <c r="B499" s="153" t="s">
        <v>273</v>
      </c>
      <c r="C499" s="123">
        <v>55602</v>
      </c>
      <c r="D499" s="149">
        <v>6.6E-3</v>
      </c>
    </row>
    <row r="500" spans="2:4" ht="29" x14ac:dyDescent="0.35">
      <c r="B500" s="153" t="s">
        <v>619</v>
      </c>
      <c r="C500" s="123">
        <v>50492</v>
      </c>
      <c r="D500" s="149">
        <v>6.4108571442081817E-3</v>
      </c>
    </row>
    <row r="501" spans="2:4" x14ac:dyDescent="0.35">
      <c r="B501" s="153" t="s">
        <v>251</v>
      </c>
      <c r="C501" s="123">
        <v>10052</v>
      </c>
      <c r="D501" s="149">
        <v>0.23883339513039181</v>
      </c>
    </row>
    <row r="502" spans="2:4" x14ac:dyDescent="0.35">
      <c r="B502" s="153" t="s">
        <v>265</v>
      </c>
      <c r="C502" s="123">
        <v>54238</v>
      </c>
      <c r="D502" s="149">
        <v>2.2900981559925638E-2</v>
      </c>
    </row>
    <row r="503" spans="2:4" x14ac:dyDescent="0.35">
      <c r="B503" s="153" t="s">
        <v>620</v>
      </c>
      <c r="C503" s="123">
        <v>56036</v>
      </c>
      <c r="D503" s="149">
        <v>1.1698839995685276E-2</v>
      </c>
    </row>
    <row r="504" spans="2:4" x14ac:dyDescent="0.35">
      <c r="B504" s="153" t="s">
        <v>620</v>
      </c>
      <c r="C504" s="123">
        <v>57696</v>
      </c>
      <c r="D504" s="149">
        <v>1.1698839995685276E-2</v>
      </c>
    </row>
    <row r="505" spans="2:4" x14ac:dyDescent="0.35">
      <c r="B505" s="153" t="s">
        <v>621</v>
      </c>
      <c r="C505" s="123">
        <v>57133</v>
      </c>
      <c r="D505" s="149">
        <v>0.57421999814223079</v>
      </c>
    </row>
    <row r="506" spans="2:4" x14ac:dyDescent="0.35">
      <c r="B506" s="153" t="s">
        <v>622</v>
      </c>
      <c r="C506" s="123">
        <v>10777</v>
      </c>
      <c r="D506" s="149">
        <v>3.2938527192451383E-2</v>
      </c>
    </row>
    <row r="507" spans="2:4" x14ac:dyDescent="0.35">
      <c r="B507" s="153" t="s">
        <v>166</v>
      </c>
      <c r="C507" s="123">
        <v>50049</v>
      </c>
      <c r="D507" s="149">
        <v>6.6736113200927399E-3</v>
      </c>
    </row>
    <row r="508" spans="2:4" ht="29" x14ac:dyDescent="0.35">
      <c r="B508" s="153" t="s">
        <v>222</v>
      </c>
      <c r="C508" s="123">
        <v>55766</v>
      </c>
      <c r="D508" s="149">
        <v>5.5919316917333699E-3</v>
      </c>
    </row>
    <row r="509" spans="2:4" x14ac:dyDescent="0.35">
      <c r="B509" s="153" t="s">
        <v>623</v>
      </c>
      <c r="C509" s="123">
        <v>57163</v>
      </c>
      <c r="D509" s="149">
        <v>4.1908133481780158E-3</v>
      </c>
    </row>
    <row r="510" spans="2:4" x14ac:dyDescent="0.35">
      <c r="B510" s="153" t="s">
        <v>624</v>
      </c>
      <c r="C510" s="123">
        <v>10091</v>
      </c>
      <c r="D510" s="149">
        <v>5.9955275119237157E-2</v>
      </c>
    </row>
    <row r="511" spans="2:4" x14ac:dyDescent="0.35">
      <c r="B511" s="153" t="s">
        <v>625</v>
      </c>
      <c r="C511" s="123">
        <v>10472</v>
      </c>
      <c r="D511" s="149">
        <v>3.1489862880718358E-3</v>
      </c>
    </row>
    <row r="512" spans="2:4" x14ac:dyDescent="0.35">
      <c r="B512" s="153" t="s">
        <v>144</v>
      </c>
      <c r="C512" s="123">
        <v>56707</v>
      </c>
      <c r="D512" s="149">
        <v>3.0288654817448815E-2</v>
      </c>
    </row>
    <row r="513" spans="2:4" x14ac:dyDescent="0.35">
      <c r="B513" s="153" t="s">
        <v>626</v>
      </c>
      <c r="C513" s="123">
        <v>55094</v>
      </c>
      <c r="D513" s="149">
        <v>3.6738249959549826E-3</v>
      </c>
    </row>
    <row r="514" spans="2:4" x14ac:dyDescent="0.35">
      <c r="B514" s="153" t="s">
        <v>627</v>
      </c>
      <c r="C514" s="123">
        <v>55161</v>
      </c>
      <c r="D514" s="149">
        <v>2.9300045387027563E-2</v>
      </c>
    </row>
    <row r="515" spans="2:4" x14ac:dyDescent="0.35">
      <c r="B515" s="153" t="s">
        <v>628</v>
      </c>
      <c r="C515" s="123">
        <v>55601</v>
      </c>
      <c r="D515" s="149">
        <v>2.7120766186342466E-3</v>
      </c>
    </row>
    <row r="516" spans="2:4" x14ac:dyDescent="0.35">
      <c r="B516" s="153" t="s">
        <v>629</v>
      </c>
      <c r="C516" s="123">
        <v>55603</v>
      </c>
      <c r="D516" s="149">
        <v>3.0034692720148485E-3</v>
      </c>
    </row>
    <row r="517" spans="2:4" x14ac:dyDescent="0.35">
      <c r="B517" s="153" t="s">
        <v>630</v>
      </c>
      <c r="C517" s="123">
        <v>54015</v>
      </c>
      <c r="D517" s="149">
        <v>6.8312825787148496E-3</v>
      </c>
    </row>
    <row r="518" spans="2:4" x14ac:dyDescent="0.35">
      <c r="B518" s="153" t="s">
        <v>631</v>
      </c>
      <c r="C518" s="123">
        <v>54567</v>
      </c>
      <c r="D518" s="149">
        <v>3.3266313907412775E-3</v>
      </c>
    </row>
    <row r="519" spans="2:4" ht="29" x14ac:dyDescent="0.35">
      <c r="B519" s="153" t="s">
        <v>148</v>
      </c>
      <c r="C519" s="123">
        <v>10748</v>
      </c>
      <c r="D519" s="149">
        <v>2.4605957218431342E-3</v>
      </c>
    </row>
    <row r="520" spans="2:4" x14ac:dyDescent="0.35">
      <c r="B520" s="153" t="s">
        <v>149</v>
      </c>
      <c r="C520" s="123">
        <v>54626</v>
      </c>
      <c r="D520" s="149">
        <v>3.447239848061899E-2</v>
      </c>
    </row>
    <row r="521" spans="2:4" x14ac:dyDescent="0.35">
      <c r="B521" s="153" t="s">
        <v>150</v>
      </c>
      <c r="C521" s="123">
        <v>50831</v>
      </c>
      <c r="D521" s="149">
        <v>0.67127689504335253</v>
      </c>
    </row>
    <row r="522" spans="2:4" x14ac:dyDescent="0.35">
      <c r="B522" s="153" t="s">
        <v>156</v>
      </c>
      <c r="C522" s="123">
        <v>52099</v>
      </c>
      <c r="D522" s="149">
        <v>0.10345574022306059</v>
      </c>
    </row>
    <row r="523" spans="2:4" x14ac:dyDescent="0.35">
      <c r="B523" s="153" t="s">
        <v>161</v>
      </c>
      <c r="C523" s="123">
        <v>50560</v>
      </c>
      <c r="D523" s="149">
        <v>2.8606383564878584E-2</v>
      </c>
    </row>
    <row r="524" spans="2:4" x14ac:dyDescent="0.35">
      <c r="B524" s="153" t="s">
        <v>282</v>
      </c>
      <c r="C524" s="123">
        <v>59952</v>
      </c>
      <c r="D524" s="149">
        <v>2.7046305783900468E-3</v>
      </c>
    </row>
    <row r="525" spans="2:4" x14ac:dyDescent="0.35">
      <c r="B525" s="153" t="s">
        <v>170</v>
      </c>
      <c r="C525" s="123">
        <v>10767</v>
      </c>
      <c r="D525" s="149">
        <v>4.3996265881868959E-2</v>
      </c>
    </row>
    <row r="526" spans="2:4" x14ac:dyDescent="0.35">
      <c r="B526" s="153" t="s">
        <v>171</v>
      </c>
      <c r="C526" s="123">
        <v>10772</v>
      </c>
      <c r="D526" s="149">
        <v>5.1996587721418651E-2</v>
      </c>
    </row>
    <row r="527" spans="2:4" x14ac:dyDescent="0.35">
      <c r="B527" s="153" t="s">
        <v>173</v>
      </c>
      <c r="C527" s="123">
        <v>56469</v>
      </c>
      <c r="D527" s="149">
        <v>1.1812634787623696E-2</v>
      </c>
    </row>
    <row r="528" spans="2:4" ht="29" x14ac:dyDescent="0.35">
      <c r="B528" s="153" t="s">
        <v>178</v>
      </c>
      <c r="C528" s="123">
        <v>55970</v>
      </c>
      <c r="D528" s="149">
        <v>0.36168373372946777</v>
      </c>
    </row>
    <row r="529" spans="2:4" x14ac:dyDescent="0.35">
      <c r="B529" s="153" t="s">
        <v>275</v>
      </c>
      <c r="C529" s="123">
        <v>57971</v>
      </c>
      <c r="D529" s="149">
        <v>6.5505143788911951E-2</v>
      </c>
    </row>
    <row r="530" spans="2:4" x14ac:dyDescent="0.35">
      <c r="B530" s="153" t="s">
        <v>632</v>
      </c>
      <c r="C530" s="123">
        <v>10386</v>
      </c>
      <c r="D530" s="149">
        <v>3.7747716460513796E-3</v>
      </c>
    </row>
    <row r="531" spans="2:4" x14ac:dyDescent="0.35">
      <c r="B531" s="153" t="s">
        <v>182</v>
      </c>
      <c r="C531" s="123">
        <v>57876</v>
      </c>
      <c r="D531" s="149">
        <v>3.0446954413191076E-3</v>
      </c>
    </row>
    <row r="532" spans="2:4" ht="29" x14ac:dyDescent="0.35">
      <c r="B532" s="153" t="s">
        <v>219</v>
      </c>
      <c r="C532" s="123">
        <v>59658</v>
      </c>
      <c r="D532" s="149">
        <v>8.2544559317534894E-3</v>
      </c>
    </row>
    <row r="533" spans="2:4" x14ac:dyDescent="0.35">
      <c r="B533" s="153" t="s">
        <v>185</v>
      </c>
      <c r="C533" s="123">
        <v>50110</v>
      </c>
      <c r="D533" s="149">
        <v>8.805996233458251E-3</v>
      </c>
    </row>
    <row r="534" spans="2:4" x14ac:dyDescent="0.35">
      <c r="B534" s="153" t="s">
        <v>186</v>
      </c>
      <c r="C534" s="123">
        <v>10144</v>
      </c>
      <c r="D534" s="149">
        <v>1.0839562016306767E-2</v>
      </c>
    </row>
    <row r="535" spans="2:4" ht="29" x14ac:dyDescent="0.35">
      <c r="B535" s="153" t="s">
        <v>187</v>
      </c>
      <c r="C535" s="123">
        <v>50112</v>
      </c>
      <c r="D535" s="149">
        <v>5.3255718648045861E-2</v>
      </c>
    </row>
    <row r="536" spans="2:4" x14ac:dyDescent="0.35">
      <c r="B536" s="153" t="s">
        <v>253</v>
      </c>
      <c r="C536" s="123">
        <v>54517</v>
      </c>
      <c r="D536" s="149">
        <v>7.296451455186434E-2</v>
      </c>
    </row>
    <row r="537" spans="2:4" x14ac:dyDescent="0.35">
      <c r="B537" s="153" t="s">
        <v>190</v>
      </c>
      <c r="C537" s="123">
        <v>55752</v>
      </c>
      <c r="D537" s="149">
        <v>3.3763010107121529E-3</v>
      </c>
    </row>
    <row r="538" spans="2:4" x14ac:dyDescent="0.35">
      <c r="B538" s="153" t="s">
        <v>190</v>
      </c>
      <c r="C538" s="123">
        <v>55753</v>
      </c>
      <c r="D538" s="149">
        <v>3.3763010107121529E-3</v>
      </c>
    </row>
    <row r="539" spans="2:4" x14ac:dyDescent="0.35">
      <c r="B539" s="153" t="s">
        <v>190</v>
      </c>
      <c r="C539" s="123">
        <v>55880</v>
      </c>
      <c r="D539" s="149">
        <v>3.3763010107121529E-3</v>
      </c>
    </row>
    <row r="540" spans="2:4" x14ac:dyDescent="0.35">
      <c r="B540" s="153" t="s">
        <v>274</v>
      </c>
      <c r="C540" s="123">
        <v>58429</v>
      </c>
      <c r="D540" s="149">
        <v>3.2744867604392377E-3</v>
      </c>
    </row>
    <row r="541" spans="2:4" x14ac:dyDescent="0.35">
      <c r="B541" s="153" t="s">
        <v>633</v>
      </c>
      <c r="C541" s="123">
        <v>10387</v>
      </c>
      <c r="D541" s="149">
        <v>5.134732715398784E-3</v>
      </c>
    </row>
    <row r="542" spans="2:4" x14ac:dyDescent="0.35">
      <c r="B542" s="153" t="s">
        <v>204</v>
      </c>
      <c r="C542" s="123">
        <v>50293</v>
      </c>
      <c r="D542" s="149">
        <v>2.0450842867098248E-2</v>
      </c>
    </row>
    <row r="543" spans="2:4" x14ac:dyDescent="0.35">
      <c r="B543" s="153" t="s">
        <v>205</v>
      </c>
      <c r="C543" s="123">
        <v>50571</v>
      </c>
      <c r="D543" s="149">
        <v>1.0032293081740757</v>
      </c>
    </row>
    <row r="544" spans="2:4" x14ac:dyDescent="0.35">
      <c r="B544" s="153" t="s">
        <v>285</v>
      </c>
      <c r="C544" s="123">
        <v>59299</v>
      </c>
      <c r="D544" s="149">
        <v>2.9267164120642384E-3</v>
      </c>
    </row>
    <row r="545" spans="2:4" x14ac:dyDescent="0.35">
      <c r="B545" s="153" t="s">
        <v>206</v>
      </c>
      <c r="C545" s="123">
        <v>50881</v>
      </c>
      <c r="D545" s="149">
        <v>2.7401721814211272E-2</v>
      </c>
    </row>
    <row r="546" spans="2:4" x14ac:dyDescent="0.35">
      <c r="B546" s="153" t="s">
        <v>634</v>
      </c>
      <c r="C546" s="123">
        <v>10836</v>
      </c>
      <c r="D546" s="149">
        <v>3.154444493347773E-2</v>
      </c>
    </row>
    <row r="547" spans="2:4" x14ac:dyDescent="0.35">
      <c r="B547" s="153" t="s">
        <v>635</v>
      </c>
      <c r="C547" s="123">
        <v>57573</v>
      </c>
      <c r="D547" s="149">
        <v>1.2663992944140479</v>
      </c>
    </row>
    <row r="548" spans="2:4" x14ac:dyDescent="0.35">
      <c r="B548" s="153" t="s">
        <v>636</v>
      </c>
      <c r="C548" s="123">
        <v>50632</v>
      </c>
      <c r="D548" s="149">
        <v>1.8611924914102054</v>
      </c>
    </row>
    <row r="549" spans="2:4" x14ac:dyDescent="0.35">
      <c r="B549" s="153" t="s">
        <v>637</v>
      </c>
      <c r="C549" s="123">
        <v>10026</v>
      </c>
      <c r="D549" s="149">
        <v>0.27352804602424491</v>
      </c>
    </row>
    <row r="550" spans="2:4" x14ac:dyDescent="0.35">
      <c r="B550" s="153" t="s">
        <v>638</v>
      </c>
      <c r="C550" s="123">
        <v>57988</v>
      </c>
      <c r="D550" s="149">
        <v>6.7001055339357555E-3</v>
      </c>
    </row>
    <row r="551" spans="2:4" x14ac:dyDescent="0.35">
      <c r="B551" s="153" t="s">
        <v>1481</v>
      </c>
      <c r="C551" s="123">
        <v>57475</v>
      </c>
      <c r="D551" s="149">
        <v>5.5778819677011239E-2</v>
      </c>
    </row>
    <row r="552" spans="2:4" x14ac:dyDescent="0.35">
      <c r="B552" s="153" t="s">
        <v>639</v>
      </c>
      <c r="C552" s="123">
        <v>58100</v>
      </c>
      <c r="D552" s="151">
        <v>3.9419437299613214</v>
      </c>
    </row>
    <row r="553" spans="2:4" x14ac:dyDescent="0.35">
      <c r="B553" s="153" t="s">
        <v>155</v>
      </c>
      <c r="C553" s="123">
        <v>50696</v>
      </c>
      <c r="D553" s="151">
        <v>8.777173984115004E-2</v>
      </c>
    </row>
    <row r="554" spans="2:4" ht="29" x14ac:dyDescent="0.35">
      <c r="B554" s="153" t="s">
        <v>177</v>
      </c>
      <c r="C554" s="123">
        <v>7527</v>
      </c>
      <c r="D554" s="149">
        <v>0.52180844677381377</v>
      </c>
    </row>
    <row r="555" spans="2:4" ht="29" x14ac:dyDescent="0.35">
      <c r="B555" s="153" t="s">
        <v>211</v>
      </c>
      <c r="C555" s="123">
        <v>56080</v>
      </c>
      <c r="D555" s="149">
        <v>0.46827130310737958</v>
      </c>
    </row>
    <row r="556" spans="2:4" x14ac:dyDescent="0.35">
      <c r="B556" s="153" t="s">
        <v>191</v>
      </c>
      <c r="C556" s="123">
        <v>50837</v>
      </c>
      <c r="D556" s="149">
        <v>2.0677090038413772</v>
      </c>
    </row>
    <row r="557" spans="2:4" x14ac:dyDescent="0.35">
      <c r="B557" s="153" t="s">
        <v>640</v>
      </c>
      <c r="C557" s="123">
        <v>52162</v>
      </c>
      <c r="D557" s="149">
        <v>0</v>
      </c>
    </row>
    <row r="558" spans="2:4" x14ac:dyDescent="0.35">
      <c r="B558" s="153" t="s">
        <v>641</v>
      </c>
      <c r="C558" s="123">
        <v>52163</v>
      </c>
      <c r="D558" s="149">
        <v>0</v>
      </c>
    </row>
    <row r="559" spans="2:4" x14ac:dyDescent="0.35">
      <c r="B559" s="153" t="s">
        <v>642</v>
      </c>
      <c r="C559" s="123">
        <v>59826</v>
      </c>
      <c r="D559" s="149">
        <v>0</v>
      </c>
    </row>
    <row r="560" spans="2:4" x14ac:dyDescent="0.35">
      <c r="B560" s="153" t="s">
        <v>643</v>
      </c>
      <c r="C560" s="123">
        <v>59878</v>
      </c>
      <c r="D560" s="149">
        <v>0</v>
      </c>
    </row>
    <row r="561" spans="2:4" x14ac:dyDescent="0.35">
      <c r="B561" s="153" t="s">
        <v>644</v>
      </c>
      <c r="C561" s="123">
        <v>10709</v>
      </c>
      <c r="D561" s="149">
        <v>0</v>
      </c>
    </row>
    <row r="562" spans="2:4" x14ac:dyDescent="0.35">
      <c r="B562" s="153" t="s">
        <v>645</v>
      </c>
      <c r="C562" s="123">
        <v>60033</v>
      </c>
      <c r="D562" s="149">
        <v>0</v>
      </c>
    </row>
    <row r="563" spans="2:4" x14ac:dyDescent="0.35">
      <c r="B563" s="153" t="s">
        <v>646</v>
      </c>
      <c r="C563" s="123">
        <v>59524</v>
      </c>
      <c r="D563" s="149">
        <v>0</v>
      </c>
    </row>
    <row r="564" spans="2:4" x14ac:dyDescent="0.35">
      <c r="B564" s="153" t="s">
        <v>647</v>
      </c>
      <c r="C564" s="123">
        <v>55009</v>
      </c>
      <c r="D564" s="149">
        <v>0</v>
      </c>
    </row>
    <row r="565" spans="2:4" x14ac:dyDescent="0.35">
      <c r="B565" s="153" t="s">
        <v>648</v>
      </c>
      <c r="C565" s="123">
        <v>58397</v>
      </c>
      <c r="D565" s="149">
        <v>0.56153889121854295</v>
      </c>
    </row>
    <row r="566" spans="2:4" x14ac:dyDescent="0.35">
      <c r="B566" s="153" t="s">
        <v>649</v>
      </c>
      <c r="C566" s="123">
        <v>54554</v>
      </c>
      <c r="D566" s="149">
        <v>0</v>
      </c>
    </row>
    <row r="567" spans="2:4" x14ac:dyDescent="0.35">
      <c r="B567" s="153" t="s">
        <v>650</v>
      </c>
      <c r="C567" s="123">
        <v>59633</v>
      </c>
      <c r="D567" s="149">
        <v>0</v>
      </c>
    </row>
    <row r="568" spans="2:4" x14ac:dyDescent="0.35">
      <c r="B568" s="153" t="s">
        <v>651</v>
      </c>
      <c r="C568" s="123">
        <v>59964</v>
      </c>
      <c r="D568" s="149">
        <v>0</v>
      </c>
    </row>
    <row r="569" spans="2:4" x14ac:dyDescent="0.35">
      <c r="B569" s="153" t="s">
        <v>652</v>
      </c>
      <c r="C569" s="123">
        <v>60039</v>
      </c>
      <c r="D569" s="149">
        <v>0</v>
      </c>
    </row>
    <row r="570" spans="2:4" x14ac:dyDescent="0.35">
      <c r="B570" s="153" t="s">
        <v>653</v>
      </c>
      <c r="C570" s="123">
        <v>59009</v>
      </c>
      <c r="D570" s="149">
        <v>0</v>
      </c>
    </row>
    <row r="571" spans="2:4" x14ac:dyDescent="0.35">
      <c r="B571" s="153" t="s">
        <v>654</v>
      </c>
      <c r="C571" s="123">
        <v>59961</v>
      </c>
      <c r="D571" s="149">
        <v>0</v>
      </c>
    </row>
    <row r="572" spans="2:4" x14ac:dyDescent="0.35">
      <c r="B572" s="153" t="s">
        <v>655</v>
      </c>
      <c r="C572" s="123">
        <v>56362</v>
      </c>
      <c r="D572" s="149">
        <v>0</v>
      </c>
    </row>
    <row r="573" spans="2:4" x14ac:dyDescent="0.35">
      <c r="B573" s="153" t="s">
        <v>656</v>
      </c>
      <c r="C573" s="123">
        <v>60336</v>
      </c>
      <c r="D573" s="149">
        <v>0</v>
      </c>
    </row>
    <row r="574" spans="2:4" x14ac:dyDescent="0.35">
      <c r="B574" s="153" t="s">
        <v>657</v>
      </c>
      <c r="C574" s="123">
        <v>60093</v>
      </c>
      <c r="D574" s="149">
        <v>0</v>
      </c>
    </row>
    <row r="575" spans="2:4" x14ac:dyDescent="0.35">
      <c r="B575" s="153" t="s">
        <v>1482</v>
      </c>
      <c r="C575" s="123">
        <v>286</v>
      </c>
      <c r="D575" s="149">
        <v>3.7420835E-2</v>
      </c>
    </row>
    <row r="576" spans="2:4" x14ac:dyDescent="0.35">
      <c r="B576" s="153" t="s">
        <v>1483</v>
      </c>
      <c r="C576" s="123">
        <v>52158</v>
      </c>
      <c r="D576" s="149">
        <v>3.7420835E-2</v>
      </c>
    </row>
    <row r="577" spans="2:4" x14ac:dyDescent="0.35">
      <c r="B577" s="153" t="s">
        <v>1484</v>
      </c>
      <c r="C577" s="123">
        <v>510</v>
      </c>
      <c r="D577" s="149">
        <v>3.7420835E-2</v>
      </c>
    </row>
    <row r="578" spans="2:4" x14ac:dyDescent="0.35">
      <c r="B578" s="153" t="s">
        <v>1485</v>
      </c>
      <c r="C578" s="123">
        <v>50066</v>
      </c>
      <c r="D578" s="149">
        <v>3.7420835E-2</v>
      </c>
    </row>
    <row r="579" spans="2:4" x14ac:dyDescent="0.35">
      <c r="B579" s="153" t="s">
        <v>658</v>
      </c>
      <c r="C579" s="123">
        <v>413</v>
      </c>
      <c r="D579" s="149">
        <v>0</v>
      </c>
    </row>
    <row r="580" spans="2:4" x14ac:dyDescent="0.35">
      <c r="B580" s="153" t="s">
        <v>659</v>
      </c>
      <c r="C580" s="123">
        <v>50546</v>
      </c>
      <c r="D580" s="149">
        <v>0</v>
      </c>
    </row>
    <row r="581" spans="2:4" x14ac:dyDescent="0.35">
      <c r="B581" s="153" t="s">
        <v>660</v>
      </c>
      <c r="C581" s="123">
        <v>58366</v>
      </c>
      <c r="D581" s="149">
        <v>0</v>
      </c>
    </row>
    <row r="582" spans="2:4" x14ac:dyDescent="0.35">
      <c r="B582" s="153" t="s">
        <v>661</v>
      </c>
      <c r="C582" s="123">
        <v>57359</v>
      </c>
      <c r="D582" s="149">
        <v>0</v>
      </c>
    </row>
    <row r="583" spans="2:4" x14ac:dyDescent="0.35">
      <c r="B583" s="153" t="s">
        <v>662</v>
      </c>
      <c r="C583" s="123">
        <v>57439</v>
      </c>
      <c r="D583" s="149">
        <v>0</v>
      </c>
    </row>
    <row r="584" spans="2:4" x14ac:dyDescent="0.35">
      <c r="B584" s="153" t="s">
        <v>663</v>
      </c>
      <c r="C584" s="123">
        <v>58373</v>
      </c>
      <c r="D584" s="149">
        <v>0</v>
      </c>
    </row>
    <row r="585" spans="2:4" x14ac:dyDescent="0.35">
      <c r="B585" s="153" t="s">
        <v>664</v>
      </c>
      <c r="C585" s="123">
        <v>58975</v>
      </c>
      <c r="D585" s="149">
        <v>0</v>
      </c>
    </row>
    <row r="586" spans="2:4" x14ac:dyDescent="0.35">
      <c r="B586" s="153" t="s">
        <v>665</v>
      </c>
      <c r="C586" s="123">
        <v>57331</v>
      </c>
      <c r="D586" s="149">
        <v>0</v>
      </c>
    </row>
    <row r="587" spans="2:4" x14ac:dyDescent="0.35">
      <c r="B587" s="153" t="s">
        <v>666</v>
      </c>
      <c r="C587" s="123">
        <v>58713</v>
      </c>
      <c r="D587" s="149">
        <v>0</v>
      </c>
    </row>
    <row r="588" spans="2:4" x14ac:dyDescent="0.35">
      <c r="B588" s="153" t="s">
        <v>667</v>
      </c>
      <c r="C588" s="123">
        <v>57361</v>
      </c>
      <c r="D588" s="149">
        <v>0</v>
      </c>
    </row>
    <row r="589" spans="2:4" x14ac:dyDescent="0.35">
      <c r="B589" s="153" t="s">
        <v>668</v>
      </c>
      <c r="C589" s="123">
        <v>58003</v>
      </c>
      <c r="D589" s="149">
        <v>0</v>
      </c>
    </row>
    <row r="590" spans="2:4" x14ac:dyDescent="0.35">
      <c r="B590" s="153" t="s">
        <v>669</v>
      </c>
      <c r="C590" s="123">
        <v>58002</v>
      </c>
      <c r="D590" s="149">
        <v>0</v>
      </c>
    </row>
    <row r="591" spans="2:4" x14ac:dyDescent="0.35">
      <c r="B591" s="153" t="s">
        <v>670</v>
      </c>
      <c r="C591" s="123">
        <v>57360</v>
      </c>
      <c r="D591" s="149">
        <v>0</v>
      </c>
    </row>
    <row r="592" spans="2:4" x14ac:dyDescent="0.35">
      <c r="B592" s="153" t="s">
        <v>671</v>
      </c>
      <c r="C592" s="123">
        <v>57695</v>
      </c>
      <c r="D592" s="149">
        <v>0</v>
      </c>
    </row>
    <row r="593" spans="2:4" x14ac:dyDescent="0.35">
      <c r="B593" s="153" t="s">
        <v>672</v>
      </c>
      <c r="C593" s="123">
        <v>56654</v>
      </c>
      <c r="D593" s="149">
        <v>0</v>
      </c>
    </row>
    <row r="594" spans="2:4" x14ac:dyDescent="0.35">
      <c r="B594" s="153" t="s">
        <v>673</v>
      </c>
      <c r="C594" s="123">
        <v>57725</v>
      </c>
      <c r="D594" s="149">
        <v>0</v>
      </c>
    </row>
    <row r="595" spans="2:4" x14ac:dyDescent="0.35">
      <c r="B595" s="153" t="s">
        <v>674</v>
      </c>
      <c r="C595" s="123">
        <v>56874</v>
      </c>
      <c r="D595" s="149">
        <v>0</v>
      </c>
    </row>
    <row r="596" spans="2:4" x14ac:dyDescent="0.35">
      <c r="B596" s="153" t="s">
        <v>675</v>
      </c>
      <c r="C596" s="123">
        <v>54454</v>
      </c>
      <c r="D596" s="149">
        <v>0</v>
      </c>
    </row>
    <row r="597" spans="2:4" x14ac:dyDescent="0.35">
      <c r="B597" s="153" t="s">
        <v>676</v>
      </c>
      <c r="C597" s="123">
        <v>59469</v>
      </c>
      <c r="D597" s="149">
        <v>0</v>
      </c>
    </row>
    <row r="598" spans="2:4" x14ac:dyDescent="0.35">
      <c r="B598" s="153" t="s">
        <v>677</v>
      </c>
      <c r="C598" s="123">
        <v>60475</v>
      </c>
      <c r="D598" s="149">
        <v>0</v>
      </c>
    </row>
    <row r="599" spans="2:4" x14ac:dyDescent="0.35">
      <c r="B599" s="153" t="s">
        <v>678</v>
      </c>
      <c r="C599" s="123">
        <v>50552</v>
      </c>
      <c r="D599" s="149">
        <v>0</v>
      </c>
    </row>
    <row r="600" spans="2:4" x14ac:dyDescent="0.35">
      <c r="B600" s="153" t="s">
        <v>679</v>
      </c>
      <c r="C600" s="123">
        <v>537</v>
      </c>
      <c r="D600" s="149">
        <v>0</v>
      </c>
    </row>
    <row r="601" spans="2:4" x14ac:dyDescent="0.35">
      <c r="B601" s="153" t="s">
        <v>680</v>
      </c>
      <c r="C601" s="123">
        <v>60049</v>
      </c>
      <c r="D601" s="149">
        <v>0</v>
      </c>
    </row>
    <row r="602" spans="2:4" x14ac:dyDescent="0.35">
      <c r="B602" s="153" t="s">
        <v>682</v>
      </c>
      <c r="C602" s="123">
        <v>376</v>
      </c>
      <c r="D602" s="149">
        <v>0</v>
      </c>
    </row>
    <row r="603" spans="2:4" x14ac:dyDescent="0.35">
      <c r="B603" s="153" t="s">
        <v>683</v>
      </c>
      <c r="C603" s="123">
        <v>59939</v>
      </c>
      <c r="D603" s="149">
        <v>0</v>
      </c>
    </row>
    <row r="604" spans="2:4" x14ac:dyDescent="0.35">
      <c r="B604" s="153" t="s">
        <v>684</v>
      </c>
      <c r="C604" s="123">
        <v>54931</v>
      </c>
      <c r="D604" s="149">
        <v>0</v>
      </c>
    </row>
    <row r="605" spans="2:4" x14ac:dyDescent="0.35">
      <c r="B605" s="153" t="s">
        <v>685</v>
      </c>
      <c r="C605" s="123">
        <v>59412</v>
      </c>
      <c r="D605" s="149">
        <v>0</v>
      </c>
    </row>
    <row r="606" spans="2:4" x14ac:dyDescent="0.35">
      <c r="B606" s="153" t="s">
        <v>686</v>
      </c>
      <c r="C606" s="123">
        <v>60077</v>
      </c>
      <c r="D606" s="149">
        <v>0</v>
      </c>
    </row>
    <row r="607" spans="2:4" x14ac:dyDescent="0.35">
      <c r="B607" s="153" t="s">
        <v>687</v>
      </c>
      <c r="C607" s="123">
        <v>58973</v>
      </c>
      <c r="D607" s="149">
        <v>0</v>
      </c>
    </row>
    <row r="608" spans="2:4" x14ac:dyDescent="0.35">
      <c r="B608" s="153" t="s">
        <v>688</v>
      </c>
      <c r="C608" s="123">
        <v>58616</v>
      </c>
      <c r="D608" s="149">
        <v>0</v>
      </c>
    </row>
    <row r="609" spans="2:4" x14ac:dyDescent="0.35">
      <c r="B609" s="153" t="s">
        <v>689</v>
      </c>
      <c r="C609" s="123">
        <v>60007</v>
      </c>
      <c r="D609" s="149">
        <v>0</v>
      </c>
    </row>
    <row r="610" spans="2:4" x14ac:dyDescent="0.35">
      <c r="B610" s="153" t="s">
        <v>690</v>
      </c>
      <c r="C610" s="123">
        <v>261</v>
      </c>
      <c r="D610" s="149">
        <v>0</v>
      </c>
    </row>
    <row r="611" spans="2:4" x14ac:dyDescent="0.35">
      <c r="B611" s="153" t="s">
        <v>691</v>
      </c>
      <c r="C611" s="123">
        <v>58986</v>
      </c>
      <c r="D611" s="149">
        <v>0</v>
      </c>
    </row>
    <row r="612" spans="2:4" x14ac:dyDescent="0.35">
      <c r="B612" s="153" t="s">
        <v>692</v>
      </c>
      <c r="C612" s="123">
        <v>58718</v>
      </c>
      <c r="D612" s="149">
        <v>0</v>
      </c>
    </row>
    <row r="613" spans="2:4" x14ac:dyDescent="0.35">
      <c r="B613" s="153" t="s">
        <v>693</v>
      </c>
      <c r="C613" s="123">
        <v>59977</v>
      </c>
      <c r="D613" s="149">
        <v>0</v>
      </c>
    </row>
    <row r="614" spans="2:4" x14ac:dyDescent="0.35">
      <c r="B614" s="153" t="s">
        <v>694</v>
      </c>
      <c r="C614" s="123">
        <v>57621</v>
      </c>
      <c r="D614" s="149">
        <v>0</v>
      </c>
    </row>
    <row r="615" spans="2:4" x14ac:dyDescent="0.35">
      <c r="B615" s="153" t="s">
        <v>695</v>
      </c>
      <c r="C615" s="123">
        <v>59408</v>
      </c>
      <c r="D615" s="149">
        <v>0</v>
      </c>
    </row>
    <row r="616" spans="2:4" x14ac:dyDescent="0.35">
      <c r="B616" s="153" t="s">
        <v>696</v>
      </c>
      <c r="C616" s="123">
        <v>59008</v>
      </c>
      <c r="D616" s="149">
        <v>0</v>
      </c>
    </row>
    <row r="617" spans="2:4" x14ac:dyDescent="0.35">
      <c r="B617" s="153" t="s">
        <v>697</v>
      </c>
      <c r="C617" s="123">
        <v>60591</v>
      </c>
      <c r="D617" s="149">
        <v>0</v>
      </c>
    </row>
    <row r="618" spans="2:4" x14ac:dyDescent="0.35">
      <c r="B618" s="153" t="s">
        <v>698</v>
      </c>
      <c r="C618" s="123">
        <v>59396</v>
      </c>
      <c r="D618" s="149">
        <v>0</v>
      </c>
    </row>
    <row r="619" spans="2:4" x14ac:dyDescent="0.35">
      <c r="B619" s="153" t="s">
        <v>699</v>
      </c>
      <c r="C619" s="123">
        <v>60015</v>
      </c>
      <c r="D619" s="149">
        <v>0</v>
      </c>
    </row>
    <row r="620" spans="2:4" x14ac:dyDescent="0.35">
      <c r="B620" s="153" t="s">
        <v>700</v>
      </c>
      <c r="C620" s="123">
        <v>58661</v>
      </c>
      <c r="D620" s="149">
        <v>0</v>
      </c>
    </row>
    <row r="621" spans="2:4" x14ac:dyDescent="0.35">
      <c r="B621" s="153" t="s">
        <v>701</v>
      </c>
      <c r="C621" s="123">
        <v>57378</v>
      </c>
      <c r="D621" s="149">
        <v>0</v>
      </c>
    </row>
    <row r="622" spans="2:4" x14ac:dyDescent="0.35">
      <c r="B622" s="153" t="s">
        <v>702</v>
      </c>
      <c r="C622" s="123">
        <v>56011</v>
      </c>
      <c r="D622" s="149">
        <v>0</v>
      </c>
    </row>
    <row r="623" spans="2:4" x14ac:dyDescent="0.35">
      <c r="B623" s="153" t="s">
        <v>703</v>
      </c>
      <c r="C623" s="123">
        <v>10586</v>
      </c>
      <c r="D623" s="149">
        <v>0</v>
      </c>
    </row>
    <row r="624" spans="2:4" x14ac:dyDescent="0.35">
      <c r="B624" s="153" t="s">
        <v>704</v>
      </c>
      <c r="C624" s="123">
        <v>58467</v>
      </c>
      <c r="D624" s="149">
        <v>0</v>
      </c>
    </row>
    <row r="625" spans="2:4" x14ac:dyDescent="0.35">
      <c r="B625" s="153" t="s">
        <v>705</v>
      </c>
      <c r="C625" s="123">
        <v>59087</v>
      </c>
      <c r="D625" s="149">
        <v>0</v>
      </c>
    </row>
    <row r="626" spans="2:4" x14ac:dyDescent="0.35">
      <c r="B626" s="153" t="s">
        <v>706</v>
      </c>
      <c r="C626" s="123">
        <v>57205</v>
      </c>
      <c r="D626" s="149">
        <v>0</v>
      </c>
    </row>
    <row r="627" spans="2:4" x14ac:dyDescent="0.35">
      <c r="B627" s="153" t="s">
        <v>707</v>
      </c>
      <c r="C627" s="123">
        <v>60495</v>
      </c>
      <c r="D627" s="149">
        <v>0</v>
      </c>
    </row>
    <row r="628" spans="2:4" x14ac:dyDescent="0.35">
      <c r="B628" s="153" t="s">
        <v>708</v>
      </c>
      <c r="C628" s="123">
        <v>63235</v>
      </c>
      <c r="D628" s="149">
        <v>0</v>
      </c>
    </row>
    <row r="629" spans="2:4" x14ac:dyDescent="0.35">
      <c r="B629" s="153" t="s">
        <v>709</v>
      </c>
      <c r="C629" s="123">
        <v>58289</v>
      </c>
      <c r="D629" s="149">
        <v>0</v>
      </c>
    </row>
    <row r="630" spans="2:4" x14ac:dyDescent="0.35">
      <c r="B630" s="153" t="s">
        <v>710</v>
      </c>
      <c r="C630" s="123">
        <v>58135</v>
      </c>
      <c r="D630" s="149">
        <v>0</v>
      </c>
    </row>
    <row r="631" spans="2:4" x14ac:dyDescent="0.35">
      <c r="B631" s="153" t="s">
        <v>711</v>
      </c>
      <c r="C631" s="123">
        <v>56555</v>
      </c>
      <c r="D631" s="149">
        <v>0</v>
      </c>
    </row>
    <row r="632" spans="2:4" x14ac:dyDescent="0.35">
      <c r="B632" s="153" t="s">
        <v>712</v>
      </c>
      <c r="C632" s="123">
        <v>59776</v>
      </c>
      <c r="D632" s="149">
        <v>0</v>
      </c>
    </row>
    <row r="633" spans="2:4" x14ac:dyDescent="0.35">
      <c r="B633" s="153" t="s">
        <v>713</v>
      </c>
      <c r="C633" s="123">
        <v>56440</v>
      </c>
      <c r="D633" s="149">
        <v>0</v>
      </c>
    </row>
    <row r="634" spans="2:4" x14ac:dyDescent="0.35">
      <c r="B634" s="153" t="s">
        <v>714</v>
      </c>
      <c r="C634" s="123">
        <v>61688</v>
      </c>
      <c r="D634" s="149">
        <v>0</v>
      </c>
    </row>
    <row r="635" spans="2:4" x14ac:dyDescent="0.35">
      <c r="B635" s="153" t="s">
        <v>715</v>
      </c>
      <c r="C635" s="123">
        <v>57499</v>
      </c>
      <c r="D635" s="149">
        <v>0</v>
      </c>
    </row>
    <row r="636" spans="2:4" x14ac:dyDescent="0.35">
      <c r="B636" s="153" t="s">
        <v>716</v>
      </c>
      <c r="C636" s="123">
        <v>50123</v>
      </c>
      <c r="D636" s="149">
        <v>0</v>
      </c>
    </row>
    <row r="637" spans="2:4" x14ac:dyDescent="0.35">
      <c r="B637" s="153" t="s">
        <v>717</v>
      </c>
      <c r="C637" s="123">
        <v>58121</v>
      </c>
      <c r="D637" s="149">
        <v>0</v>
      </c>
    </row>
    <row r="638" spans="2:4" x14ac:dyDescent="0.35">
      <c r="B638" s="153" t="s">
        <v>718</v>
      </c>
      <c r="C638" s="123">
        <v>60453</v>
      </c>
      <c r="D638" s="149">
        <v>0</v>
      </c>
    </row>
    <row r="639" spans="2:4" x14ac:dyDescent="0.35">
      <c r="B639" s="153" t="s">
        <v>719</v>
      </c>
      <c r="C639" s="123">
        <v>59040</v>
      </c>
      <c r="D639" s="149">
        <v>0</v>
      </c>
    </row>
    <row r="640" spans="2:4" x14ac:dyDescent="0.35">
      <c r="B640" s="153" t="s">
        <v>720</v>
      </c>
      <c r="C640" s="123">
        <v>56776</v>
      </c>
      <c r="D640" s="149">
        <v>0</v>
      </c>
    </row>
    <row r="641" spans="2:4" x14ac:dyDescent="0.35">
      <c r="B641" s="153" t="s">
        <v>721</v>
      </c>
      <c r="C641" s="123">
        <v>57295</v>
      </c>
      <c r="D641" s="149">
        <v>0</v>
      </c>
    </row>
    <row r="642" spans="2:4" x14ac:dyDescent="0.35">
      <c r="B642" s="153" t="s">
        <v>722</v>
      </c>
      <c r="C642" s="123">
        <v>2719</v>
      </c>
      <c r="D642" s="149">
        <v>0</v>
      </c>
    </row>
    <row r="643" spans="2:4" x14ac:dyDescent="0.35">
      <c r="B643" s="153" t="s">
        <v>723</v>
      </c>
      <c r="C643" s="123">
        <v>59874</v>
      </c>
      <c r="D643" s="149">
        <v>0</v>
      </c>
    </row>
    <row r="644" spans="2:4" x14ac:dyDescent="0.35">
      <c r="B644" s="153" t="s">
        <v>724</v>
      </c>
      <c r="C644" s="123">
        <v>61222</v>
      </c>
      <c r="D644" s="149">
        <v>0</v>
      </c>
    </row>
    <row r="645" spans="2:4" x14ac:dyDescent="0.35">
      <c r="B645" s="153" t="s">
        <v>725</v>
      </c>
      <c r="C645" s="123">
        <v>59522</v>
      </c>
      <c r="D645" s="149">
        <v>0</v>
      </c>
    </row>
    <row r="646" spans="2:4" x14ac:dyDescent="0.35">
      <c r="B646" s="153" t="s">
        <v>726</v>
      </c>
      <c r="C646" s="123">
        <v>59523</v>
      </c>
      <c r="D646" s="149">
        <v>0</v>
      </c>
    </row>
    <row r="647" spans="2:4" x14ac:dyDescent="0.35">
      <c r="B647" s="153" t="s">
        <v>727</v>
      </c>
      <c r="C647" s="123">
        <v>57771</v>
      </c>
      <c r="D647" s="149">
        <v>0.57427117913750003</v>
      </c>
    </row>
    <row r="648" spans="2:4" x14ac:dyDescent="0.35">
      <c r="B648" s="153" t="s">
        <v>728</v>
      </c>
      <c r="C648" s="123">
        <v>444</v>
      </c>
      <c r="D648" s="149">
        <v>0</v>
      </c>
    </row>
    <row r="649" spans="2:4" x14ac:dyDescent="0.35">
      <c r="B649" s="153" t="s">
        <v>729</v>
      </c>
      <c r="C649" s="123">
        <v>977</v>
      </c>
      <c r="D649" s="149">
        <v>0</v>
      </c>
    </row>
    <row r="650" spans="2:4" x14ac:dyDescent="0.35">
      <c r="B650" s="153" t="s">
        <v>730</v>
      </c>
      <c r="C650" s="123">
        <v>7066</v>
      </c>
      <c r="D650" s="149">
        <v>0</v>
      </c>
    </row>
    <row r="651" spans="2:4" x14ac:dyDescent="0.35">
      <c r="B651" s="153" t="s">
        <v>731</v>
      </c>
      <c r="C651" s="123">
        <v>3247</v>
      </c>
      <c r="D651" s="149">
        <v>0</v>
      </c>
    </row>
    <row r="652" spans="2:4" x14ac:dyDescent="0.35">
      <c r="B652" s="153" t="s">
        <v>732</v>
      </c>
      <c r="C652" s="123">
        <v>416</v>
      </c>
      <c r="D652" s="149">
        <v>0</v>
      </c>
    </row>
    <row r="653" spans="2:4" x14ac:dyDescent="0.35">
      <c r="B653" s="153" t="s">
        <v>733</v>
      </c>
      <c r="C653" s="123">
        <v>442</v>
      </c>
      <c r="D653" s="149">
        <v>0</v>
      </c>
    </row>
    <row r="654" spans="2:4" x14ac:dyDescent="0.35">
      <c r="B654" s="153" t="s">
        <v>734</v>
      </c>
      <c r="C654" s="123">
        <v>441</v>
      </c>
      <c r="D654" s="149">
        <v>0</v>
      </c>
    </row>
    <row r="655" spans="2:4" x14ac:dyDescent="0.35">
      <c r="B655" s="153" t="s">
        <v>735</v>
      </c>
      <c r="C655" s="123">
        <v>443</v>
      </c>
      <c r="D655" s="149">
        <v>0</v>
      </c>
    </row>
    <row r="656" spans="2:4" x14ac:dyDescent="0.35">
      <c r="B656" s="153" t="s">
        <v>736</v>
      </c>
      <c r="C656" s="123">
        <v>6158</v>
      </c>
      <c r="D656" s="149">
        <v>0</v>
      </c>
    </row>
    <row r="657" spans="2:4" x14ac:dyDescent="0.35">
      <c r="B657" s="153" t="s">
        <v>737</v>
      </c>
      <c r="C657" s="123">
        <v>445</v>
      </c>
      <c r="D657" s="149">
        <v>0</v>
      </c>
    </row>
    <row r="658" spans="2:4" x14ac:dyDescent="0.35">
      <c r="B658" s="153" t="s">
        <v>738</v>
      </c>
      <c r="C658" s="123">
        <v>450</v>
      </c>
      <c r="D658" s="149">
        <v>0</v>
      </c>
    </row>
    <row r="659" spans="2:4" x14ac:dyDescent="0.35">
      <c r="B659" s="153" t="s">
        <v>739</v>
      </c>
      <c r="C659" s="123">
        <v>451</v>
      </c>
      <c r="D659" s="149">
        <v>0</v>
      </c>
    </row>
    <row r="660" spans="2:4" x14ac:dyDescent="0.35">
      <c r="B660" s="153" t="s">
        <v>740</v>
      </c>
      <c r="C660" s="123">
        <v>446</v>
      </c>
      <c r="D660" s="149">
        <v>0</v>
      </c>
    </row>
    <row r="661" spans="2:4" x14ac:dyDescent="0.35">
      <c r="B661" s="153" t="s">
        <v>741</v>
      </c>
      <c r="C661" s="123">
        <v>7450</v>
      </c>
      <c r="D661" s="149">
        <v>0.89979199318658287</v>
      </c>
    </row>
    <row r="662" spans="2:4" x14ac:dyDescent="0.35">
      <c r="B662" s="153" t="s">
        <v>742</v>
      </c>
      <c r="C662" s="123">
        <v>7451</v>
      </c>
      <c r="D662" s="149">
        <v>0.87063520580110498</v>
      </c>
    </row>
    <row r="663" spans="2:4" x14ac:dyDescent="0.35">
      <c r="B663" s="153" t="s">
        <v>743</v>
      </c>
      <c r="C663" s="123">
        <v>58007</v>
      </c>
      <c r="D663" s="149">
        <v>2.8932670724918746E-3</v>
      </c>
    </row>
    <row r="664" spans="2:4" x14ac:dyDescent="0.35">
      <c r="B664" s="153" t="s">
        <v>744</v>
      </c>
      <c r="C664" s="123">
        <v>54111</v>
      </c>
      <c r="D664" s="149">
        <v>7.5633355356173604E-2</v>
      </c>
    </row>
    <row r="665" spans="2:4" x14ac:dyDescent="0.35">
      <c r="B665" s="153" t="s">
        <v>745</v>
      </c>
      <c r="C665" s="123">
        <v>481</v>
      </c>
      <c r="D665" s="149">
        <v>0</v>
      </c>
    </row>
    <row r="666" spans="2:4" x14ac:dyDescent="0.35">
      <c r="B666" s="153" t="s">
        <v>746</v>
      </c>
      <c r="C666" s="123">
        <v>487</v>
      </c>
      <c r="D666" s="149">
        <v>0</v>
      </c>
    </row>
    <row r="667" spans="2:4" x14ac:dyDescent="0.35">
      <c r="B667" s="153" t="s">
        <v>747</v>
      </c>
      <c r="C667" s="123">
        <v>59416</v>
      </c>
      <c r="D667" s="149">
        <v>0</v>
      </c>
    </row>
    <row r="668" spans="2:4" x14ac:dyDescent="0.35">
      <c r="B668" s="153" t="s">
        <v>748</v>
      </c>
      <c r="C668" s="123">
        <v>60275</v>
      </c>
      <c r="D668" s="149">
        <v>0</v>
      </c>
    </row>
    <row r="669" spans="2:4" x14ac:dyDescent="0.35">
      <c r="B669" s="153" t="s">
        <v>749</v>
      </c>
      <c r="C669" s="123">
        <v>50281</v>
      </c>
      <c r="D669" s="149">
        <v>0</v>
      </c>
    </row>
    <row r="670" spans="2:4" x14ac:dyDescent="0.35">
      <c r="B670" s="153" t="s">
        <v>750</v>
      </c>
      <c r="C670" s="123">
        <v>57302</v>
      </c>
      <c r="D670" s="149">
        <v>0</v>
      </c>
    </row>
    <row r="671" spans="2:4" x14ac:dyDescent="0.35">
      <c r="B671" s="153" t="s">
        <v>751</v>
      </c>
      <c r="C671" s="123">
        <v>50233</v>
      </c>
      <c r="D671" s="149">
        <v>0</v>
      </c>
    </row>
    <row r="672" spans="2:4" x14ac:dyDescent="0.35">
      <c r="B672" s="153" t="s">
        <v>752</v>
      </c>
      <c r="C672" s="123">
        <v>58990</v>
      </c>
      <c r="D672" s="149">
        <v>0</v>
      </c>
    </row>
    <row r="673" spans="2:4" x14ac:dyDescent="0.35">
      <c r="B673" s="153" t="s">
        <v>753</v>
      </c>
      <c r="C673" s="123">
        <v>60280</v>
      </c>
      <c r="D673" s="149">
        <v>0</v>
      </c>
    </row>
    <row r="674" spans="2:4" x14ac:dyDescent="0.35">
      <c r="B674" s="153" t="s">
        <v>754</v>
      </c>
      <c r="C674" s="123">
        <v>60279</v>
      </c>
      <c r="D674" s="149">
        <v>0</v>
      </c>
    </row>
    <row r="675" spans="2:4" x14ac:dyDescent="0.35">
      <c r="B675" s="153" t="s">
        <v>755</v>
      </c>
      <c r="C675" s="123">
        <v>60091</v>
      </c>
      <c r="D675" s="149">
        <v>0</v>
      </c>
    </row>
    <row r="676" spans="2:4" x14ac:dyDescent="0.35">
      <c r="B676" s="153" t="s">
        <v>756</v>
      </c>
      <c r="C676" s="123">
        <v>60187</v>
      </c>
      <c r="D676" s="149">
        <v>0</v>
      </c>
    </row>
    <row r="677" spans="2:4" x14ac:dyDescent="0.35">
      <c r="B677" s="153" t="s">
        <v>757</v>
      </c>
      <c r="C677" s="123">
        <v>8902</v>
      </c>
      <c r="D677" s="149">
        <v>0</v>
      </c>
    </row>
    <row r="678" spans="2:4" x14ac:dyDescent="0.35">
      <c r="B678" s="153" t="s">
        <v>758</v>
      </c>
      <c r="C678" s="123">
        <v>2518</v>
      </c>
      <c r="D678" s="149">
        <v>1.4334482605868362</v>
      </c>
    </row>
    <row r="679" spans="2:4" x14ac:dyDescent="0.35">
      <c r="B679" s="153" t="s">
        <v>759</v>
      </c>
      <c r="C679" s="123">
        <v>59443</v>
      </c>
      <c r="D679" s="149">
        <v>0</v>
      </c>
    </row>
    <row r="680" spans="2:4" x14ac:dyDescent="0.35">
      <c r="B680" s="153" t="s">
        <v>760</v>
      </c>
      <c r="C680" s="123">
        <v>60481</v>
      </c>
      <c r="D680" s="149">
        <v>0</v>
      </c>
    </row>
    <row r="681" spans="2:4" x14ac:dyDescent="0.35">
      <c r="B681" s="153" t="s">
        <v>761</v>
      </c>
      <c r="C681" s="123">
        <v>60474</v>
      </c>
      <c r="D681" s="149">
        <v>0</v>
      </c>
    </row>
    <row r="682" spans="2:4" x14ac:dyDescent="0.35">
      <c r="B682" s="153" t="s">
        <v>762</v>
      </c>
      <c r="C682" s="123">
        <v>54750</v>
      </c>
      <c r="D682" s="149">
        <v>0</v>
      </c>
    </row>
    <row r="683" spans="2:4" x14ac:dyDescent="0.35">
      <c r="B683" s="153" t="s">
        <v>763</v>
      </c>
      <c r="C683" s="123">
        <v>57993</v>
      </c>
      <c r="D683" s="149">
        <v>0</v>
      </c>
    </row>
    <row r="684" spans="2:4" x14ac:dyDescent="0.35">
      <c r="B684" s="153" t="s">
        <v>764</v>
      </c>
      <c r="C684" s="123">
        <v>57394</v>
      </c>
      <c r="D684" s="149">
        <v>0</v>
      </c>
    </row>
    <row r="685" spans="2:4" x14ac:dyDescent="0.35">
      <c r="B685" s="153" t="s">
        <v>765</v>
      </c>
      <c r="C685" s="123">
        <v>58154</v>
      </c>
      <c r="D685" s="149">
        <v>0</v>
      </c>
    </row>
    <row r="686" spans="2:4" x14ac:dyDescent="0.35">
      <c r="B686" s="153" t="s">
        <v>766</v>
      </c>
      <c r="C686" s="123">
        <v>60311</v>
      </c>
      <c r="D686" s="149">
        <v>0</v>
      </c>
    </row>
    <row r="687" spans="2:4" x14ac:dyDescent="0.35">
      <c r="B687" s="153" t="s">
        <v>767</v>
      </c>
      <c r="C687" s="123">
        <v>58626</v>
      </c>
      <c r="D687" s="149">
        <v>0</v>
      </c>
    </row>
    <row r="688" spans="2:4" x14ac:dyDescent="0.35">
      <c r="B688" s="153" t="s">
        <v>768</v>
      </c>
      <c r="C688" s="123">
        <v>60034</v>
      </c>
      <c r="D688" s="149">
        <v>0</v>
      </c>
    </row>
    <row r="689" spans="2:4" x14ac:dyDescent="0.35">
      <c r="B689" s="153" t="s">
        <v>769</v>
      </c>
      <c r="C689" s="123">
        <v>60043</v>
      </c>
      <c r="D689" s="149">
        <v>0</v>
      </c>
    </row>
    <row r="690" spans="2:4" x14ac:dyDescent="0.35">
      <c r="B690" s="153" t="s">
        <v>770</v>
      </c>
      <c r="C690" s="123">
        <v>57892</v>
      </c>
      <c r="D690" s="149">
        <v>0</v>
      </c>
    </row>
    <row r="691" spans="2:4" x14ac:dyDescent="0.35">
      <c r="B691" s="153" t="s">
        <v>771</v>
      </c>
      <c r="C691" s="123">
        <v>57523</v>
      </c>
      <c r="D691" s="149">
        <v>0</v>
      </c>
    </row>
    <row r="692" spans="2:4" x14ac:dyDescent="0.35">
      <c r="B692" s="153" t="s">
        <v>772</v>
      </c>
      <c r="C692" s="123">
        <v>58711</v>
      </c>
      <c r="D692" s="149">
        <v>0</v>
      </c>
    </row>
    <row r="693" spans="2:4" x14ac:dyDescent="0.35">
      <c r="B693" s="153" t="s">
        <v>773</v>
      </c>
      <c r="C693" s="123">
        <v>59976</v>
      </c>
      <c r="D693" s="149">
        <v>0</v>
      </c>
    </row>
    <row r="694" spans="2:4" x14ac:dyDescent="0.35">
      <c r="B694" s="153" t="s">
        <v>774</v>
      </c>
      <c r="C694" s="123">
        <v>59235</v>
      </c>
      <c r="D694" s="149">
        <v>0</v>
      </c>
    </row>
    <row r="695" spans="2:4" x14ac:dyDescent="0.35">
      <c r="B695" s="153" t="s">
        <v>775</v>
      </c>
      <c r="C695" s="123">
        <v>57586</v>
      </c>
      <c r="D695" s="149">
        <v>0</v>
      </c>
    </row>
    <row r="696" spans="2:4" x14ac:dyDescent="0.35">
      <c r="B696" s="153" t="s">
        <v>776</v>
      </c>
      <c r="C696" s="123">
        <v>58206</v>
      </c>
      <c r="D696" s="149">
        <v>0</v>
      </c>
    </row>
    <row r="697" spans="2:4" x14ac:dyDescent="0.35">
      <c r="B697" s="153" t="s">
        <v>777</v>
      </c>
      <c r="C697" s="123">
        <v>58430</v>
      </c>
      <c r="D697" s="149">
        <v>0</v>
      </c>
    </row>
    <row r="698" spans="2:4" x14ac:dyDescent="0.35">
      <c r="B698" s="153" t="s">
        <v>778</v>
      </c>
      <c r="C698" s="123">
        <v>57490</v>
      </c>
      <c r="D698" s="149">
        <v>0</v>
      </c>
    </row>
    <row r="699" spans="2:4" x14ac:dyDescent="0.35">
      <c r="B699" s="153" t="s">
        <v>779</v>
      </c>
      <c r="C699" s="123">
        <v>56112</v>
      </c>
      <c r="D699" s="149">
        <v>0</v>
      </c>
    </row>
    <row r="700" spans="2:4" x14ac:dyDescent="0.35">
      <c r="B700" s="153" t="s">
        <v>780</v>
      </c>
      <c r="C700" s="123">
        <v>56768</v>
      </c>
      <c r="D700" s="149">
        <v>0</v>
      </c>
    </row>
    <row r="701" spans="2:4" x14ac:dyDescent="0.35">
      <c r="B701" s="153" t="s">
        <v>781</v>
      </c>
      <c r="C701" s="123">
        <v>57522</v>
      </c>
      <c r="D701" s="149">
        <v>0</v>
      </c>
    </row>
    <row r="702" spans="2:4" x14ac:dyDescent="0.35">
      <c r="B702" s="153" t="s">
        <v>782</v>
      </c>
      <c r="C702" s="123">
        <v>56271</v>
      </c>
      <c r="D702" s="149">
        <v>0</v>
      </c>
    </row>
    <row r="703" spans="2:4" x14ac:dyDescent="0.35">
      <c r="B703" s="153" t="s">
        <v>783</v>
      </c>
      <c r="C703" s="123">
        <v>57498</v>
      </c>
      <c r="D703" s="149">
        <v>0</v>
      </c>
    </row>
    <row r="704" spans="2:4" x14ac:dyDescent="0.35">
      <c r="B704" s="153" t="s">
        <v>784</v>
      </c>
      <c r="C704" s="123">
        <v>57201</v>
      </c>
      <c r="D704" s="149">
        <v>0</v>
      </c>
    </row>
    <row r="705" spans="2:4" x14ac:dyDescent="0.35">
      <c r="B705" s="153" t="s">
        <v>785</v>
      </c>
      <c r="C705" s="123">
        <v>57891</v>
      </c>
      <c r="D705" s="149">
        <v>0</v>
      </c>
    </row>
    <row r="706" spans="2:4" x14ac:dyDescent="0.35">
      <c r="B706" s="153" t="s">
        <v>786</v>
      </c>
      <c r="C706" s="123">
        <v>57701</v>
      </c>
      <c r="D706" s="149">
        <v>0</v>
      </c>
    </row>
    <row r="707" spans="2:4" x14ac:dyDescent="0.35">
      <c r="B707" s="153" t="s">
        <v>787</v>
      </c>
      <c r="C707" s="123">
        <v>57497</v>
      </c>
      <c r="D707" s="149">
        <v>0</v>
      </c>
    </row>
    <row r="708" spans="2:4" x14ac:dyDescent="0.35">
      <c r="B708" s="153" t="s">
        <v>788</v>
      </c>
      <c r="C708" s="123">
        <v>57041</v>
      </c>
      <c r="D708" s="149">
        <v>0</v>
      </c>
    </row>
    <row r="709" spans="2:4" x14ac:dyDescent="0.35">
      <c r="B709" s="153" t="s">
        <v>789</v>
      </c>
      <c r="C709" s="123">
        <v>745</v>
      </c>
      <c r="D709" s="149">
        <v>0</v>
      </c>
    </row>
    <row r="710" spans="2:4" x14ac:dyDescent="0.35">
      <c r="B710" s="153" t="s">
        <v>790</v>
      </c>
      <c r="C710" s="123">
        <v>10480</v>
      </c>
      <c r="D710" s="149">
        <v>7.5633355356173604E-2</v>
      </c>
    </row>
    <row r="711" spans="2:4" x14ac:dyDescent="0.35">
      <c r="B711" s="153" t="s">
        <v>791</v>
      </c>
      <c r="C711" s="123">
        <v>10437</v>
      </c>
      <c r="D711" s="149">
        <v>0</v>
      </c>
    </row>
    <row r="712" spans="2:4" x14ac:dyDescent="0.35">
      <c r="B712" s="153" t="s">
        <v>792</v>
      </c>
      <c r="C712" s="123">
        <v>10191</v>
      </c>
      <c r="D712" s="149">
        <v>0</v>
      </c>
    </row>
    <row r="713" spans="2:4" x14ac:dyDescent="0.35">
      <c r="B713" s="153" t="s">
        <v>793</v>
      </c>
      <c r="C713" s="123">
        <v>54909</v>
      </c>
      <c r="D713" s="149">
        <v>0</v>
      </c>
    </row>
    <row r="714" spans="2:4" x14ac:dyDescent="0.35">
      <c r="B714" s="153" t="s">
        <v>794</v>
      </c>
      <c r="C714" s="123">
        <v>57491</v>
      </c>
      <c r="D714" s="149">
        <v>0</v>
      </c>
    </row>
    <row r="715" spans="2:4" x14ac:dyDescent="0.35">
      <c r="B715" s="153" t="s">
        <v>795</v>
      </c>
      <c r="C715" s="123">
        <v>57455</v>
      </c>
      <c r="D715" s="149">
        <v>0</v>
      </c>
    </row>
    <row r="716" spans="2:4" x14ac:dyDescent="0.35">
      <c r="B716" s="153" t="s">
        <v>796</v>
      </c>
      <c r="C716" s="123">
        <v>57514</v>
      </c>
      <c r="D716" s="149">
        <v>0</v>
      </c>
    </row>
    <row r="717" spans="2:4" x14ac:dyDescent="0.35">
      <c r="B717" s="153" t="s">
        <v>797</v>
      </c>
      <c r="C717" s="123">
        <v>60324</v>
      </c>
      <c r="D717" s="149">
        <v>0</v>
      </c>
    </row>
    <row r="718" spans="2:4" x14ac:dyDescent="0.35">
      <c r="B718" s="153" t="s">
        <v>798</v>
      </c>
      <c r="C718" s="123">
        <v>61584</v>
      </c>
      <c r="D718" s="149">
        <v>0</v>
      </c>
    </row>
    <row r="719" spans="2:4" x14ac:dyDescent="0.35">
      <c r="B719" s="153" t="s">
        <v>799</v>
      </c>
      <c r="C719" s="123">
        <v>62004</v>
      </c>
      <c r="D719" s="149">
        <v>0</v>
      </c>
    </row>
    <row r="720" spans="2:4" x14ac:dyDescent="0.35">
      <c r="B720" s="153" t="s">
        <v>800</v>
      </c>
      <c r="C720" s="123">
        <v>57282</v>
      </c>
      <c r="D720" s="149">
        <v>0</v>
      </c>
    </row>
    <row r="721" spans="2:4" x14ac:dyDescent="0.35">
      <c r="B721" s="153" t="s">
        <v>801</v>
      </c>
      <c r="C721" s="123">
        <v>57291</v>
      </c>
      <c r="D721" s="149">
        <v>0</v>
      </c>
    </row>
    <row r="722" spans="2:4" x14ac:dyDescent="0.35">
      <c r="B722" s="153" t="s">
        <v>802</v>
      </c>
      <c r="C722" s="123">
        <v>54685</v>
      </c>
      <c r="D722" s="149">
        <v>0</v>
      </c>
    </row>
    <row r="723" spans="2:4" x14ac:dyDescent="0.35">
      <c r="B723" s="153" t="s">
        <v>803</v>
      </c>
      <c r="C723" s="123">
        <v>60594</v>
      </c>
      <c r="D723" s="149">
        <v>0</v>
      </c>
    </row>
    <row r="724" spans="2:4" x14ac:dyDescent="0.35">
      <c r="B724" s="153" t="s">
        <v>804</v>
      </c>
      <c r="C724" s="123">
        <v>52161</v>
      </c>
      <c r="D724" s="149">
        <v>0</v>
      </c>
    </row>
    <row r="725" spans="2:4" x14ac:dyDescent="0.35">
      <c r="B725" s="153" t="s">
        <v>805</v>
      </c>
      <c r="C725" s="123">
        <v>50754</v>
      </c>
      <c r="D725" s="149">
        <v>0</v>
      </c>
    </row>
    <row r="726" spans="2:4" x14ac:dyDescent="0.35">
      <c r="B726" s="153" t="s">
        <v>806</v>
      </c>
      <c r="C726" s="123">
        <v>50533</v>
      </c>
      <c r="D726" s="149">
        <v>0</v>
      </c>
    </row>
    <row r="727" spans="2:4" x14ac:dyDescent="0.35">
      <c r="B727" s="153" t="s">
        <v>807</v>
      </c>
      <c r="C727" s="123">
        <v>10597</v>
      </c>
      <c r="D727" s="149">
        <v>0</v>
      </c>
    </row>
    <row r="728" spans="2:4" x14ac:dyDescent="0.35">
      <c r="B728" s="153" t="s">
        <v>808</v>
      </c>
      <c r="C728" s="123">
        <v>58498</v>
      </c>
      <c r="D728" s="149">
        <v>0</v>
      </c>
    </row>
    <row r="729" spans="2:4" x14ac:dyDescent="0.35">
      <c r="B729" s="153" t="s">
        <v>809</v>
      </c>
      <c r="C729" s="123">
        <v>52144</v>
      </c>
      <c r="D729" s="149">
        <v>0</v>
      </c>
    </row>
    <row r="730" spans="2:4" x14ac:dyDescent="0.35">
      <c r="B730" s="153" t="s">
        <v>810</v>
      </c>
      <c r="C730" s="123">
        <v>50532</v>
      </c>
      <c r="D730" s="149">
        <v>0</v>
      </c>
    </row>
    <row r="731" spans="2:4" x14ac:dyDescent="0.35">
      <c r="B731" s="153" t="s">
        <v>811</v>
      </c>
      <c r="C731" s="123">
        <v>56012</v>
      </c>
      <c r="D731" s="149">
        <v>0</v>
      </c>
    </row>
    <row r="732" spans="2:4" x14ac:dyDescent="0.35">
      <c r="B732" s="153" t="s">
        <v>812</v>
      </c>
      <c r="C732" s="123">
        <v>10027</v>
      </c>
      <c r="D732" s="149">
        <v>0</v>
      </c>
    </row>
    <row r="733" spans="2:4" x14ac:dyDescent="0.35">
      <c r="B733" s="153" t="s">
        <v>813</v>
      </c>
      <c r="C733" s="123">
        <v>60321</v>
      </c>
      <c r="D733" s="149">
        <v>0</v>
      </c>
    </row>
    <row r="734" spans="2:4" x14ac:dyDescent="0.35">
      <c r="B734" s="153" t="s">
        <v>814</v>
      </c>
      <c r="C734" s="123">
        <v>54300</v>
      </c>
      <c r="D734" s="149">
        <v>0</v>
      </c>
    </row>
    <row r="735" spans="2:4" x14ac:dyDescent="0.35">
      <c r="B735" s="153" t="s">
        <v>815</v>
      </c>
      <c r="C735" s="123">
        <v>59968</v>
      </c>
      <c r="D735" s="149">
        <v>0</v>
      </c>
    </row>
    <row r="736" spans="2:4" x14ac:dyDescent="0.35">
      <c r="B736" s="153" t="s">
        <v>816</v>
      </c>
      <c r="C736" s="123">
        <v>380</v>
      </c>
      <c r="D736" s="149">
        <v>0</v>
      </c>
    </row>
    <row r="737" spans="2:4" x14ac:dyDescent="0.35">
      <c r="B737" s="153" t="s">
        <v>817</v>
      </c>
      <c r="C737" s="123">
        <v>381</v>
      </c>
      <c r="D737" s="149">
        <v>0</v>
      </c>
    </row>
    <row r="738" spans="2:4" x14ac:dyDescent="0.35">
      <c r="B738" s="153" t="s">
        <v>818</v>
      </c>
      <c r="C738" s="123">
        <v>3075</v>
      </c>
      <c r="D738" s="149">
        <v>0</v>
      </c>
    </row>
    <row r="739" spans="2:4" x14ac:dyDescent="0.35">
      <c r="B739" s="153" t="s">
        <v>819</v>
      </c>
      <c r="C739" s="123">
        <v>57559</v>
      </c>
      <c r="D739" s="149">
        <v>0</v>
      </c>
    </row>
    <row r="740" spans="2:4" x14ac:dyDescent="0.35">
      <c r="B740" s="153" t="s">
        <v>820</v>
      </c>
      <c r="C740" s="123">
        <v>59597</v>
      </c>
      <c r="D740" s="149">
        <v>0</v>
      </c>
    </row>
    <row r="741" spans="2:4" x14ac:dyDescent="0.35">
      <c r="B741" s="153" t="s">
        <v>821</v>
      </c>
      <c r="C741" s="123">
        <v>59598</v>
      </c>
      <c r="D741" s="149">
        <v>0</v>
      </c>
    </row>
    <row r="742" spans="2:4" x14ac:dyDescent="0.35">
      <c r="B742" s="153" t="s">
        <v>822</v>
      </c>
      <c r="C742" s="123">
        <v>152</v>
      </c>
      <c r="D742" s="149">
        <v>0</v>
      </c>
    </row>
    <row r="743" spans="2:4" x14ac:dyDescent="0.35">
      <c r="B743" s="153" t="s">
        <v>823</v>
      </c>
      <c r="C743" s="123">
        <v>10481</v>
      </c>
      <c r="D743" s="149">
        <v>7.5633355356173604E-2</v>
      </c>
    </row>
    <row r="744" spans="2:4" x14ac:dyDescent="0.35">
      <c r="B744" s="153" t="s">
        <v>824</v>
      </c>
      <c r="C744" s="123">
        <v>275</v>
      </c>
      <c r="D744" s="149">
        <v>0</v>
      </c>
    </row>
    <row r="745" spans="2:4" x14ac:dyDescent="0.35">
      <c r="B745" s="153" t="s">
        <v>825</v>
      </c>
      <c r="C745" s="123">
        <v>293</v>
      </c>
      <c r="D745" s="149">
        <v>0</v>
      </c>
    </row>
    <row r="746" spans="2:4" x14ac:dyDescent="0.35">
      <c r="B746" s="153" t="s">
        <v>826</v>
      </c>
      <c r="C746" s="123">
        <v>214</v>
      </c>
      <c r="D746" s="149">
        <v>0</v>
      </c>
    </row>
    <row r="747" spans="2:4" x14ac:dyDescent="0.35">
      <c r="B747" s="153" t="s">
        <v>827</v>
      </c>
      <c r="C747" s="123">
        <v>10282</v>
      </c>
      <c r="D747" s="149">
        <v>0</v>
      </c>
    </row>
    <row r="748" spans="2:4" x14ac:dyDescent="0.35">
      <c r="B748" s="153" t="s">
        <v>828</v>
      </c>
      <c r="C748" s="123">
        <v>225</v>
      </c>
      <c r="D748" s="149">
        <v>0</v>
      </c>
    </row>
    <row r="749" spans="2:4" x14ac:dyDescent="0.35">
      <c r="B749" s="153" t="s">
        <v>829</v>
      </c>
      <c r="C749" s="123">
        <v>227</v>
      </c>
      <c r="D749" s="149">
        <v>0</v>
      </c>
    </row>
    <row r="750" spans="2:4" x14ac:dyDescent="0.35">
      <c r="B750" s="153" t="s">
        <v>830</v>
      </c>
      <c r="C750" s="123">
        <v>229</v>
      </c>
      <c r="D750" s="149">
        <v>0</v>
      </c>
    </row>
    <row r="751" spans="2:4" x14ac:dyDescent="0.35">
      <c r="B751" s="153" t="s">
        <v>831</v>
      </c>
      <c r="C751" s="123">
        <v>232</v>
      </c>
      <c r="D751" s="149">
        <v>0</v>
      </c>
    </row>
    <row r="752" spans="2:4" x14ac:dyDescent="0.35">
      <c r="B752" s="153" t="s">
        <v>832</v>
      </c>
      <c r="C752" s="123">
        <v>233</v>
      </c>
      <c r="D752" s="149">
        <v>0</v>
      </c>
    </row>
    <row r="753" spans="2:4" x14ac:dyDescent="0.35">
      <c r="B753" s="153" t="s">
        <v>833</v>
      </c>
      <c r="C753" s="123">
        <v>237</v>
      </c>
      <c r="D753" s="149">
        <v>0</v>
      </c>
    </row>
    <row r="754" spans="2:4" x14ac:dyDescent="0.35">
      <c r="B754" s="153" t="s">
        <v>834</v>
      </c>
      <c r="C754" s="123">
        <v>238</v>
      </c>
      <c r="D754" s="149">
        <v>0</v>
      </c>
    </row>
    <row r="755" spans="2:4" x14ac:dyDescent="0.35">
      <c r="B755" s="153" t="s">
        <v>835</v>
      </c>
      <c r="C755" s="123">
        <v>241</v>
      </c>
      <c r="D755" s="149">
        <v>0</v>
      </c>
    </row>
    <row r="756" spans="2:4" x14ac:dyDescent="0.35">
      <c r="B756" s="153" t="s">
        <v>836</v>
      </c>
      <c r="C756" s="123">
        <v>244</v>
      </c>
      <c r="D756" s="149">
        <v>0</v>
      </c>
    </row>
    <row r="757" spans="2:4" x14ac:dyDescent="0.35">
      <c r="B757" s="153" t="s">
        <v>837</v>
      </c>
      <c r="C757" s="123">
        <v>418</v>
      </c>
      <c r="D757" s="149">
        <v>0</v>
      </c>
    </row>
    <row r="758" spans="2:4" x14ac:dyDescent="0.35">
      <c r="B758" s="153" t="s">
        <v>838</v>
      </c>
      <c r="C758" s="123">
        <v>253</v>
      </c>
      <c r="D758" s="149">
        <v>0</v>
      </c>
    </row>
    <row r="759" spans="2:4" x14ac:dyDescent="0.35">
      <c r="B759" s="153" t="s">
        <v>839</v>
      </c>
      <c r="C759" s="123">
        <v>632</v>
      </c>
      <c r="D759" s="149">
        <v>0</v>
      </c>
    </row>
    <row r="760" spans="2:4" x14ac:dyDescent="0.35">
      <c r="B760" s="153" t="s">
        <v>840</v>
      </c>
      <c r="C760" s="123">
        <v>626</v>
      </c>
      <c r="D760" s="149">
        <v>0</v>
      </c>
    </row>
    <row r="761" spans="2:4" x14ac:dyDescent="0.35">
      <c r="B761" s="153" t="s">
        <v>841</v>
      </c>
      <c r="C761" s="123">
        <v>264</v>
      </c>
      <c r="D761" s="149">
        <v>0</v>
      </c>
    </row>
    <row r="762" spans="2:4" x14ac:dyDescent="0.35">
      <c r="B762" s="153" t="s">
        <v>842</v>
      </c>
      <c r="C762" s="123">
        <v>274</v>
      </c>
      <c r="D762" s="149">
        <v>0</v>
      </c>
    </row>
    <row r="763" spans="2:4" x14ac:dyDescent="0.35">
      <c r="B763" s="153" t="s">
        <v>843</v>
      </c>
      <c r="C763" s="123">
        <v>34</v>
      </c>
      <c r="D763" s="149">
        <v>0</v>
      </c>
    </row>
    <row r="764" spans="2:4" x14ac:dyDescent="0.35">
      <c r="B764" s="153" t="s">
        <v>844</v>
      </c>
      <c r="C764" s="123">
        <v>278</v>
      </c>
      <c r="D764" s="149">
        <v>0</v>
      </c>
    </row>
    <row r="765" spans="2:4" x14ac:dyDescent="0.35">
      <c r="B765" s="153" t="s">
        <v>845</v>
      </c>
      <c r="C765" s="123">
        <v>776</v>
      </c>
      <c r="D765" s="149">
        <v>0</v>
      </c>
    </row>
    <row r="766" spans="2:4" x14ac:dyDescent="0.35">
      <c r="B766" s="153" t="s">
        <v>846</v>
      </c>
      <c r="C766" s="123">
        <v>280</v>
      </c>
      <c r="D766" s="149">
        <v>0</v>
      </c>
    </row>
    <row r="767" spans="2:4" x14ac:dyDescent="0.35">
      <c r="B767" s="153" t="s">
        <v>847</v>
      </c>
      <c r="C767" s="123">
        <v>281</v>
      </c>
      <c r="D767" s="149">
        <v>0</v>
      </c>
    </row>
    <row r="768" spans="2:4" x14ac:dyDescent="0.35">
      <c r="B768" s="153" t="s">
        <v>848</v>
      </c>
      <c r="C768" s="123">
        <v>284</v>
      </c>
      <c r="D768" s="149">
        <v>0</v>
      </c>
    </row>
    <row r="769" spans="2:4" x14ac:dyDescent="0.35">
      <c r="B769" s="153" t="s">
        <v>849</v>
      </c>
      <c r="C769" s="123">
        <v>54308</v>
      </c>
      <c r="D769" s="149">
        <v>0</v>
      </c>
    </row>
    <row r="770" spans="2:4" x14ac:dyDescent="0.35">
      <c r="B770" s="153" t="s">
        <v>850</v>
      </c>
      <c r="C770" s="123">
        <v>714</v>
      </c>
      <c r="D770" s="149">
        <v>0</v>
      </c>
    </row>
    <row r="771" spans="2:4" x14ac:dyDescent="0.35">
      <c r="B771" s="153" t="s">
        <v>851</v>
      </c>
      <c r="C771" s="123">
        <v>290</v>
      </c>
      <c r="D771" s="149">
        <v>0</v>
      </c>
    </row>
    <row r="772" spans="2:4" x14ac:dyDescent="0.35">
      <c r="B772" s="153" t="s">
        <v>852</v>
      </c>
      <c r="C772" s="123">
        <v>180</v>
      </c>
      <c r="D772" s="149">
        <v>0</v>
      </c>
    </row>
    <row r="773" spans="2:4" x14ac:dyDescent="0.35">
      <c r="B773" s="153" t="s">
        <v>853</v>
      </c>
      <c r="C773" s="123">
        <v>291</v>
      </c>
      <c r="D773" s="149">
        <v>0</v>
      </c>
    </row>
    <row r="774" spans="2:4" x14ac:dyDescent="0.35">
      <c r="B774" s="153" t="s">
        <v>854</v>
      </c>
      <c r="C774" s="123">
        <v>292</v>
      </c>
      <c r="D774" s="149">
        <v>0</v>
      </c>
    </row>
    <row r="775" spans="2:4" x14ac:dyDescent="0.35">
      <c r="B775" s="153" t="s">
        <v>855</v>
      </c>
      <c r="C775" s="123">
        <v>59915</v>
      </c>
      <c r="D775" s="149">
        <v>0</v>
      </c>
    </row>
    <row r="776" spans="2:4" x14ac:dyDescent="0.35">
      <c r="B776" s="153" t="s">
        <v>856</v>
      </c>
      <c r="C776" s="123">
        <v>56917</v>
      </c>
      <c r="D776" s="149">
        <v>0</v>
      </c>
    </row>
    <row r="777" spans="2:4" x14ac:dyDescent="0.35">
      <c r="B777" s="153" t="s">
        <v>857</v>
      </c>
      <c r="C777" s="123">
        <v>58644</v>
      </c>
      <c r="D777" s="149">
        <v>0</v>
      </c>
    </row>
    <row r="778" spans="2:4" x14ac:dyDescent="0.35">
      <c r="B778" s="153" t="s">
        <v>858</v>
      </c>
      <c r="C778" s="123">
        <v>58542</v>
      </c>
      <c r="D778" s="149">
        <v>0</v>
      </c>
    </row>
    <row r="779" spans="2:4" x14ac:dyDescent="0.35">
      <c r="B779" s="153" t="s">
        <v>859</v>
      </c>
      <c r="C779" s="123">
        <v>59737</v>
      </c>
      <c r="D779" s="149">
        <v>0</v>
      </c>
    </row>
    <row r="780" spans="2:4" x14ac:dyDescent="0.35">
      <c r="B780" s="153" t="s">
        <v>860</v>
      </c>
      <c r="C780" s="123">
        <v>58712</v>
      </c>
      <c r="D780" s="149">
        <v>0</v>
      </c>
    </row>
    <row r="781" spans="2:4" x14ac:dyDescent="0.35">
      <c r="B781" s="153" t="s">
        <v>861</v>
      </c>
      <c r="C781" s="123">
        <v>60678</v>
      </c>
      <c r="D781" s="149">
        <v>0</v>
      </c>
    </row>
    <row r="782" spans="2:4" x14ac:dyDescent="0.35">
      <c r="B782" s="153" t="s">
        <v>862</v>
      </c>
      <c r="C782" s="123">
        <v>58394</v>
      </c>
      <c r="D782" s="149">
        <v>0</v>
      </c>
    </row>
    <row r="783" spans="2:4" x14ac:dyDescent="0.35">
      <c r="B783" s="153" t="s">
        <v>863</v>
      </c>
      <c r="C783" s="123">
        <v>58395</v>
      </c>
      <c r="D783" s="149">
        <v>0</v>
      </c>
    </row>
    <row r="784" spans="2:4" x14ac:dyDescent="0.35">
      <c r="B784" s="153" t="s">
        <v>864</v>
      </c>
      <c r="C784" s="123">
        <v>59236</v>
      </c>
      <c r="D784" s="149">
        <v>0</v>
      </c>
    </row>
    <row r="785" spans="2:4" x14ac:dyDescent="0.35">
      <c r="B785" s="153" t="s">
        <v>865</v>
      </c>
      <c r="C785" s="123">
        <v>50179</v>
      </c>
      <c r="D785" s="149">
        <v>0</v>
      </c>
    </row>
    <row r="786" spans="2:4" x14ac:dyDescent="0.35">
      <c r="B786" s="153" t="s">
        <v>866</v>
      </c>
      <c r="C786" s="123">
        <v>57292</v>
      </c>
      <c r="D786" s="149">
        <v>0</v>
      </c>
    </row>
    <row r="787" spans="2:4" x14ac:dyDescent="0.35">
      <c r="B787" s="153" t="s">
        <v>867</v>
      </c>
      <c r="C787" s="123">
        <v>57293</v>
      </c>
      <c r="D787" s="149">
        <v>0</v>
      </c>
    </row>
    <row r="788" spans="2:4" x14ac:dyDescent="0.35">
      <c r="B788" s="153" t="s">
        <v>868</v>
      </c>
      <c r="C788" s="123">
        <v>57294</v>
      </c>
      <c r="D788" s="149">
        <v>0</v>
      </c>
    </row>
    <row r="789" spans="2:4" x14ac:dyDescent="0.35">
      <c r="B789" s="153" t="s">
        <v>869</v>
      </c>
      <c r="C789" s="123">
        <v>57700</v>
      </c>
      <c r="D789" s="149">
        <v>0</v>
      </c>
    </row>
    <row r="790" spans="2:4" x14ac:dyDescent="0.35">
      <c r="B790" s="153" t="s">
        <v>870</v>
      </c>
      <c r="C790" s="123">
        <v>57833</v>
      </c>
      <c r="D790" s="149">
        <v>0</v>
      </c>
    </row>
    <row r="791" spans="2:4" x14ac:dyDescent="0.35">
      <c r="B791" s="153" t="s">
        <v>871</v>
      </c>
      <c r="C791" s="123">
        <v>57835</v>
      </c>
      <c r="D791" s="149">
        <v>0</v>
      </c>
    </row>
    <row r="792" spans="2:4" x14ac:dyDescent="0.35">
      <c r="B792" s="153" t="s">
        <v>872</v>
      </c>
      <c r="C792" s="123">
        <v>57521</v>
      </c>
      <c r="D792" s="149">
        <v>0</v>
      </c>
    </row>
    <row r="793" spans="2:4" x14ac:dyDescent="0.35">
      <c r="B793" s="153" t="s">
        <v>873</v>
      </c>
      <c r="C793" s="123">
        <v>57774</v>
      </c>
      <c r="D793" s="149">
        <v>0</v>
      </c>
    </row>
    <row r="794" spans="2:4" x14ac:dyDescent="0.35">
      <c r="B794" s="153" t="s">
        <v>874</v>
      </c>
      <c r="C794" s="123">
        <v>57837</v>
      </c>
      <c r="D794" s="149">
        <v>0</v>
      </c>
    </row>
    <row r="795" spans="2:4" x14ac:dyDescent="0.35">
      <c r="B795" s="153" t="s">
        <v>875</v>
      </c>
      <c r="C795" s="123">
        <v>57834</v>
      </c>
      <c r="D795" s="149">
        <v>0</v>
      </c>
    </row>
    <row r="796" spans="2:4" x14ac:dyDescent="0.35">
      <c r="B796" s="153" t="s">
        <v>876</v>
      </c>
      <c r="C796" s="123">
        <v>58148</v>
      </c>
      <c r="D796" s="149">
        <v>0</v>
      </c>
    </row>
    <row r="797" spans="2:4" x14ac:dyDescent="0.35">
      <c r="B797" s="153" t="s">
        <v>877</v>
      </c>
      <c r="C797" s="123">
        <v>58374</v>
      </c>
      <c r="D797" s="149">
        <v>0</v>
      </c>
    </row>
    <row r="798" spans="2:4" x14ac:dyDescent="0.35">
      <c r="B798" s="153" t="s">
        <v>878</v>
      </c>
      <c r="C798" s="123">
        <v>58568</v>
      </c>
      <c r="D798" s="149">
        <v>0</v>
      </c>
    </row>
    <row r="799" spans="2:4" x14ac:dyDescent="0.35">
      <c r="B799" s="153" t="s">
        <v>879</v>
      </c>
      <c r="C799" s="123">
        <v>58388</v>
      </c>
      <c r="D799" s="149">
        <v>0</v>
      </c>
    </row>
    <row r="800" spans="2:4" x14ac:dyDescent="0.35">
      <c r="B800" s="153" t="s">
        <v>880</v>
      </c>
      <c r="C800" s="123">
        <v>58389</v>
      </c>
      <c r="D800" s="149">
        <v>0</v>
      </c>
    </row>
    <row r="801" spans="2:4" x14ac:dyDescent="0.35">
      <c r="B801" s="153" t="s">
        <v>881</v>
      </c>
      <c r="C801" s="123">
        <v>58985</v>
      </c>
      <c r="D801" s="149">
        <v>0</v>
      </c>
    </row>
    <row r="802" spans="2:4" x14ac:dyDescent="0.35">
      <c r="B802" s="153" t="s">
        <v>882</v>
      </c>
      <c r="C802" s="123">
        <v>58991</v>
      </c>
      <c r="D802" s="149">
        <v>0</v>
      </c>
    </row>
    <row r="803" spans="2:4" x14ac:dyDescent="0.35">
      <c r="B803" s="153" t="s">
        <v>883</v>
      </c>
      <c r="C803" s="123">
        <v>59183</v>
      </c>
      <c r="D803" s="149">
        <v>0</v>
      </c>
    </row>
    <row r="804" spans="2:4" x14ac:dyDescent="0.35">
      <c r="B804" s="153" t="s">
        <v>884</v>
      </c>
      <c r="C804" s="123">
        <v>57650</v>
      </c>
      <c r="D804" s="149">
        <v>0</v>
      </c>
    </row>
    <row r="805" spans="2:4" x14ac:dyDescent="0.35">
      <c r="B805" s="153" t="s">
        <v>885</v>
      </c>
      <c r="C805" s="123">
        <v>61117</v>
      </c>
      <c r="D805" s="149">
        <v>0</v>
      </c>
    </row>
    <row r="806" spans="2:4" x14ac:dyDescent="0.35">
      <c r="B806" s="153" t="s">
        <v>886</v>
      </c>
      <c r="C806" s="123">
        <v>59339</v>
      </c>
      <c r="D806" s="149">
        <v>0</v>
      </c>
    </row>
    <row r="807" spans="2:4" x14ac:dyDescent="0.35">
      <c r="B807" s="153" t="s">
        <v>887</v>
      </c>
      <c r="C807" s="123">
        <v>58646</v>
      </c>
      <c r="D807" s="149">
        <v>0</v>
      </c>
    </row>
    <row r="808" spans="2:4" x14ac:dyDescent="0.35">
      <c r="B808" s="153" t="s">
        <v>888</v>
      </c>
      <c r="C808" s="123">
        <v>60975</v>
      </c>
      <c r="D808" s="149">
        <v>0</v>
      </c>
    </row>
    <row r="809" spans="2:4" x14ac:dyDescent="0.35">
      <c r="B809" s="153" t="s">
        <v>889</v>
      </c>
      <c r="C809" s="123">
        <v>448</v>
      </c>
      <c r="D809" s="149">
        <v>0</v>
      </c>
    </row>
    <row r="810" spans="2:4" x14ac:dyDescent="0.35">
      <c r="B810" s="153" t="s">
        <v>890</v>
      </c>
      <c r="C810" s="123">
        <v>6206</v>
      </c>
      <c r="D810" s="149">
        <v>0</v>
      </c>
    </row>
    <row r="811" spans="2:4" x14ac:dyDescent="0.35">
      <c r="B811" s="153" t="s">
        <v>891</v>
      </c>
      <c r="C811" s="123">
        <v>585</v>
      </c>
      <c r="D811" s="149">
        <v>0</v>
      </c>
    </row>
    <row r="812" spans="2:4" x14ac:dyDescent="0.35">
      <c r="B812" s="153" t="s">
        <v>892</v>
      </c>
      <c r="C812" s="123">
        <v>385</v>
      </c>
      <c r="D812" s="149">
        <v>0</v>
      </c>
    </row>
    <row r="813" spans="2:4" x14ac:dyDescent="0.35">
      <c r="B813" s="153" t="s">
        <v>893</v>
      </c>
      <c r="C813" s="123">
        <v>386</v>
      </c>
      <c r="D813" s="149">
        <v>0</v>
      </c>
    </row>
    <row r="814" spans="2:4" x14ac:dyDescent="0.35">
      <c r="B814" s="153" t="s">
        <v>894</v>
      </c>
      <c r="C814" s="123">
        <v>387</v>
      </c>
      <c r="D814" s="149">
        <v>0</v>
      </c>
    </row>
    <row r="815" spans="2:4" x14ac:dyDescent="0.35">
      <c r="B815" s="153" t="s">
        <v>895</v>
      </c>
      <c r="C815" s="123">
        <v>314</v>
      </c>
      <c r="D815" s="149">
        <v>0</v>
      </c>
    </row>
    <row r="816" spans="2:4" x14ac:dyDescent="0.35">
      <c r="B816" s="153" t="s">
        <v>896</v>
      </c>
      <c r="C816" s="123">
        <v>586</v>
      </c>
      <c r="D816" s="149">
        <v>0</v>
      </c>
    </row>
    <row r="817" spans="2:4" x14ac:dyDescent="0.35">
      <c r="B817" s="153" t="s">
        <v>897</v>
      </c>
      <c r="C817" s="123">
        <v>388</v>
      </c>
      <c r="D817" s="149">
        <v>0</v>
      </c>
    </row>
    <row r="818" spans="2:4" x14ac:dyDescent="0.35">
      <c r="B818" s="153" t="s">
        <v>898</v>
      </c>
      <c r="C818" s="123">
        <v>58062</v>
      </c>
      <c r="D818" s="149">
        <v>0</v>
      </c>
    </row>
    <row r="819" spans="2:4" x14ac:dyDescent="0.35">
      <c r="B819" s="153" t="s">
        <v>899</v>
      </c>
      <c r="C819" s="123">
        <v>58398</v>
      </c>
      <c r="D819" s="149">
        <v>0</v>
      </c>
    </row>
    <row r="820" spans="2:4" x14ac:dyDescent="0.35">
      <c r="B820" s="153" t="s">
        <v>900</v>
      </c>
      <c r="C820" s="123">
        <v>59433</v>
      </c>
      <c r="D820" s="149">
        <v>0</v>
      </c>
    </row>
    <row r="821" spans="2:4" x14ac:dyDescent="0.35">
      <c r="B821" s="153" t="s">
        <v>901</v>
      </c>
      <c r="C821" s="123">
        <v>6060</v>
      </c>
      <c r="D821" s="149">
        <v>0.88987935567656784</v>
      </c>
    </row>
    <row r="822" spans="2:4" x14ac:dyDescent="0.35">
      <c r="B822" s="153" t="s">
        <v>902</v>
      </c>
      <c r="C822" s="123">
        <v>7824</v>
      </c>
      <c r="D822" s="149">
        <v>0.91214649854166663</v>
      </c>
    </row>
    <row r="823" spans="2:4" x14ac:dyDescent="0.35">
      <c r="B823" s="153" t="s">
        <v>903</v>
      </c>
      <c r="C823" s="123">
        <v>58627</v>
      </c>
      <c r="D823" s="149">
        <v>0</v>
      </c>
    </row>
    <row r="824" spans="2:4" x14ac:dyDescent="0.35">
      <c r="B824" s="153" t="s">
        <v>904</v>
      </c>
      <c r="C824" s="123">
        <v>391</v>
      </c>
      <c r="D824" s="149">
        <v>0</v>
      </c>
    </row>
    <row r="825" spans="2:4" x14ac:dyDescent="0.35">
      <c r="B825" s="153" t="s">
        <v>905</v>
      </c>
      <c r="C825" s="123">
        <v>393</v>
      </c>
      <c r="D825" s="149">
        <v>0</v>
      </c>
    </row>
    <row r="826" spans="2:4" x14ac:dyDescent="0.35">
      <c r="B826" s="153" t="s">
        <v>906</v>
      </c>
      <c r="C826" s="123">
        <v>394</v>
      </c>
      <c r="D826" s="149">
        <v>0</v>
      </c>
    </row>
    <row r="827" spans="2:4" x14ac:dyDescent="0.35">
      <c r="B827" s="153" t="s">
        <v>907</v>
      </c>
      <c r="C827" s="123">
        <v>396</v>
      </c>
      <c r="D827" s="149">
        <v>0</v>
      </c>
    </row>
    <row r="828" spans="2:4" x14ac:dyDescent="0.35">
      <c r="B828" s="153" t="s">
        <v>908</v>
      </c>
      <c r="C828" s="123">
        <v>397</v>
      </c>
      <c r="D828" s="149">
        <v>0</v>
      </c>
    </row>
    <row r="829" spans="2:4" x14ac:dyDescent="0.35">
      <c r="B829" s="153" t="s">
        <v>909</v>
      </c>
      <c r="C829" s="123">
        <v>401</v>
      </c>
      <c r="D829" s="149">
        <v>0</v>
      </c>
    </row>
    <row r="830" spans="2:4" x14ac:dyDescent="0.35">
      <c r="B830" s="153" t="s">
        <v>910</v>
      </c>
      <c r="C830" s="123">
        <v>402</v>
      </c>
      <c r="D830" s="149">
        <v>0</v>
      </c>
    </row>
    <row r="831" spans="2:4" x14ac:dyDescent="0.35">
      <c r="B831" s="153" t="s">
        <v>911</v>
      </c>
      <c r="C831" s="123">
        <v>403</v>
      </c>
      <c r="D831" s="149">
        <v>0</v>
      </c>
    </row>
    <row r="832" spans="2:4" x14ac:dyDescent="0.35">
      <c r="B832" s="153" t="s">
        <v>912</v>
      </c>
      <c r="C832" s="123">
        <v>6479</v>
      </c>
      <c r="D832" s="149">
        <v>0</v>
      </c>
    </row>
    <row r="833" spans="2:4" x14ac:dyDescent="0.35">
      <c r="B833" s="153" t="s">
        <v>913</v>
      </c>
      <c r="C833" s="123">
        <v>6480</v>
      </c>
      <c r="D833" s="149">
        <v>0</v>
      </c>
    </row>
    <row r="834" spans="2:4" x14ac:dyDescent="0.35">
      <c r="B834" s="153" t="s">
        <v>914</v>
      </c>
      <c r="C834" s="123">
        <v>316</v>
      </c>
      <c r="D834" s="149">
        <v>0</v>
      </c>
    </row>
    <row r="835" spans="2:4" x14ac:dyDescent="0.35">
      <c r="B835" s="153" t="s">
        <v>915</v>
      </c>
      <c r="C835" s="123">
        <v>407</v>
      </c>
      <c r="D835" s="149">
        <v>0</v>
      </c>
    </row>
    <row r="836" spans="2:4" x14ac:dyDescent="0.35">
      <c r="B836" s="153" t="s">
        <v>916</v>
      </c>
      <c r="C836" s="123">
        <v>61912</v>
      </c>
      <c r="D836" s="149">
        <v>7.5633355356173604E-2</v>
      </c>
    </row>
    <row r="837" spans="2:4" x14ac:dyDescent="0.35">
      <c r="B837" s="153" t="s">
        <v>917</v>
      </c>
      <c r="C837" s="123">
        <v>50762</v>
      </c>
      <c r="D837" s="149">
        <v>7.5633355356173604E-2</v>
      </c>
    </row>
    <row r="838" spans="2:4" x14ac:dyDescent="0.35">
      <c r="B838" s="153" t="s">
        <v>918</v>
      </c>
      <c r="C838" s="123">
        <v>59315</v>
      </c>
      <c r="D838" s="149">
        <v>0</v>
      </c>
    </row>
    <row r="839" spans="2:4" x14ac:dyDescent="0.35">
      <c r="B839" s="153" t="s">
        <v>919</v>
      </c>
      <c r="C839" s="123">
        <v>59309</v>
      </c>
      <c r="D839" s="149">
        <v>0</v>
      </c>
    </row>
    <row r="840" spans="2:4" x14ac:dyDescent="0.35">
      <c r="B840" s="153" t="s">
        <v>920</v>
      </c>
      <c r="C840" s="123">
        <v>59316</v>
      </c>
      <c r="D840" s="149">
        <v>0</v>
      </c>
    </row>
    <row r="841" spans="2:4" x14ac:dyDescent="0.35">
      <c r="B841" s="153" t="s">
        <v>921</v>
      </c>
      <c r="C841" s="123">
        <v>59317</v>
      </c>
      <c r="D841" s="149">
        <v>0</v>
      </c>
    </row>
    <row r="842" spans="2:4" x14ac:dyDescent="0.35">
      <c r="B842" s="153" t="s">
        <v>922</v>
      </c>
      <c r="C842" s="123">
        <v>59308</v>
      </c>
      <c r="D842" s="149">
        <v>0</v>
      </c>
    </row>
    <row r="843" spans="2:4" x14ac:dyDescent="0.35">
      <c r="B843" s="153" t="s">
        <v>923</v>
      </c>
      <c r="C843" s="123">
        <v>60953</v>
      </c>
      <c r="D843" s="149">
        <v>0</v>
      </c>
    </row>
    <row r="844" spans="2:4" x14ac:dyDescent="0.35">
      <c r="B844" s="153" t="s">
        <v>924</v>
      </c>
      <c r="C844" s="123">
        <v>60412</v>
      </c>
      <c r="D844" s="149">
        <v>0</v>
      </c>
    </row>
    <row r="845" spans="2:4" x14ac:dyDescent="0.35">
      <c r="B845" s="153" t="s">
        <v>925</v>
      </c>
      <c r="C845" s="123">
        <v>61319</v>
      </c>
      <c r="D845" s="149">
        <v>0</v>
      </c>
    </row>
    <row r="846" spans="2:4" x14ac:dyDescent="0.35">
      <c r="B846" s="153" t="s">
        <v>926</v>
      </c>
      <c r="C846" s="123">
        <v>62286</v>
      </c>
      <c r="D846" s="149">
        <v>0</v>
      </c>
    </row>
    <row r="847" spans="2:4" x14ac:dyDescent="0.35">
      <c r="B847" s="153" t="s">
        <v>927</v>
      </c>
      <c r="C847" s="123">
        <v>61250</v>
      </c>
      <c r="D847" s="149">
        <v>0</v>
      </c>
    </row>
    <row r="848" spans="2:4" x14ac:dyDescent="0.35">
      <c r="B848" s="153" t="s">
        <v>928</v>
      </c>
      <c r="C848" s="123">
        <v>62378</v>
      </c>
      <c r="D848" s="149">
        <v>0</v>
      </c>
    </row>
    <row r="849" spans="2:4" x14ac:dyDescent="0.35">
      <c r="B849" s="153" t="s">
        <v>929</v>
      </c>
      <c r="C849" s="123">
        <v>61593</v>
      </c>
      <c r="D849" s="149">
        <v>0</v>
      </c>
    </row>
    <row r="850" spans="2:4" x14ac:dyDescent="0.35">
      <c r="B850" s="153" t="s">
        <v>930</v>
      </c>
      <c r="C850" s="123">
        <v>61594</v>
      </c>
      <c r="D850" s="149">
        <v>0</v>
      </c>
    </row>
    <row r="851" spans="2:4" x14ac:dyDescent="0.35">
      <c r="B851" s="153" t="s">
        <v>931</v>
      </c>
      <c r="C851" s="123">
        <v>60389</v>
      </c>
      <c r="D851" s="149">
        <v>0</v>
      </c>
    </row>
    <row r="852" spans="2:4" x14ac:dyDescent="0.35">
      <c r="B852" s="153" t="s">
        <v>932</v>
      </c>
      <c r="C852" s="123">
        <v>59532</v>
      </c>
      <c r="D852" s="149">
        <v>0</v>
      </c>
    </row>
    <row r="853" spans="2:4" x14ac:dyDescent="0.35">
      <c r="B853" s="153" t="s">
        <v>933</v>
      </c>
      <c r="C853" s="123">
        <v>59840</v>
      </c>
      <c r="D853" s="149">
        <v>0</v>
      </c>
    </row>
    <row r="854" spans="2:4" x14ac:dyDescent="0.35">
      <c r="B854" s="153" t="s">
        <v>934</v>
      </c>
      <c r="C854" s="123">
        <v>57305</v>
      </c>
      <c r="D854" s="149">
        <v>0</v>
      </c>
    </row>
    <row r="855" spans="2:4" x14ac:dyDescent="0.35">
      <c r="B855" s="153" t="s">
        <v>935</v>
      </c>
      <c r="C855" s="123">
        <v>57306</v>
      </c>
      <c r="D855" s="149">
        <v>0</v>
      </c>
    </row>
    <row r="856" spans="2:4" x14ac:dyDescent="0.35">
      <c r="B856" s="153" t="s">
        <v>936</v>
      </c>
      <c r="C856" s="123">
        <v>57484</v>
      </c>
      <c r="D856" s="149">
        <v>0</v>
      </c>
    </row>
    <row r="857" spans="2:4" x14ac:dyDescent="0.35">
      <c r="B857" s="153" t="s">
        <v>937</v>
      </c>
      <c r="C857" s="123">
        <v>56433</v>
      </c>
      <c r="D857" s="149">
        <v>0</v>
      </c>
    </row>
    <row r="858" spans="2:4" x14ac:dyDescent="0.35">
      <c r="B858" s="153" t="s">
        <v>938</v>
      </c>
      <c r="C858" s="123">
        <v>392</v>
      </c>
      <c r="D858" s="149">
        <v>0</v>
      </c>
    </row>
    <row r="859" spans="2:4" x14ac:dyDescent="0.35">
      <c r="B859" s="153" t="s">
        <v>939</v>
      </c>
      <c r="C859" s="123">
        <v>59086</v>
      </c>
      <c r="D859" s="149">
        <v>0</v>
      </c>
    </row>
    <row r="860" spans="2:4" x14ac:dyDescent="0.35">
      <c r="B860" s="153" t="s">
        <v>940</v>
      </c>
      <c r="C860" s="123">
        <v>61013</v>
      </c>
      <c r="D860" s="149">
        <v>0</v>
      </c>
    </row>
    <row r="861" spans="2:4" x14ac:dyDescent="0.35">
      <c r="B861" s="153" t="s">
        <v>941</v>
      </c>
      <c r="C861" s="123">
        <v>59150</v>
      </c>
      <c r="D861" s="149">
        <v>0</v>
      </c>
    </row>
    <row r="862" spans="2:4" x14ac:dyDescent="0.35">
      <c r="B862" s="153" t="s">
        <v>1486</v>
      </c>
      <c r="C862" s="123">
        <v>62015</v>
      </c>
      <c r="D862" s="149">
        <v>0</v>
      </c>
    </row>
    <row r="863" spans="2:4" x14ac:dyDescent="0.35">
      <c r="B863" s="153" t="s">
        <v>942</v>
      </c>
      <c r="C863" s="123">
        <v>61583</v>
      </c>
      <c r="D863" s="149">
        <v>0</v>
      </c>
    </row>
    <row r="864" spans="2:4" x14ac:dyDescent="0.35">
      <c r="B864" s="153" t="s">
        <v>943</v>
      </c>
      <c r="C864" s="123">
        <v>61264</v>
      </c>
      <c r="D864" s="149">
        <v>0</v>
      </c>
    </row>
    <row r="865" spans="2:4" x14ac:dyDescent="0.35">
      <c r="B865" s="153" t="s">
        <v>944</v>
      </c>
      <c r="C865" s="123">
        <v>60092</v>
      </c>
      <c r="D865" s="149">
        <v>0</v>
      </c>
    </row>
    <row r="866" spans="2:4" x14ac:dyDescent="0.35">
      <c r="B866" s="153" t="s">
        <v>945</v>
      </c>
      <c r="C866" s="123">
        <v>61750</v>
      </c>
      <c r="D866" s="149">
        <v>0</v>
      </c>
    </row>
    <row r="867" spans="2:4" x14ac:dyDescent="0.35">
      <c r="B867" s="153" t="s">
        <v>946</v>
      </c>
      <c r="C867" s="123">
        <v>55396</v>
      </c>
      <c r="D867" s="149">
        <v>0</v>
      </c>
    </row>
    <row r="868" spans="2:4" x14ac:dyDescent="0.35">
      <c r="B868" s="153" t="s">
        <v>947</v>
      </c>
      <c r="C868" s="123">
        <v>58320</v>
      </c>
      <c r="D868" s="149">
        <v>0.541975900371374</v>
      </c>
    </row>
    <row r="869" spans="2:4" x14ac:dyDescent="0.35">
      <c r="B869" s="153" t="s">
        <v>948</v>
      </c>
      <c r="C869" s="123">
        <v>59940</v>
      </c>
      <c r="D869" s="149">
        <v>0</v>
      </c>
    </row>
    <row r="870" spans="2:4" x14ac:dyDescent="0.35">
      <c r="B870" s="153" t="s">
        <v>949</v>
      </c>
      <c r="C870" s="123">
        <v>243</v>
      </c>
      <c r="D870" s="149">
        <v>0</v>
      </c>
    </row>
    <row r="871" spans="2:4" x14ac:dyDescent="0.35">
      <c r="B871" s="153" t="s">
        <v>950</v>
      </c>
      <c r="C871" s="123">
        <v>428</v>
      </c>
      <c r="D871" s="149">
        <v>0</v>
      </c>
    </row>
    <row r="872" spans="2:4" x14ac:dyDescent="0.35">
      <c r="B872" s="153" t="s">
        <v>952</v>
      </c>
      <c r="C872" s="123">
        <v>59879</v>
      </c>
      <c r="D872" s="149">
        <v>0</v>
      </c>
    </row>
    <row r="873" spans="2:4" x14ac:dyDescent="0.35">
      <c r="B873" s="153" t="s">
        <v>953</v>
      </c>
      <c r="C873" s="123">
        <v>57340</v>
      </c>
      <c r="D873" s="149">
        <v>0</v>
      </c>
    </row>
    <row r="874" spans="2:4" x14ac:dyDescent="0.35">
      <c r="B874" s="153" t="s">
        <v>954</v>
      </c>
      <c r="C874" s="123">
        <v>60233</v>
      </c>
      <c r="D874" s="149">
        <v>0</v>
      </c>
    </row>
    <row r="875" spans="2:4" x14ac:dyDescent="0.35">
      <c r="B875" s="153" t="s">
        <v>955</v>
      </c>
      <c r="C875" s="123">
        <v>50219</v>
      </c>
      <c r="D875" s="149">
        <v>0</v>
      </c>
    </row>
    <row r="876" spans="2:4" x14ac:dyDescent="0.35">
      <c r="B876" s="153" t="s">
        <v>956</v>
      </c>
      <c r="C876" s="123">
        <v>50218</v>
      </c>
      <c r="D876" s="149">
        <v>0</v>
      </c>
    </row>
    <row r="877" spans="2:4" x14ac:dyDescent="0.35">
      <c r="B877" s="153" t="s">
        <v>957</v>
      </c>
      <c r="C877" s="123">
        <v>282</v>
      </c>
      <c r="D877" s="149">
        <v>0</v>
      </c>
    </row>
    <row r="878" spans="2:4" x14ac:dyDescent="0.35">
      <c r="B878" s="153" t="s">
        <v>958</v>
      </c>
      <c r="C878" s="123">
        <v>283</v>
      </c>
      <c r="D878" s="149">
        <v>0</v>
      </c>
    </row>
    <row r="879" spans="2:4" x14ac:dyDescent="0.35">
      <c r="B879" s="153" t="s">
        <v>959</v>
      </c>
      <c r="C879" s="123">
        <v>57913</v>
      </c>
      <c r="D879" s="149">
        <v>0</v>
      </c>
    </row>
    <row r="880" spans="2:4" x14ac:dyDescent="0.35">
      <c r="B880" s="153" t="s">
        <v>960</v>
      </c>
      <c r="C880" s="123">
        <v>56570</v>
      </c>
      <c r="D880" s="149">
        <v>0</v>
      </c>
    </row>
    <row r="881" spans="2:4" x14ac:dyDescent="0.35">
      <c r="B881" s="153" t="s">
        <v>961</v>
      </c>
      <c r="C881" s="123">
        <v>50755</v>
      </c>
      <c r="D881" s="149">
        <v>0</v>
      </c>
    </row>
    <row r="882" spans="2:4" x14ac:dyDescent="0.35">
      <c r="B882" s="153" t="s">
        <v>962</v>
      </c>
      <c r="C882" s="123">
        <v>58039</v>
      </c>
      <c r="D882" s="149">
        <v>0</v>
      </c>
    </row>
    <row r="883" spans="2:4" x14ac:dyDescent="0.35">
      <c r="B883" s="153" t="s">
        <v>963</v>
      </c>
      <c r="C883" s="123">
        <v>499</v>
      </c>
      <c r="D883" s="149">
        <v>0</v>
      </c>
    </row>
    <row r="884" spans="2:4" x14ac:dyDescent="0.35">
      <c r="B884" s="153" t="s">
        <v>964</v>
      </c>
      <c r="C884" s="123">
        <v>439</v>
      </c>
      <c r="D884" s="149">
        <v>0</v>
      </c>
    </row>
    <row r="885" spans="2:4" x14ac:dyDescent="0.35">
      <c r="B885" s="153" t="s">
        <v>965</v>
      </c>
      <c r="C885" s="123">
        <v>151</v>
      </c>
      <c r="D885" s="149">
        <v>1.2384108253136934</v>
      </c>
    </row>
    <row r="886" spans="2:4" x14ac:dyDescent="0.35">
      <c r="B886" s="153" t="s">
        <v>966</v>
      </c>
      <c r="C886" s="123">
        <v>55871</v>
      </c>
      <c r="D886" s="149">
        <v>0</v>
      </c>
    </row>
    <row r="887" spans="2:4" x14ac:dyDescent="0.35">
      <c r="B887" s="153" t="s">
        <v>967</v>
      </c>
      <c r="C887" s="123">
        <v>50535</v>
      </c>
      <c r="D887" s="149">
        <v>0</v>
      </c>
    </row>
    <row r="888" spans="2:4" x14ac:dyDescent="0.35">
      <c r="B888" s="153" t="s">
        <v>968</v>
      </c>
      <c r="C888" s="123">
        <v>218</v>
      </c>
      <c r="D888" s="149">
        <v>0</v>
      </c>
    </row>
    <row r="889" spans="2:4" x14ac:dyDescent="0.35">
      <c r="B889" s="153" t="s">
        <v>969</v>
      </c>
      <c r="C889" s="123">
        <v>219</v>
      </c>
      <c r="D889" s="149">
        <v>0</v>
      </c>
    </row>
    <row r="890" spans="2:4" x14ac:dyDescent="0.35">
      <c r="B890" s="153" t="s">
        <v>970</v>
      </c>
      <c r="C890" s="123">
        <v>249</v>
      </c>
      <c r="D890" s="149">
        <v>0</v>
      </c>
    </row>
    <row r="891" spans="2:4" x14ac:dyDescent="0.35">
      <c r="B891" s="153" t="s">
        <v>971</v>
      </c>
      <c r="C891" s="123">
        <v>223</v>
      </c>
      <c r="D891" s="149">
        <v>0</v>
      </c>
    </row>
    <row r="892" spans="2:4" x14ac:dyDescent="0.35">
      <c r="B892" s="153" t="s">
        <v>972</v>
      </c>
      <c r="C892" s="123">
        <v>231</v>
      </c>
      <c r="D892" s="149">
        <v>0</v>
      </c>
    </row>
    <row r="893" spans="2:4" x14ac:dyDescent="0.35">
      <c r="B893" s="153" t="s">
        <v>973</v>
      </c>
      <c r="C893" s="123">
        <v>240</v>
      </c>
      <c r="D893" s="149">
        <v>0</v>
      </c>
    </row>
    <row r="894" spans="2:4" x14ac:dyDescent="0.35">
      <c r="B894" s="153" t="s">
        <v>974</v>
      </c>
      <c r="C894" s="123">
        <v>682</v>
      </c>
      <c r="D894" s="149">
        <v>0</v>
      </c>
    </row>
    <row r="895" spans="2:4" x14ac:dyDescent="0.35">
      <c r="B895" s="153" t="s">
        <v>975</v>
      </c>
      <c r="C895" s="123">
        <v>266</v>
      </c>
      <c r="D895" s="149">
        <v>0</v>
      </c>
    </row>
    <row r="896" spans="2:4" x14ac:dyDescent="0.35">
      <c r="B896" s="153" t="s">
        <v>976</v>
      </c>
      <c r="C896" s="123">
        <v>267</v>
      </c>
      <c r="D896" s="149">
        <v>0</v>
      </c>
    </row>
    <row r="897" spans="2:4" x14ac:dyDescent="0.35">
      <c r="B897" s="153" t="s">
        <v>977</v>
      </c>
      <c r="C897" s="123">
        <v>268</v>
      </c>
      <c r="D897" s="149">
        <v>0</v>
      </c>
    </row>
    <row r="898" spans="2:4" x14ac:dyDescent="0.35">
      <c r="B898" s="153" t="s">
        <v>978</v>
      </c>
      <c r="C898" s="123">
        <v>272</v>
      </c>
      <c r="D898" s="149">
        <v>0</v>
      </c>
    </row>
    <row r="899" spans="2:4" x14ac:dyDescent="0.35">
      <c r="B899" s="153" t="s">
        <v>979</v>
      </c>
      <c r="C899" s="123">
        <v>285</v>
      </c>
      <c r="D899" s="149">
        <v>0</v>
      </c>
    </row>
    <row r="900" spans="2:4" x14ac:dyDescent="0.35">
      <c r="B900" s="153" t="s">
        <v>980</v>
      </c>
      <c r="C900" s="123">
        <v>54299</v>
      </c>
      <c r="D900" s="149">
        <v>0</v>
      </c>
    </row>
    <row r="901" spans="2:4" x14ac:dyDescent="0.35">
      <c r="B901" s="153" t="s">
        <v>981</v>
      </c>
      <c r="C901" s="123">
        <v>56615</v>
      </c>
      <c r="D901" s="149">
        <v>0</v>
      </c>
    </row>
    <row r="902" spans="2:4" x14ac:dyDescent="0.35">
      <c r="B902" s="153" t="s">
        <v>982</v>
      </c>
      <c r="C902" s="123">
        <v>54647</v>
      </c>
      <c r="D902" s="149">
        <v>0</v>
      </c>
    </row>
    <row r="903" spans="2:4" x14ac:dyDescent="0.35">
      <c r="B903" s="153" t="s">
        <v>983</v>
      </c>
      <c r="C903" s="123">
        <v>242</v>
      </c>
      <c r="D903" s="149">
        <v>0</v>
      </c>
    </row>
    <row r="904" spans="2:4" x14ac:dyDescent="0.35">
      <c r="B904" s="153" t="s">
        <v>984</v>
      </c>
      <c r="C904" s="123">
        <v>255</v>
      </c>
      <c r="D904" s="149">
        <v>0</v>
      </c>
    </row>
    <row r="905" spans="2:4" x14ac:dyDescent="0.35">
      <c r="B905" s="153" t="s">
        <v>985</v>
      </c>
      <c r="C905" s="123">
        <v>276</v>
      </c>
      <c r="D905" s="149">
        <v>0</v>
      </c>
    </row>
    <row r="906" spans="2:4" x14ac:dyDescent="0.35">
      <c r="B906" s="153" t="s">
        <v>986</v>
      </c>
      <c r="C906" s="123">
        <v>7646</v>
      </c>
      <c r="D906" s="149">
        <v>0</v>
      </c>
    </row>
    <row r="907" spans="2:4" x14ac:dyDescent="0.35">
      <c r="B907" s="153" t="s">
        <v>987</v>
      </c>
      <c r="C907" s="123">
        <v>10253</v>
      </c>
      <c r="D907" s="149">
        <v>0</v>
      </c>
    </row>
    <row r="908" spans="2:4" x14ac:dyDescent="0.35">
      <c r="B908" s="153" t="s">
        <v>988</v>
      </c>
      <c r="C908" s="123">
        <v>50350</v>
      </c>
      <c r="D908" s="149">
        <v>0</v>
      </c>
    </row>
    <row r="909" spans="2:4" x14ac:dyDescent="0.35">
      <c r="B909" s="153" t="s">
        <v>989</v>
      </c>
      <c r="C909" s="123">
        <v>10458</v>
      </c>
      <c r="D909" s="149">
        <v>0</v>
      </c>
    </row>
    <row r="910" spans="2:4" x14ac:dyDescent="0.35">
      <c r="B910" s="153" t="s">
        <v>990</v>
      </c>
      <c r="C910" s="123">
        <v>54951</v>
      </c>
      <c r="D910" s="149">
        <v>0.11700306866353434</v>
      </c>
    </row>
    <row r="911" spans="2:4" x14ac:dyDescent="0.35">
      <c r="B911" s="153" t="s">
        <v>991</v>
      </c>
      <c r="C911" s="123">
        <v>50037</v>
      </c>
      <c r="D911" s="149">
        <v>0</v>
      </c>
    </row>
    <row r="912" spans="2:4" x14ac:dyDescent="0.35">
      <c r="B912" s="153" t="s">
        <v>992</v>
      </c>
      <c r="C912" s="123">
        <v>50180</v>
      </c>
      <c r="D912" s="149">
        <v>0</v>
      </c>
    </row>
    <row r="913" spans="2:4" x14ac:dyDescent="0.35">
      <c r="B913" s="153" t="s">
        <v>993</v>
      </c>
      <c r="C913" s="123">
        <v>10706</v>
      </c>
      <c r="D913" s="149">
        <v>0</v>
      </c>
    </row>
    <row r="914" spans="2:4" x14ac:dyDescent="0.35">
      <c r="B914" s="153" t="s">
        <v>994</v>
      </c>
      <c r="C914" s="123">
        <v>10707</v>
      </c>
      <c r="D914" s="149">
        <v>0</v>
      </c>
    </row>
    <row r="915" spans="2:4" x14ac:dyDescent="0.35">
      <c r="B915" s="153" t="s">
        <v>995</v>
      </c>
      <c r="C915" s="123">
        <v>7507</v>
      </c>
      <c r="D915" s="149">
        <v>0</v>
      </c>
    </row>
    <row r="916" spans="2:4" x14ac:dyDescent="0.35">
      <c r="B916" s="153" t="s">
        <v>996</v>
      </c>
      <c r="C916" s="123">
        <v>61501</v>
      </c>
      <c r="D916" s="149">
        <v>0.82451916736641218</v>
      </c>
    </row>
    <row r="917" spans="2:4" x14ac:dyDescent="0.35">
      <c r="B917" s="153" t="s">
        <v>997</v>
      </c>
      <c r="C917" s="123">
        <v>61502</v>
      </c>
      <c r="D917" s="149">
        <v>0.70602351523695606</v>
      </c>
    </row>
    <row r="918" spans="2:4" x14ac:dyDescent="0.35">
      <c r="B918" s="153" t="s">
        <v>998</v>
      </c>
      <c r="C918" s="123">
        <v>61503</v>
      </c>
      <c r="D918" s="149">
        <v>0.74478223716296987</v>
      </c>
    </row>
    <row r="919" spans="2:4" x14ac:dyDescent="0.35">
      <c r="B919" s="153" t="s">
        <v>999</v>
      </c>
      <c r="C919" s="123">
        <v>59428</v>
      </c>
      <c r="D919" s="149">
        <v>0</v>
      </c>
    </row>
    <row r="920" spans="2:4" x14ac:dyDescent="0.35">
      <c r="B920" s="153" t="s">
        <v>1000</v>
      </c>
      <c r="C920" s="123">
        <v>59948</v>
      </c>
      <c r="D920" s="149">
        <v>0</v>
      </c>
    </row>
    <row r="921" spans="2:4" x14ac:dyDescent="0.35">
      <c r="B921" s="153" t="s">
        <v>1001</v>
      </c>
      <c r="C921" s="123">
        <v>58508</v>
      </c>
      <c r="D921" s="149">
        <v>0</v>
      </c>
    </row>
    <row r="922" spans="2:4" x14ac:dyDescent="0.35">
      <c r="B922" s="153" t="s">
        <v>1002</v>
      </c>
      <c r="C922" s="123">
        <v>58949</v>
      </c>
      <c r="D922" s="149">
        <v>0</v>
      </c>
    </row>
    <row r="923" spans="2:4" x14ac:dyDescent="0.35">
      <c r="B923" s="153" t="s">
        <v>1003</v>
      </c>
      <c r="C923" s="123">
        <v>59268</v>
      </c>
      <c r="D923" s="149">
        <v>0</v>
      </c>
    </row>
    <row r="924" spans="2:4" x14ac:dyDescent="0.35">
      <c r="B924" s="153" t="s">
        <v>1004</v>
      </c>
      <c r="C924" s="123">
        <v>59265</v>
      </c>
      <c r="D924" s="149">
        <v>0</v>
      </c>
    </row>
    <row r="925" spans="2:4" x14ac:dyDescent="0.35">
      <c r="B925" s="153" t="s">
        <v>1005</v>
      </c>
      <c r="C925" s="123">
        <v>59267</v>
      </c>
      <c r="D925" s="149">
        <v>0</v>
      </c>
    </row>
    <row r="926" spans="2:4" x14ac:dyDescent="0.35">
      <c r="B926" s="153" t="s">
        <v>1006</v>
      </c>
      <c r="C926" s="123">
        <v>59122</v>
      </c>
      <c r="D926" s="149">
        <v>0</v>
      </c>
    </row>
    <row r="927" spans="2:4" x14ac:dyDescent="0.35">
      <c r="B927" s="153" t="s">
        <v>1007</v>
      </c>
      <c r="C927" s="123">
        <v>59978</v>
      </c>
      <c r="D927" s="149">
        <v>0</v>
      </c>
    </row>
    <row r="928" spans="2:4" x14ac:dyDescent="0.35">
      <c r="B928" s="153" t="s">
        <v>1008</v>
      </c>
      <c r="C928" s="123">
        <v>58578</v>
      </c>
      <c r="D928" s="149">
        <v>0</v>
      </c>
    </row>
    <row r="929" spans="2:4" x14ac:dyDescent="0.35">
      <c r="B929" s="153" t="s">
        <v>1009</v>
      </c>
      <c r="C929" s="123">
        <v>56813</v>
      </c>
      <c r="D929" s="149">
        <v>0</v>
      </c>
    </row>
    <row r="930" spans="2:4" x14ac:dyDescent="0.35">
      <c r="B930" s="153" t="s">
        <v>1010</v>
      </c>
      <c r="C930" s="123">
        <v>60277</v>
      </c>
      <c r="D930" s="149">
        <v>0</v>
      </c>
    </row>
    <row r="931" spans="2:4" x14ac:dyDescent="0.35">
      <c r="B931" s="153" t="s">
        <v>1011</v>
      </c>
      <c r="C931" s="123">
        <v>58814</v>
      </c>
      <c r="D931" s="149">
        <v>0</v>
      </c>
    </row>
    <row r="932" spans="2:4" x14ac:dyDescent="0.35">
      <c r="B932" s="153" t="s">
        <v>1012</v>
      </c>
      <c r="C932" s="123">
        <v>58510</v>
      </c>
      <c r="D932" s="149">
        <v>0</v>
      </c>
    </row>
    <row r="933" spans="2:4" x14ac:dyDescent="0.35">
      <c r="B933" s="153" t="s">
        <v>1013</v>
      </c>
      <c r="C933" s="123">
        <v>58304</v>
      </c>
      <c r="D933" s="149">
        <v>0</v>
      </c>
    </row>
    <row r="934" spans="2:4" x14ac:dyDescent="0.35">
      <c r="B934" s="153" t="s">
        <v>1014</v>
      </c>
      <c r="C934" s="123">
        <v>58118</v>
      </c>
      <c r="D934" s="149">
        <v>0</v>
      </c>
    </row>
    <row r="935" spans="2:4" x14ac:dyDescent="0.35">
      <c r="B935" s="153" t="s">
        <v>1015</v>
      </c>
      <c r="C935" s="123">
        <v>60142</v>
      </c>
      <c r="D935" s="149">
        <v>0</v>
      </c>
    </row>
    <row r="936" spans="2:4" x14ac:dyDescent="0.35">
      <c r="B936" s="153" t="s">
        <v>1016</v>
      </c>
      <c r="C936" s="123">
        <v>10708</v>
      </c>
      <c r="D936" s="149">
        <v>0</v>
      </c>
    </row>
    <row r="937" spans="2:4" x14ac:dyDescent="0.35">
      <c r="B937" s="153" t="s">
        <v>1017</v>
      </c>
      <c r="C937" s="123">
        <v>61421</v>
      </c>
      <c r="D937" s="149">
        <v>0</v>
      </c>
    </row>
    <row r="938" spans="2:4" x14ac:dyDescent="0.35">
      <c r="B938" s="153" t="s">
        <v>1018</v>
      </c>
      <c r="C938" s="123">
        <v>10128</v>
      </c>
      <c r="D938" s="149">
        <v>0</v>
      </c>
    </row>
    <row r="939" spans="2:4" x14ac:dyDescent="0.35">
      <c r="B939" s="153" t="s">
        <v>1019</v>
      </c>
      <c r="C939" s="123">
        <v>59687</v>
      </c>
      <c r="D939" s="149">
        <v>0</v>
      </c>
    </row>
    <row r="940" spans="2:4" x14ac:dyDescent="0.35">
      <c r="B940" s="153" t="s">
        <v>1020</v>
      </c>
      <c r="C940" s="123">
        <v>58034</v>
      </c>
      <c r="D940" s="149">
        <v>0</v>
      </c>
    </row>
    <row r="941" spans="2:4" x14ac:dyDescent="0.35">
      <c r="B941" s="153" t="s">
        <v>1021</v>
      </c>
      <c r="C941" s="123">
        <v>846</v>
      </c>
      <c r="D941" s="149">
        <v>0</v>
      </c>
    </row>
    <row r="942" spans="2:4" x14ac:dyDescent="0.35">
      <c r="B942" s="153" t="s">
        <v>1022</v>
      </c>
      <c r="C942" s="123">
        <v>839</v>
      </c>
      <c r="D942" s="149">
        <v>0</v>
      </c>
    </row>
    <row r="943" spans="2:4" x14ac:dyDescent="0.35">
      <c r="B943" s="153" t="s">
        <v>1023</v>
      </c>
      <c r="C943" s="123">
        <v>58376</v>
      </c>
      <c r="D943" s="149">
        <v>0</v>
      </c>
    </row>
    <row r="944" spans="2:4" x14ac:dyDescent="0.35">
      <c r="B944" s="153" t="s">
        <v>1024</v>
      </c>
      <c r="C944" s="123">
        <v>58919</v>
      </c>
      <c r="D944" s="149">
        <v>0</v>
      </c>
    </row>
    <row r="945" spans="2:4" x14ac:dyDescent="0.35">
      <c r="B945" s="153" t="s">
        <v>1025</v>
      </c>
      <c r="C945" s="123">
        <v>58920</v>
      </c>
      <c r="D945" s="149">
        <v>0</v>
      </c>
    </row>
    <row r="946" spans="2:4" x14ac:dyDescent="0.35">
      <c r="B946" s="153" t="s">
        <v>1026</v>
      </c>
      <c r="C946" s="123">
        <v>58918</v>
      </c>
      <c r="D946" s="149">
        <v>0</v>
      </c>
    </row>
    <row r="947" spans="2:4" x14ac:dyDescent="0.35">
      <c r="B947" s="153" t="s">
        <v>1027</v>
      </c>
      <c r="C947" s="123">
        <v>59550</v>
      </c>
      <c r="D947" s="149">
        <v>0</v>
      </c>
    </row>
    <row r="948" spans="2:4" x14ac:dyDescent="0.35">
      <c r="B948" s="153" t="s">
        <v>1028</v>
      </c>
      <c r="C948" s="123">
        <v>50322</v>
      </c>
      <c r="D948" s="149">
        <v>0</v>
      </c>
    </row>
    <row r="949" spans="2:4" x14ac:dyDescent="0.35">
      <c r="B949" s="153" t="s">
        <v>1029</v>
      </c>
      <c r="C949" s="123">
        <v>58379</v>
      </c>
      <c r="D949" s="149">
        <v>1.1338894907438473</v>
      </c>
    </row>
    <row r="950" spans="2:4" x14ac:dyDescent="0.35">
      <c r="B950" s="153" t="s">
        <v>1030</v>
      </c>
      <c r="C950" s="123">
        <v>58509</v>
      </c>
      <c r="D950" s="149">
        <v>0</v>
      </c>
    </row>
    <row r="951" spans="2:4" x14ac:dyDescent="0.35">
      <c r="B951" s="153" t="s">
        <v>1031</v>
      </c>
      <c r="C951" s="123">
        <v>58204</v>
      </c>
      <c r="D951" s="149">
        <v>0</v>
      </c>
    </row>
    <row r="952" spans="2:4" x14ac:dyDescent="0.35">
      <c r="B952" s="153" t="s">
        <v>1032</v>
      </c>
      <c r="C952" s="123">
        <v>60220</v>
      </c>
      <c r="D952" s="149">
        <v>0.31888814475829391</v>
      </c>
    </row>
    <row r="953" spans="2:4" x14ac:dyDescent="0.35">
      <c r="B953" s="153" t="s">
        <v>1033</v>
      </c>
      <c r="C953" s="123">
        <v>50223</v>
      </c>
      <c r="D953" s="149">
        <v>0</v>
      </c>
    </row>
    <row r="954" spans="2:4" x14ac:dyDescent="0.35">
      <c r="B954" s="153" t="s">
        <v>1034</v>
      </c>
      <c r="C954" s="123">
        <v>62418</v>
      </c>
      <c r="D954" s="149">
        <v>0.64490695728607605</v>
      </c>
    </row>
    <row r="955" spans="2:4" x14ac:dyDescent="0.35">
      <c r="B955" s="153" t="s">
        <v>1035</v>
      </c>
      <c r="C955" s="123">
        <v>62419</v>
      </c>
      <c r="D955" s="149">
        <v>0.69428120502369661</v>
      </c>
    </row>
    <row r="956" spans="2:4" x14ac:dyDescent="0.35">
      <c r="B956" s="153" t="s">
        <v>1036</v>
      </c>
      <c r="C956" s="123">
        <v>61118</v>
      </c>
      <c r="D956" s="149">
        <v>0</v>
      </c>
    </row>
    <row r="957" spans="2:4" x14ac:dyDescent="0.35">
      <c r="B957" s="153" t="s">
        <v>1037</v>
      </c>
      <c r="C957" s="123">
        <v>61116</v>
      </c>
      <c r="D957" s="149">
        <v>0</v>
      </c>
    </row>
    <row r="958" spans="2:4" x14ac:dyDescent="0.35">
      <c r="B958" s="153" t="s">
        <v>1038</v>
      </c>
      <c r="C958" s="123">
        <v>61115</v>
      </c>
      <c r="D958" s="149">
        <v>0</v>
      </c>
    </row>
    <row r="959" spans="2:4" x14ac:dyDescent="0.35">
      <c r="B959" s="153" t="s">
        <v>1039</v>
      </c>
      <c r="C959" s="123">
        <v>61420</v>
      </c>
      <c r="D959" s="149">
        <v>0</v>
      </c>
    </row>
    <row r="960" spans="2:4" x14ac:dyDescent="0.35">
      <c r="B960" s="153" t="s">
        <v>1040</v>
      </c>
      <c r="C960" s="123">
        <v>60490</v>
      </c>
      <c r="D960" s="149">
        <v>0</v>
      </c>
    </row>
    <row r="961" spans="2:4" x14ac:dyDescent="0.35">
      <c r="B961" s="153" t="s">
        <v>1041</v>
      </c>
      <c r="C961" s="123">
        <v>58699</v>
      </c>
      <c r="D961" s="149">
        <v>0.7684547206161616</v>
      </c>
    </row>
    <row r="962" spans="2:4" x14ac:dyDescent="0.35">
      <c r="B962" s="153" t="s">
        <v>1042</v>
      </c>
      <c r="C962" s="123">
        <v>59900</v>
      </c>
      <c r="D962" s="149">
        <v>0</v>
      </c>
    </row>
    <row r="963" spans="2:4" x14ac:dyDescent="0.35">
      <c r="B963" s="153" t="s">
        <v>1043</v>
      </c>
      <c r="C963" s="123">
        <v>59979</v>
      </c>
      <c r="D963" s="149">
        <v>0</v>
      </c>
    </row>
    <row r="964" spans="2:4" x14ac:dyDescent="0.35">
      <c r="B964" s="153" t="s">
        <v>1044</v>
      </c>
      <c r="C964" s="123">
        <v>57962</v>
      </c>
      <c r="D964" s="149">
        <v>0</v>
      </c>
    </row>
    <row r="965" spans="2:4" x14ac:dyDescent="0.35">
      <c r="B965" s="153" t="s">
        <v>1045</v>
      </c>
      <c r="C965" s="123">
        <v>63078</v>
      </c>
      <c r="D965" s="149">
        <v>0</v>
      </c>
    </row>
    <row r="966" spans="2:4" x14ac:dyDescent="0.35">
      <c r="B966" s="153" t="s">
        <v>1046</v>
      </c>
      <c r="C966" s="123">
        <v>54654</v>
      </c>
      <c r="D966" s="149">
        <v>0</v>
      </c>
    </row>
    <row r="967" spans="2:4" x14ac:dyDescent="0.35">
      <c r="B967" s="153" t="s">
        <v>1047</v>
      </c>
      <c r="C967" s="123">
        <v>60981</v>
      </c>
      <c r="D967" s="149">
        <v>0</v>
      </c>
    </row>
    <row r="968" spans="2:4" x14ac:dyDescent="0.35">
      <c r="B968" s="153" t="s">
        <v>1048</v>
      </c>
      <c r="C968" s="123">
        <v>6099</v>
      </c>
      <c r="D968" s="149">
        <v>0</v>
      </c>
    </row>
    <row r="969" spans="2:4" x14ac:dyDescent="0.35">
      <c r="B969" s="153" t="s">
        <v>1049</v>
      </c>
      <c r="C969" s="123">
        <v>217</v>
      </c>
      <c r="D969" s="149">
        <v>0</v>
      </c>
    </row>
    <row r="970" spans="2:4" x14ac:dyDescent="0.35">
      <c r="B970" s="153" t="s">
        <v>1050</v>
      </c>
      <c r="C970" s="123">
        <v>220</v>
      </c>
      <c r="D970" s="149">
        <v>0</v>
      </c>
    </row>
    <row r="971" spans="2:4" x14ac:dyDescent="0.35">
      <c r="B971" s="153" t="s">
        <v>1051</v>
      </c>
      <c r="C971" s="123">
        <v>221</v>
      </c>
      <c r="D971" s="149">
        <v>0</v>
      </c>
    </row>
    <row r="972" spans="2:4" x14ac:dyDescent="0.35">
      <c r="B972" s="153" t="s">
        <v>1052</v>
      </c>
      <c r="C972" s="123">
        <v>222</v>
      </c>
      <c r="D972" s="149">
        <v>0</v>
      </c>
    </row>
    <row r="973" spans="2:4" x14ac:dyDescent="0.35">
      <c r="B973" s="153" t="s">
        <v>1053</v>
      </c>
      <c r="C973" s="123">
        <v>235</v>
      </c>
      <c r="D973" s="149">
        <v>0</v>
      </c>
    </row>
    <row r="974" spans="2:4" x14ac:dyDescent="0.35">
      <c r="B974" s="153" t="s">
        <v>1054</v>
      </c>
      <c r="C974" s="123">
        <v>236</v>
      </c>
      <c r="D974" s="149">
        <v>0</v>
      </c>
    </row>
    <row r="975" spans="2:4" x14ac:dyDescent="0.35">
      <c r="B975" s="153" t="s">
        <v>1055</v>
      </c>
      <c r="C975" s="123">
        <v>239</v>
      </c>
      <c r="D975" s="149">
        <v>0</v>
      </c>
    </row>
    <row r="976" spans="2:4" x14ac:dyDescent="0.35">
      <c r="B976" s="153" t="s">
        <v>1056</v>
      </c>
      <c r="C976" s="123">
        <v>254</v>
      </c>
      <c r="D976" s="149">
        <v>0</v>
      </c>
    </row>
    <row r="977" spans="2:4" x14ac:dyDescent="0.35">
      <c r="B977" s="153" t="s">
        <v>1057</v>
      </c>
      <c r="C977" s="123">
        <v>265</v>
      </c>
      <c r="D977" s="149">
        <v>0</v>
      </c>
    </row>
    <row r="978" spans="2:4" x14ac:dyDescent="0.35">
      <c r="B978" s="153" t="s">
        <v>1058</v>
      </c>
      <c r="C978" s="123">
        <v>269</v>
      </c>
      <c r="D978" s="149">
        <v>0</v>
      </c>
    </row>
    <row r="979" spans="2:4" x14ac:dyDescent="0.35">
      <c r="B979" s="153" t="s">
        <v>1059</v>
      </c>
      <c r="C979" s="123">
        <v>270</v>
      </c>
      <c r="D979" s="149">
        <v>0</v>
      </c>
    </row>
    <row r="980" spans="2:4" x14ac:dyDescent="0.35">
      <c r="B980" s="153" t="s">
        <v>1060</v>
      </c>
      <c r="C980" s="123">
        <v>279</v>
      </c>
      <c r="D980" s="149">
        <v>0</v>
      </c>
    </row>
    <row r="981" spans="2:4" x14ac:dyDescent="0.35">
      <c r="B981" s="153" t="s">
        <v>1061</v>
      </c>
      <c r="C981" s="123">
        <v>287</v>
      </c>
      <c r="D981" s="149">
        <v>0</v>
      </c>
    </row>
    <row r="982" spans="2:4" x14ac:dyDescent="0.35">
      <c r="B982" s="153" t="s">
        <v>1062</v>
      </c>
      <c r="C982" s="123">
        <v>417</v>
      </c>
      <c r="D982" s="149">
        <v>0</v>
      </c>
    </row>
    <row r="983" spans="2:4" x14ac:dyDescent="0.35">
      <c r="B983" s="153" t="s">
        <v>1063</v>
      </c>
      <c r="C983" s="123">
        <v>412</v>
      </c>
      <c r="D983" s="149">
        <v>0</v>
      </c>
    </row>
    <row r="984" spans="2:4" x14ac:dyDescent="0.35">
      <c r="B984" s="153" t="s">
        <v>1064</v>
      </c>
      <c r="C984" s="123">
        <v>57042</v>
      </c>
      <c r="D984" s="149">
        <v>0.34192419866853541</v>
      </c>
    </row>
    <row r="985" spans="2:4" x14ac:dyDescent="0.35">
      <c r="B985" s="153" t="s">
        <v>1065</v>
      </c>
      <c r="C985" s="123">
        <v>57043</v>
      </c>
      <c r="D985" s="149">
        <v>0.30204710081444414</v>
      </c>
    </row>
    <row r="986" spans="2:4" x14ac:dyDescent="0.35">
      <c r="B986" s="153" t="s">
        <v>1066</v>
      </c>
      <c r="C986" s="123">
        <v>50752</v>
      </c>
      <c r="D986" s="149">
        <v>0.31504071023039448</v>
      </c>
    </row>
    <row r="987" spans="2:4" x14ac:dyDescent="0.35">
      <c r="B987" s="153" t="s">
        <v>1067</v>
      </c>
      <c r="C987" s="123">
        <v>50750</v>
      </c>
      <c r="D987" s="149">
        <v>0.24958433087280746</v>
      </c>
    </row>
    <row r="988" spans="2:4" x14ac:dyDescent="0.35">
      <c r="B988" s="153" t="s">
        <v>1068</v>
      </c>
      <c r="C988" s="123">
        <v>54477</v>
      </c>
      <c r="D988" s="149">
        <v>0.26977732949640287</v>
      </c>
    </row>
    <row r="989" spans="2:4" x14ac:dyDescent="0.35">
      <c r="B989" s="153" t="s">
        <v>1069</v>
      </c>
      <c r="C989" s="123">
        <v>61496</v>
      </c>
      <c r="D989" s="149">
        <v>0</v>
      </c>
    </row>
    <row r="990" spans="2:4" x14ac:dyDescent="0.35">
      <c r="B990" s="153" t="s">
        <v>1070</v>
      </c>
      <c r="C990" s="123">
        <v>825</v>
      </c>
      <c r="D990" s="149">
        <v>0</v>
      </c>
    </row>
    <row r="991" spans="2:4" x14ac:dyDescent="0.35">
      <c r="B991" s="153" t="s">
        <v>1071</v>
      </c>
      <c r="C991" s="123">
        <v>61281</v>
      </c>
      <c r="D991" s="149">
        <v>0</v>
      </c>
    </row>
    <row r="992" spans="2:4" x14ac:dyDescent="0.35">
      <c r="B992" s="153" t="s">
        <v>1072</v>
      </c>
      <c r="C992" s="123">
        <v>6484</v>
      </c>
      <c r="D992" s="149">
        <v>0</v>
      </c>
    </row>
    <row r="993" spans="2:4" x14ac:dyDescent="0.35">
      <c r="B993" s="153" t="s">
        <v>1073</v>
      </c>
      <c r="C993" s="123">
        <v>6459</v>
      </c>
      <c r="D993" s="149">
        <v>0</v>
      </c>
    </row>
    <row r="994" spans="2:4" x14ac:dyDescent="0.35">
      <c r="B994" s="153" t="s">
        <v>1074</v>
      </c>
      <c r="C994" s="123">
        <v>299</v>
      </c>
      <c r="D994" s="149">
        <v>7.5633355356173604E-2</v>
      </c>
    </row>
    <row r="995" spans="2:4" x14ac:dyDescent="0.35">
      <c r="B995" s="153" t="s">
        <v>1075</v>
      </c>
      <c r="C995" s="123">
        <v>62272</v>
      </c>
      <c r="D995" s="149">
        <v>0</v>
      </c>
    </row>
    <row r="996" spans="2:4" x14ac:dyDescent="0.35">
      <c r="B996" s="153" t="s">
        <v>1076</v>
      </c>
      <c r="C996" s="123">
        <v>3020</v>
      </c>
      <c r="D996" s="149">
        <v>0</v>
      </c>
    </row>
    <row r="997" spans="2:4" x14ac:dyDescent="0.35">
      <c r="B997" s="153" t="s">
        <v>1077</v>
      </c>
      <c r="C997" s="123">
        <v>3021</v>
      </c>
      <c r="D997" s="149">
        <v>0</v>
      </c>
    </row>
    <row r="998" spans="2:4" x14ac:dyDescent="0.35">
      <c r="B998" s="153" t="s">
        <v>1078</v>
      </c>
      <c r="C998" s="123">
        <v>294</v>
      </c>
      <c r="D998" s="149">
        <v>0</v>
      </c>
    </row>
    <row r="999" spans="2:4" x14ac:dyDescent="0.35">
      <c r="B999" s="153" t="s">
        <v>1079</v>
      </c>
      <c r="C999" s="123">
        <v>295</v>
      </c>
      <c r="D999" s="149">
        <v>0</v>
      </c>
    </row>
    <row r="1000" spans="2:4" x14ac:dyDescent="0.35">
      <c r="B1000" s="153" t="s">
        <v>1080</v>
      </c>
      <c r="C1000" s="123">
        <v>3646</v>
      </c>
      <c r="D1000" s="149">
        <v>0</v>
      </c>
    </row>
    <row r="1001" spans="2:4" x14ac:dyDescent="0.35">
      <c r="B1001" s="153" t="s">
        <v>1081</v>
      </c>
      <c r="C1001" s="123">
        <v>3024</v>
      </c>
      <c r="D1001" s="149">
        <v>0</v>
      </c>
    </row>
    <row r="1002" spans="2:4" x14ac:dyDescent="0.35">
      <c r="B1002" s="153" t="s">
        <v>1082</v>
      </c>
      <c r="C1002" s="123">
        <v>61497</v>
      </c>
      <c r="D1002" s="149">
        <v>0</v>
      </c>
    </row>
    <row r="1003" spans="2:4" x14ac:dyDescent="0.35">
      <c r="B1003" s="153" t="s">
        <v>1083</v>
      </c>
      <c r="C1003" s="123">
        <v>59386</v>
      </c>
      <c r="D1003" s="149">
        <v>0</v>
      </c>
    </row>
    <row r="1004" spans="2:4" x14ac:dyDescent="0.35">
      <c r="B1004" s="153" t="s">
        <v>1084</v>
      </c>
      <c r="C1004" s="123">
        <v>296</v>
      </c>
      <c r="D1004" s="149">
        <v>0</v>
      </c>
    </row>
    <row r="1005" spans="2:4" x14ac:dyDescent="0.35">
      <c r="B1005" s="153" t="s">
        <v>1085</v>
      </c>
      <c r="C1005" s="123">
        <v>3026</v>
      </c>
      <c r="D1005" s="149">
        <v>0</v>
      </c>
    </row>
    <row r="1006" spans="2:4" x14ac:dyDescent="0.35">
      <c r="B1006" s="153" t="s">
        <v>1086</v>
      </c>
      <c r="C1006" s="123">
        <v>55607</v>
      </c>
      <c r="D1006" s="149">
        <v>0</v>
      </c>
    </row>
    <row r="1007" spans="2:4" x14ac:dyDescent="0.35">
      <c r="B1007" s="153" t="s">
        <v>1087</v>
      </c>
      <c r="C1007" s="123">
        <v>55608</v>
      </c>
      <c r="D1007" s="149">
        <v>0</v>
      </c>
    </row>
    <row r="1008" spans="2:4" x14ac:dyDescent="0.35">
      <c r="B1008" s="153" t="s">
        <v>1088</v>
      </c>
      <c r="C1008" s="123">
        <v>55609</v>
      </c>
      <c r="D1008" s="149">
        <v>0</v>
      </c>
    </row>
    <row r="1009" spans="2:4" x14ac:dyDescent="0.35">
      <c r="B1009" s="153" t="s">
        <v>1089</v>
      </c>
      <c r="C1009" s="123">
        <v>3651</v>
      </c>
      <c r="D1009" s="149">
        <v>0</v>
      </c>
    </row>
    <row r="1010" spans="2:4" x14ac:dyDescent="0.35">
      <c r="B1010" s="153" t="s">
        <v>1090</v>
      </c>
      <c r="C1010" s="123">
        <v>7069</v>
      </c>
      <c r="D1010" s="149">
        <v>0</v>
      </c>
    </row>
    <row r="1011" spans="2:4" x14ac:dyDescent="0.35">
      <c r="B1011" s="153" t="s">
        <v>1091</v>
      </c>
      <c r="C1011" s="123">
        <v>297</v>
      </c>
      <c r="D1011" s="149">
        <v>0</v>
      </c>
    </row>
    <row r="1012" spans="2:4" x14ac:dyDescent="0.35">
      <c r="B1012" s="153" t="s">
        <v>1092</v>
      </c>
      <c r="C1012" s="123">
        <v>987</v>
      </c>
      <c r="D1012" s="149">
        <v>0</v>
      </c>
    </row>
    <row r="1013" spans="2:4" x14ac:dyDescent="0.35">
      <c r="B1013" s="153" t="s">
        <v>1093</v>
      </c>
      <c r="C1013" s="123">
        <v>59965</v>
      </c>
      <c r="D1013" s="149">
        <v>0</v>
      </c>
    </row>
    <row r="1014" spans="2:4" x14ac:dyDescent="0.35">
      <c r="B1014" s="153" t="s">
        <v>1094</v>
      </c>
      <c r="C1014" s="123">
        <v>56753</v>
      </c>
      <c r="D1014" s="149">
        <v>0</v>
      </c>
    </row>
    <row r="1015" spans="2:4" x14ac:dyDescent="0.35">
      <c r="B1015" s="153" t="s">
        <v>1095</v>
      </c>
      <c r="C1015" s="123">
        <v>56752</v>
      </c>
      <c r="D1015" s="149">
        <v>0</v>
      </c>
    </row>
    <row r="1016" spans="2:4" x14ac:dyDescent="0.35">
      <c r="B1016" s="153" t="s">
        <v>1096</v>
      </c>
      <c r="C1016" s="123">
        <v>829</v>
      </c>
      <c r="D1016" s="149">
        <v>0</v>
      </c>
    </row>
    <row r="1017" spans="2:4" x14ac:dyDescent="0.35">
      <c r="B1017" s="153" t="s">
        <v>1097</v>
      </c>
      <c r="C1017" s="123">
        <v>830</v>
      </c>
      <c r="D1017" s="149">
        <v>0</v>
      </c>
    </row>
    <row r="1018" spans="2:4" x14ac:dyDescent="0.35">
      <c r="B1018" s="153" t="s">
        <v>1098</v>
      </c>
      <c r="C1018" s="123">
        <v>60449</v>
      </c>
      <c r="D1018" s="149">
        <v>0</v>
      </c>
    </row>
    <row r="1019" spans="2:4" x14ac:dyDescent="0.35">
      <c r="B1019" s="153" t="s">
        <v>1099</v>
      </c>
      <c r="C1019" s="123">
        <v>59702</v>
      </c>
      <c r="D1019" s="149">
        <v>0</v>
      </c>
    </row>
    <row r="1020" spans="2:4" x14ac:dyDescent="0.35">
      <c r="B1020" s="153" t="s">
        <v>1100</v>
      </c>
      <c r="C1020" s="123">
        <v>3656</v>
      </c>
      <c r="D1020" s="149">
        <v>0</v>
      </c>
    </row>
    <row r="1021" spans="2:4" x14ac:dyDescent="0.35">
      <c r="B1021" s="153" t="s">
        <v>1101</v>
      </c>
      <c r="C1021" s="123">
        <v>60259</v>
      </c>
      <c r="D1021" s="149">
        <v>0</v>
      </c>
    </row>
    <row r="1022" spans="2:4" x14ac:dyDescent="0.35">
      <c r="B1022" s="153" t="s">
        <v>1102</v>
      </c>
      <c r="C1022" s="123">
        <v>3032</v>
      </c>
      <c r="D1022" s="149">
        <v>0</v>
      </c>
    </row>
    <row r="1023" spans="2:4" x14ac:dyDescent="0.35">
      <c r="B1023" s="153" t="s">
        <v>1103</v>
      </c>
      <c r="C1023" s="123">
        <v>3034</v>
      </c>
      <c r="D1023" s="149">
        <v>0</v>
      </c>
    </row>
    <row r="1024" spans="2:4" x14ac:dyDescent="0.35">
      <c r="B1024" s="153" t="s">
        <v>1104</v>
      </c>
      <c r="C1024" s="123">
        <v>3035</v>
      </c>
      <c r="D1024" s="149">
        <v>0</v>
      </c>
    </row>
    <row r="1025" spans="2:4" x14ac:dyDescent="0.35">
      <c r="B1025" s="153" t="s">
        <v>1105</v>
      </c>
      <c r="C1025" s="123">
        <v>55740</v>
      </c>
      <c r="D1025" s="149">
        <v>0</v>
      </c>
    </row>
    <row r="1026" spans="2:4" x14ac:dyDescent="0.35">
      <c r="B1026" s="153" t="s">
        <v>1106</v>
      </c>
      <c r="C1026" s="123">
        <v>3636</v>
      </c>
      <c r="D1026" s="149">
        <v>0</v>
      </c>
    </row>
    <row r="1027" spans="2:4" x14ac:dyDescent="0.35">
      <c r="B1027" s="153" t="s">
        <v>1107</v>
      </c>
      <c r="C1027" s="123">
        <v>3036</v>
      </c>
      <c r="D1027" s="149">
        <v>0</v>
      </c>
    </row>
    <row r="1028" spans="2:4" x14ac:dyDescent="0.35">
      <c r="B1028" s="153" t="s">
        <v>1108</v>
      </c>
      <c r="C1028" s="123">
        <v>831</v>
      </c>
      <c r="D1028" s="149">
        <v>0</v>
      </c>
    </row>
    <row r="1029" spans="2:4" x14ac:dyDescent="0.35">
      <c r="B1029" s="153" t="s">
        <v>1109</v>
      </c>
      <c r="C1029" s="123">
        <v>3037</v>
      </c>
      <c r="D1029" s="149">
        <v>0</v>
      </c>
    </row>
    <row r="1030" spans="2:4" x14ac:dyDescent="0.35">
      <c r="B1030" s="153" t="s">
        <v>1110</v>
      </c>
      <c r="C1030" s="123">
        <v>3659</v>
      </c>
      <c r="D1030" s="149">
        <v>0</v>
      </c>
    </row>
    <row r="1031" spans="2:4" x14ac:dyDescent="0.35">
      <c r="B1031" s="153" t="s">
        <v>1111</v>
      </c>
      <c r="C1031" s="123">
        <v>61369</v>
      </c>
      <c r="D1031" s="149">
        <v>0</v>
      </c>
    </row>
    <row r="1032" spans="2:4" x14ac:dyDescent="0.35">
      <c r="B1032" s="153" t="s">
        <v>1112</v>
      </c>
      <c r="C1032" s="123">
        <v>7050</v>
      </c>
      <c r="D1032" s="149">
        <v>0</v>
      </c>
    </row>
    <row r="1033" spans="2:4" x14ac:dyDescent="0.35">
      <c r="B1033" s="153" t="s">
        <v>1113</v>
      </c>
      <c r="C1033" s="123">
        <v>3041</v>
      </c>
      <c r="D1033" s="149">
        <v>0</v>
      </c>
    </row>
    <row r="1034" spans="2:4" x14ac:dyDescent="0.35">
      <c r="B1034" s="153" t="s">
        <v>1114</v>
      </c>
      <c r="C1034" s="123">
        <v>3661</v>
      </c>
      <c r="D1034" s="149">
        <v>0</v>
      </c>
    </row>
    <row r="1035" spans="2:4" x14ac:dyDescent="0.35">
      <c r="B1035" s="153" t="s">
        <v>1115</v>
      </c>
      <c r="C1035" s="123">
        <v>59496</v>
      </c>
      <c r="D1035" s="149">
        <v>0.23612274402933109</v>
      </c>
    </row>
    <row r="1036" spans="2:4" x14ac:dyDescent="0.35">
      <c r="B1036" s="153" t="s">
        <v>1116</v>
      </c>
      <c r="C1036" s="123">
        <v>56312</v>
      </c>
      <c r="D1036" s="149">
        <v>0.41304239863624775</v>
      </c>
    </row>
    <row r="1037" spans="2:4" x14ac:dyDescent="0.35">
      <c r="B1037" s="153" t="s">
        <v>1117</v>
      </c>
      <c r="C1037" s="123">
        <v>3648</v>
      </c>
      <c r="D1037" s="149">
        <v>0.92854794234696203</v>
      </c>
    </row>
    <row r="1038" spans="2:4" x14ac:dyDescent="0.35">
      <c r="B1038" s="153" t="s">
        <v>1118</v>
      </c>
      <c r="C1038" s="123">
        <v>827</v>
      </c>
      <c r="D1038" s="149">
        <v>0</v>
      </c>
    </row>
    <row r="1039" spans="2:4" x14ac:dyDescent="0.35">
      <c r="B1039" s="153" t="s">
        <v>1119</v>
      </c>
      <c r="C1039" s="123">
        <v>525</v>
      </c>
      <c r="D1039" s="149">
        <v>1.0296555066483806</v>
      </c>
    </row>
    <row r="1040" spans="2:4" x14ac:dyDescent="0.35">
      <c r="B1040" s="153" t="s">
        <v>1120</v>
      </c>
      <c r="C1040" s="123">
        <v>3028</v>
      </c>
      <c r="D1040" s="149">
        <v>0</v>
      </c>
    </row>
    <row r="1041" spans="2:4" x14ac:dyDescent="0.35">
      <c r="B1041" s="153" t="s">
        <v>1121</v>
      </c>
      <c r="C1041" s="123">
        <v>3029</v>
      </c>
      <c r="D1041" s="149">
        <v>0</v>
      </c>
    </row>
    <row r="1042" spans="2:4" x14ac:dyDescent="0.35">
      <c r="B1042" s="153" t="s">
        <v>1122</v>
      </c>
      <c r="C1042" s="123">
        <v>6421</v>
      </c>
      <c r="D1042" s="149">
        <v>0</v>
      </c>
    </row>
    <row r="1043" spans="2:4" x14ac:dyDescent="0.35">
      <c r="B1043" s="153" t="s">
        <v>1123</v>
      </c>
      <c r="C1043" s="123">
        <v>3033</v>
      </c>
      <c r="D1043" s="149">
        <v>0</v>
      </c>
    </row>
    <row r="1044" spans="2:4" x14ac:dyDescent="0.35">
      <c r="B1044" s="153" t="s">
        <v>1124</v>
      </c>
      <c r="C1044" s="123">
        <v>50951</v>
      </c>
      <c r="D1044" s="149">
        <v>1.4071745085791694</v>
      </c>
    </row>
    <row r="1045" spans="2:4" x14ac:dyDescent="0.35">
      <c r="B1045" s="153" t="s">
        <v>1125</v>
      </c>
      <c r="C1045" s="123">
        <v>54318</v>
      </c>
      <c r="D1045" s="149">
        <v>0.40407258622050751</v>
      </c>
    </row>
    <row r="1046" spans="2:4" x14ac:dyDescent="0.35">
      <c r="B1046" s="153" t="s">
        <v>1126</v>
      </c>
      <c r="C1046" s="123">
        <v>56509</v>
      </c>
      <c r="D1046" s="149">
        <v>0.60774421682757473</v>
      </c>
    </row>
    <row r="1047" spans="2:4" x14ac:dyDescent="0.35">
      <c r="B1047" s="153" t="s">
        <v>1127</v>
      </c>
      <c r="C1047" s="123">
        <v>3040</v>
      </c>
      <c r="D1047" s="149">
        <v>0</v>
      </c>
    </row>
    <row r="1048" spans="2:4" x14ac:dyDescent="0.35">
      <c r="B1048" s="153" t="s">
        <v>1128</v>
      </c>
      <c r="C1048" s="123">
        <v>6101</v>
      </c>
      <c r="D1048" s="149">
        <v>1.20965995743633</v>
      </c>
    </row>
    <row r="1049" spans="2:4" x14ac:dyDescent="0.35">
      <c r="B1049" s="153" t="s">
        <v>1129</v>
      </c>
      <c r="C1049" s="123">
        <v>57714</v>
      </c>
      <c r="D1049" s="149">
        <v>0.39729302350280904</v>
      </c>
    </row>
    <row r="1050" spans="2:4" x14ac:dyDescent="0.35">
      <c r="B1050" s="153" t="s">
        <v>1130</v>
      </c>
      <c r="C1050" s="123">
        <v>56446</v>
      </c>
      <c r="D1050" s="149">
        <v>0</v>
      </c>
    </row>
    <row r="1051" spans="2:4" x14ac:dyDescent="0.35">
      <c r="B1051" s="153" t="s">
        <v>1131</v>
      </c>
      <c r="C1051" s="123">
        <v>58592</v>
      </c>
      <c r="D1051" s="149">
        <v>0</v>
      </c>
    </row>
    <row r="1052" spans="2:4" x14ac:dyDescent="0.35">
      <c r="B1052" s="153" t="s">
        <v>1132</v>
      </c>
      <c r="C1052" s="123">
        <v>60825</v>
      </c>
      <c r="D1052" s="149">
        <v>0</v>
      </c>
    </row>
    <row r="1053" spans="2:4" x14ac:dyDescent="0.35">
      <c r="B1053" s="153" t="s">
        <v>1133</v>
      </c>
      <c r="C1053" s="123">
        <v>10005</v>
      </c>
      <c r="D1053" s="149">
        <v>0</v>
      </c>
    </row>
    <row r="1054" spans="2:4" x14ac:dyDescent="0.35">
      <c r="B1054" s="153" t="s">
        <v>1134</v>
      </c>
      <c r="C1054" s="123">
        <v>10718</v>
      </c>
      <c r="D1054" s="149">
        <v>0</v>
      </c>
    </row>
    <row r="1055" spans="2:4" x14ac:dyDescent="0.35">
      <c r="B1055" s="153" t="s">
        <v>1135</v>
      </c>
      <c r="C1055" s="123">
        <v>56295</v>
      </c>
      <c r="D1055" s="149">
        <v>0</v>
      </c>
    </row>
    <row r="1056" spans="2:4" x14ac:dyDescent="0.35">
      <c r="B1056" s="153" t="s">
        <v>1136</v>
      </c>
      <c r="C1056" s="123">
        <v>10880</v>
      </c>
      <c r="D1056" s="149">
        <v>0</v>
      </c>
    </row>
    <row r="1057" spans="2:4" x14ac:dyDescent="0.35">
      <c r="B1057" s="153" t="s">
        <v>1137</v>
      </c>
      <c r="C1057" s="123">
        <v>10882</v>
      </c>
      <c r="D1057" s="149">
        <v>0</v>
      </c>
    </row>
    <row r="1058" spans="2:4" x14ac:dyDescent="0.35">
      <c r="B1058" s="153" t="s">
        <v>1138</v>
      </c>
      <c r="C1058" s="123">
        <v>10881</v>
      </c>
      <c r="D1058" s="149">
        <v>0</v>
      </c>
    </row>
    <row r="1059" spans="2:4" x14ac:dyDescent="0.35">
      <c r="B1059" s="153" t="s">
        <v>1139</v>
      </c>
      <c r="C1059" s="123">
        <v>60995</v>
      </c>
      <c r="D1059" s="149">
        <v>0</v>
      </c>
    </row>
    <row r="1060" spans="2:4" x14ac:dyDescent="0.35">
      <c r="B1060" s="153" t="s">
        <v>1140</v>
      </c>
      <c r="C1060" s="123">
        <v>59722</v>
      </c>
      <c r="D1060" s="149">
        <v>0</v>
      </c>
    </row>
    <row r="1061" spans="2:4" x14ac:dyDescent="0.35">
      <c r="B1061" s="153" t="s">
        <v>1141</v>
      </c>
      <c r="C1061" s="123">
        <v>54681</v>
      </c>
      <c r="D1061" s="149">
        <v>0</v>
      </c>
    </row>
    <row r="1062" spans="2:4" x14ac:dyDescent="0.35">
      <c r="B1062" s="153" t="s">
        <v>1142</v>
      </c>
      <c r="C1062" s="123">
        <v>54682</v>
      </c>
      <c r="D1062" s="149">
        <v>0</v>
      </c>
    </row>
    <row r="1063" spans="2:4" x14ac:dyDescent="0.35">
      <c r="B1063" s="153" t="s">
        <v>1143</v>
      </c>
      <c r="C1063" s="123">
        <v>50485</v>
      </c>
      <c r="D1063" s="149">
        <v>0</v>
      </c>
    </row>
    <row r="1064" spans="2:4" x14ac:dyDescent="0.35">
      <c r="B1064" s="153" t="s">
        <v>1144</v>
      </c>
      <c r="C1064" s="123">
        <v>50690</v>
      </c>
      <c r="D1064" s="149">
        <v>0</v>
      </c>
    </row>
    <row r="1065" spans="2:4" x14ac:dyDescent="0.35">
      <c r="B1065" s="153" t="s">
        <v>1145</v>
      </c>
      <c r="C1065" s="123">
        <v>424</v>
      </c>
      <c r="D1065" s="149">
        <v>0</v>
      </c>
    </row>
    <row r="1066" spans="2:4" x14ac:dyDescent="0.35">
      <c r="B1066" s="153" t="s">
        <v>1146</v>
      </c>
      <c r="C1066" s="123">
        <v>763</v>
      </c>
      <c r="D1066" s="149">
        <v>0</v>
      </c>
    </row>
    <row r="1067" spans="2:4" x14ac:dyDescent="0.35">
      <c r="B1067" s="153" t="s">
        <v>1147</v>
      </c>
      <c r="C1067" s="123">
        <v>426</v>
      </c>
      <c r="D1067" s="149">
        <v>0</v>
      </c>
    </row>
    <row r="1068" spans="2:4" x14ac:dyDescent="0.35">
      <c r="B1068" s="153" t="s">
        <v>1148</v>
      </c>
      <c r="C1068" s="123">
        <v>54261</v>
      </c>
      <c r="D1068" s="149">
        <v>0</v>
      </c>
    </row>
    <row r="1069" spans="2:4" x14ac:dyDescent="0.35">
      <c r="B1069" s="153" t="s">
        <v>1149</v>
      </c>
      <c r="C1069" s="123">
        <v>466</v>
      </c>
      <c r="D1069" s="149">
        <v>0</v>
      </c>
    </row>
    <row r="1070" spans="2:4" x14ac:dyDescent="0.35">
      <c r="B1070" s="153" t="s">
        <v>1150</v>
      </c>
      <c r="C1070" s="123">
        <v>7189</v>
      </c>
      <c r="D1070" s="149">
        <v>0</v>
      </c>
    </row>
    <row r="1071" spans="2:4" x14ac:dyDescent="0.35">
      <c r="B1071" s="153" t="s">
        <v>1151</v>
      </c>
      <c r="C1071" s="123">
        <v>59610</v>
      </c>
      <c r="D1071" s="149">
        <v>0</v>
      </c>
    </row>
    <row r="1072" spans="2:4" x14ac:dyDescent="0.35">
      <c r="B1072" s="153" t="s">
        <v>1152</v>
      </c>
      <c r="C1072" s="123">
        <v>60035</v>
      </c>
      <c r="D1072" s="149">
        <v>0</v>
      </c>
    </row>
    <row r="1073" spans="2:4" x14ac:dyDescent="0.35">
      <c r="B1073" s="153" t="s">
        <v>1153</v>
      </c>
      <c r="C1073" s="123">
        <v>60186</v>
      </c>
      <c r="D1073" s="149">
        <v>0</v>
      </c>
    </row>
    <row r="1074" spans="2:4" x14ac:dyDescent="0.35">
      <c r="B1074" s="153" t="s">
        <v>1154</v>
      </c>
      <c r="C1074" s="123">
        <v>50276</v>
      </c>
      <c r="D1074" s="149">
        <v>0</v>
      </c>
    </row>
    <row r="1075" spans="2:4" x14ac:dyDescent="0.35">
      <c r="B1075" s="153" t="s">
        <v>1155</v>
      </c>
      <c r="C1075" s="123">
        <v>58233</v>
      </c>
      <c r="D1075" s="149">
        <v>0</v>
      </c>
    </row>
    <row r="1076" spans="2:4" x14ac:dyDescent="0.35">
      <c r="B1076" s="153" t="s">
        <v>1156</v>
      </c>
      <c r="C1076" s="123">
        <v>56144</v>
      </c>
      <c r="D1076" s="149">
        <v>0.74456239803814717</v>
      </c>
    </row>
    <row r="1077" spans="2:4" x14ac:dyDescent="0.35">
      <c r="B1077" s="153" t="s">
        <v>1157</v>
      </c>
      <c r="C1077" s="123">
        <v>50400</v>
      </c>
      <c r="D1077" s="149">
        <v>0</v>
      </c>
    </row>
    <row r="1078" spans="2:4" x14ac:dyDescent="0.35">
      <c r="B1078" s="153" t="s">
        <v>1158</v>
      </c>
      <c r="C1078" s="123">
        <v>7452</v>
      </c>
      <c r="D1078" s="149">
        <v>0.88448240511043752</v>
      </c>
    </row>
    <row r="1079" spans="2:4" x14ac:dyDescent="0.35">
      <c r="B1079" s="153" t="s">
        <v>1159</v>
      </c>
      <c r="C1079" s="123">
        <v>433</v>
      </c>
      <c r="D1079" s="149">
        <v>0</v>
      </c>
    </row>
    <row r="1080" spans="2:4" x14ac:dyDescent="0.35">
      <c r="B1080" s="153" t="s">
        <v>1160</v>
      </c>
      <c r="C1080" s="123">
        <v>531</v>
      </c>
      <c r="D1080" s="149">
        <v>0</v>
      </c>
    </row>
    <row r="1081" spans="2:4" x14ac:dyDescent="0.35">
      <c r="B1081" s="153" t="s">
        <v>1161</v>
      </c>
      <c r="C1081" s="123">
        <v>534</v>
      </c>
      <c r="D1081" s="149">
        <v>0</v>
      </c>
    </row>
    <row r="1082" spans="2:4" x14ac:dyDescent="0.35">
      <c r="B1082" s="153" t="s">
        <v>1162</v>
      </c>
      <c r="C1082" s="123">
        <v>57670</v>
      </c>
      <c r="D1082" s="149">
        <v>0</v>
      </c>
    </row>
    <row r="1083" spans="2:4" x14ac:dyDescent="0.35">
      <c r="B1083" s="153" t="s">
        <v>1163</v>
      </c>
      <c r="C1083" s="123">
        <v>57671</v>
      </c>
      <c r="D1083" s="149">
        <v>0</v>
      </c>
    </row>
    <row r="1084" spans="2:4" x14ac:dyDescent="0.35">
      <c r="B1084" s="153" t="s">
        <v>1164</v>
      </c>
      <c r="C1084" s="123">
        <v>57753</v>
      </c>
      <c r="D1084" s="149">
        <v>0</v>
      </c>
    </row>
    <row r="1085" spans="2:4" x14ac:dyDescent="0.35">
      <c r="B1085" s="153" t="s">
        <v>1165</v>
      </c>
      <c r="C1085" s="123">
        <v>57777</v>
      </c>
      <c r="D1085" s="149">
        <v>0</v>
      </c>
    </row>
    <row r="1086" spans="2:4" x14ac:dyDescent="0.35">
      <c r="B1086" s="153" t="s">
        <v>1166</v>
      </c>
      <c r="C1086" s="123">
        <v>57779</v>
      </c>
      <c r="D1086" s="149">
        <v>0</v>
      </c>
    </row>
    <row r="1087" spans="2:4" x14ac:dyDescent="0.35">
      <c r="B1087" s="153" t="s">
        <v>1167</v>
      </c>
      <c r="C1087" s="123">
        <v>57781</v>
      </c>
      <c r="D1087" s="149">
        <v>0</v>
      </c>
    </row>
    <row r="1088" spans="2:4" x14ac:dyDescent="0.35">
      <c r="B1088" s="153" t="s">
        <v>1168</v>
      </c>
      <c r="C1088" s="123">
        <v>57806</v>
      </c>
      <c r="D1088" s="149">
        <v>0</v>
      </c>
    </row>
    <row r="1089" spans="2:4" x14ac:dyDescent="0.35">
      <c r="B1089" s="153" t="s">
        <v>1169</v>
      </c>
      <c r="C1089" s="123">
        <v>57778</v>
      </c>
      <c r="D1089" s="149">
        <v>0</v>
      </c>
    </row>
    <row r="1090" spans="2:4" x14ac:dyDescent="0.35">
      <c r="B1090" s="153" t="s">
        <v>1170</v>
      </c>
      <c r="C1090" s="123">
        <v>57783</v>
      </c>
      <c r="D1090" s="149">
        <v>0</v>
      </c>
    </row>
    <row r="1091" spans="2:4" x14ac:dyDescent="0.35">
      <c r="B1091" s="153" t="s">
        <v>1171</v>
      </c>
      <c r="C1091" s="123">
        <v>57780</v>
      </c>
      <c r="D1091" s="149">
        <v>0</v>
      </c>
    </row>
    <row r="1092" spans="2:4" x14ac:dyDescent="0.35">
      <c r="B1092" s="153" t="s">
        <v>1172</v>
      </c>
      <c r="C1092" s="123">
        <v>57782</v>
      </c>
      <c r="D1092" s="149">
        <v>0</v>
      </c>
    </row>
    <row r="1093" spans="2:4" x14ac:dyDescent="0.35">
      <c r="B1093" s="153" t="s">
        <v>1173</v>
      </c>
      <c r="C1093" s="123">
        <v>57784</v>
      </c>
      <c r="D1093" s="149">
        <v>0</v>
      </c>
    </row>
    <row r="1094" spans="2:4" x14ac:dyDescent="0.35">
      <c r="B1094" s="153" t="s">
        <v>1174</v>
      </c>
      <c r="C1094" s="123">
        <v>57785</v>
      </c>
      <c r="D1094" s="149">
        <v>0</v>
      </c>
    </row>
    <row r="1095" spans="2:4" x14ac:dyDescent="0.35">
      <c r="B1095" s="153" t="s">
        <v>1175</v>
      </c>
      <c r="C1095" s="123">
        <v>57849</v>
      </c>
      <c r="D1095" s="149">
        <v>0</v>
      </c>
    </row>
    <row r="1096" spans="2:4" x14ac:dyDescent="0.35">
      <c r="B1096" s="153" t="s">
        <v>1176</v>
      </c>
      <c r="C1096" s="123">
        <v>57850</v>
      </c>
      <c r="D1096" s="149">
        <v>0</v>
      </c>
    </row>
    <row r="1097" spans="2:4" x14ac:dyDescent="0.35">
      <c r="B1097" s="153" t="s">
        <v>1177</v>
      </c>
      <c r="C1097" s="123">
        <v>57816</v>
      </c>
      <c r="D1097" s="149">
        <v>0</v>
      </c>
    </row>
    <row r="1098" spans="2:4" x14ac:dyDescent="0.35">
      <c r="B1098" s="153" t="s">
        <v>1178</v>
      </c>
      <c r="C1098" s="123">
        <v>57817</v>
      </c>
      <c r="D1098" s="149">
        <v>0</v>
      </c>
    </row>
    <row r="1099" spans="2:4" x14ac:dyDescent="0.35">
      <c r="B1099" s="153" t="s">
        <v>1179</v>
      </c>
      <c r="C1099" s="123">
        <v>57818</v>
      </c>
      <c r="D1099" s="149">
        <v>0</v>
      </c>
    </row>
    <row r="1100" spans="2:4" x14ac:dyDescent="0.35">
      <c r="B1100" s="153" t="s">
        <v>1180</v>
      </c>
      <c r="C1100" s="123">
        <v>57819</v>
      </c>
      <c r="D1100" s="149">
        <v>0</v>
      </c>
    </row>
    <row r="1101" spans="2:4" x14ac:dyDescent="0.35">
      <c r="B1101" s="153" t="s">
        <v>1181</v>
      </c>
      <c r="C1101" s="123">
        <v>57820</v>
      </c>
      <c r="D1101" s="149">
        <v>0</v>
      </c>
    </row>
    <row r="1102" spans="2:4" x14ac:dyDescent="0.35">
      <c r="B1102" s="153" t="s">
        <v>1182</v>
      </c>
      <c r="C1102" s="123">
        <v>57821</v>
      </c>
      <c r="D1102" s="149">
        <v>0</v>
      </c>
    </row>
    <row r="1103" spans="2:4" x14ac:dyDescent="0.35">
      <c r="B1103" s="153" t="s">
        <v>1183</v>
      </c>
      <c r="C1103" s="123">
        <v>56875</v>
      </c>
      <c r="D1103" s="149">
        <v>0</v>
      </c>
    </row>
    <row r="1104" spans="2:4" x14ac:dyDescent="0.35">
      <c r="B1104" s="153" t="s">
        <v>1184</v>
      </c>
      <c r="C1104" s="123">
        <v>529</v>
      </c>
      <c r="D1104" s="149">
        <v>0</v>
      </c>
    </row>
    <row r="1105" spans="2:4" x14ac:dyDescent="0.35">
      <c r="B1105" s="153" t="s">
        <v>1185</v>
      </c>
      <c r="C1105" s="123">
        <v>7526</v>
      </c>
      <c r="D1105" s="149">
        <v>0</v>
      </c>
    </row>
    <row r="1106" spans="2:4" x14ac:dyDescent="0.35">
      <c r="B1106" s="153" t="s">
        <v>1186</v>
      </c>
      <c r="C1106" s="123">
        <v>430</v>
      </c>
      <c r="D1106" s="149">
        <v>0</v>
      </c>
    </row>
    <row r="1107" spans="2:4" x14ac:dyDescent="0.35">
      <c r="B1107" s="153" t="s">
        <v>1187</v>
      </c>
      <c r="C1107" s="123">
        <v>431</v>
      </c>
      <c r="D1107" s="149">
        <v>0</v>
      </c>
    </row>
    <row r="1108" spans="2:4" x14ac:dyDescent="0.35">
      <c r="B1108" s="153" t="s">
        <v>1188</v>
      </c>
      <c r="C1108" s="123">
        <v>432</v>
      </c>
      <c r="D1108" s="149">
        <v>0</v>
      </c>
    </row>
    <row r="1109" spans="2:4" x14ac:dyDescent="0.35">
      <c r="B1109" s="153" t="s">
        <v>1189</v>
      </c>
      <c r="C1109" s="123">
        <v>6612</v>
      </c>
      <c r="D1109" s="149">
        <v>0</v>
      </c>
    </row>
    <row r="1110" spans="2:4" x14ac:dyDescent="0.35">
      <c r="B1110" s="153" t="s">
        <v>1190</v>
      </c>
      <c r="C1110" s="123">
        <v>435</v>
      </c>
      <c r="D1110" s="149">
        <v>0</v>
      </c>
    </row>
    <row r="1111" spans="2:4" x14ac:dyDescent="0.35">
      <c r="B1111" s="153" t="s">
        <v>1191</v>
      </c>
      <c r="C1111" s="123">
        <v>535</v>
      </c>
      <c r="D1111" s="149">
        <v>0.66890101788617895</v>
      </c>
    </row>
    <row r="1112" spans="2:4" x14ac:dyDescent="0.35">
      <c r="B1112" s="153" t="s">
        <v>1192</v>
      </c>
      <c r="C1112" s="123">
        <v>60226</v>
      </c>
      <c r="D1112" s="149">
        <v>0</v>
      </c>
    </row>
    <row r="1113" spans="2:4" x14ac:dyDescent="0.35">
      <c r="B1113" s="153" t="s">
        <v>1193</v>
      </c>
      <c r="C1113" s="123">
        <v>57669</v>
      </c>
      <c r="D1113" s="149">
        <v>0</v>
      </c>
    </row>
    <row r="1114" spans="2:4" x14ac:dyDescent="0.35">
      <c r="B1114" s="153" t="s">
        <v>1194</v>
      </c>
      <c r="C1114" s="123">
        <v>59088</v>
      </c>
      <c r="D1114" s="149">
        <v>0</v>
      </c>
    </row>
    <row r="1115" spans="2:4" x14ac:dyDescent="0.35">
      <c r="B1115" s="153" t="s">
        <v>1195</v>
      </c>
      <c r="C1115" s="123">
        <v>58590</v>
      </c>
      <c r="D1115" s="149">
        <v>0</v>
      </c>
    </row>
    <row r="1116" spans="2:4" x14ac:dyDescent="0.35">
      <c r="B1116" s="153" t="s">
        <v>1196</v>
      </c>
      <c r="C1116" s="123">
        <v>57959</v>
      </c>
      <c r="D1116" s="149">
        <v>0</v>
      </c>
    </row>
    <row r="1117" spans="2:4" x14ac:dyDescent="0.35">
      <c r="B1117" s="153" t="s">
        <v>1197</v>
      </c>
      <c r="C1117" s="123">
        <v>59607</v>
      </c>
      <c r="D1117" s="149">
        <v>0</v>
      </c>
    </row>
    <row r="1118" spans="2:4" x14ac:dyDescent="0.35">
      <c r="B1118" s="153" t="s">
        <v>1198</v>
      </c>
      <c r="C1118" s="123">
        <v>58909</v>
      </c>
      <c r="D1118" s="149">
        <v>0</v>
      </c>
    </row>
    <row r="1119" spans="2:4" x14ac:dyDescent="0.35">
      <c r="B1119" s="153" t="s">
        <v>1199</v>
      </c>
      <c r="C1119" s="123">
        <v>58911</v>
      </c>
      <c r="D1119" s="149">
        <v>0</v>
      </c>
    </row>
    <row r="1120" spans="2:4" x14ac:dyDescent="0.35">
      <c r="B1120" s="153" t="s">
        <v>1200</v>
      </c>
      <c r="C1120" s="123">
        <v>58906</v>
      </c>
      <c r="D1120" s="149">
        <v>0</v>
      </c>
    </row>
    <row r="1121" spans="2:4" x14ac:dyDescent="0.35">
      <c r="B1121" s="153" t="s">
        <v>1201</v>
      </c>
      <c r="C1121" s="123">
        <v>58907</v>
      </c>
      <c r="D1121" s="149">
        <v>0</v>
      </c>
    </row>
    <row r="1122" spans="2:4" x14ac:dyDescent="0.35">
      <c r="B1122" s="153" t="s">
        <v>1202</v>
      </c>
      <c r="C1122" s="123">
        <v>60315</v>
      </c>
      <c r="D1122" s="149">
        <v>0</v>
      </c>
    </row>
    <row r="1123" spans="2:4" x14ac:dyDescent="0.35">
      <c r="B1123" s="153" t="s">
        <v>1203</v>
      </c>
      <c r="C1123" s="123">
        <v>457</v>
      </c>
      <c r="D1123" s="149">
        <v>0</v>
      </c>
    </row>
    <row r="1124" spans="2:4" x14ac:dyDescent="0.35">
      <c r="B1124" s="153" t="s">
        <v>1204</v>
      </c>
      <c r="C1124" s="123">
        <v>57708</v>
      </c>
      <c r="D1124" s="149">
        <v>0</v>
      </c>
    </row>
    <row r="1125" spans="2:4" x14ac:dyDescent="0.35">
      <c r="B1125" s="153" t="s">
        <v>1205</v>
      </c>
      <c r="C1125" s="123">
        <v>60516</v>
      </c>
      <c r="D1125" s="149">
        <v>0</v>
      </c>
    </row>
    <row r="1126" spans="2:4" x14ac:dyDescent="0.35">
      <c r="B1126" s="153" t="s">
        <v>1206</v>
      </c>
      <c r="C1126" s="123">
        <v>60509</v>
      </c>
      <c r="D1126" s="149">
        <v>0</v>
      </c>
    </row>
    <row r="1127" spans="2:4" x14ac:dyDescent="0.35">
      <c r="B1127" s="153" t="s">
        <v>1207</v>
      </c>
      <c r="C1127" s="123">
        <v>54298</v>
      </c>
      <c r="D1127" s="149">
        <v>0</v>
      </c>
    </row>
    <row r="1128" spans="2:4" x14ac:dyDescent="0.35">
      <c r="B1128" s="153" t="s">
        <v>1208</v>
      </c>
      <c r="C1128" s="123">
        <v>56302</v>
      </c>
      <c r="D1128" s="149">
        <v>0</v>
      </c>
    </row>
    <row r="1129" spans="2:4" x14ac:dyDescent="0.35">
      <c r="B1129" s="153" t="s">
        <v>1209</v>
      </c>
      <c r="C1129" s="123">
        <v>57757</v>
      </c>
      <c r="D1129" s="149">
        <v>0</v>
      </c>
    </row>
    <row r="1130" spans="2:4" x14ac:dyDescent="0.35">
      <c r="B1130" s="153" t="s">
        <v>1210</v>
      </c>
      <c r="C1130" s="123">
        <v>59002</v>
      </c>
      <c r="D1130" s="149">
        <v>0.60136497720582183</v>
      </c>
    </row>
    <row r="1131" spans="2:4" x14ac:dyDescent="0.35">
      <c r="B1131" s="153" t="s">
        <v>1211</v>
      </c>
      <c r="C1131" s="123">
        <v>57729</v>
      </c>
      <c r="D1131" s="149">
        <v>0</v>
      </c>
    </row>
    <row r="1132" spans="2:4" x14ac:dyDescent="0.35">
      <c r="B1132" s="153" t="s">
        <v>1212</v>
      </c>
      <c r="C1132" s="123">
        <v>382</v>
      </c>
      <c r="D1132" s="149">
        <v>0</v>
      </c>
    </row>
    <row r="1133" spans="2:4" x14ac:dyDescent="0.35">
      <c r="B1133" s="153" t="s">
        <v>1213</v>
      </c>
      <c r="C1133" s="123">
        <v>3833</v>
      </c>
      <c r="D1133" s="149">
        <v>0</v>
      </c>
    </row>
    <row r="1134" spans="2:4" x14ac:dyDescent="0.35">
      <c r="B1134" s="153" t="s">
        <v>1214</v>
      </c>
      <c r="C1134" s="123">
        <v>230</v>
      </c>
      <c r="D1134" s="149">
        <v>0</v>
      </c>
    </row>
    <row r="1135" spans="2:4" x14ac:dyDescent="0.35">
      <c r="B1135" s="153" t="s">
        <v>1215</v>
      </c>
      <c r="C1135" s="123">
        <v>59638</v>
      </c>
      <c r="D1135" s="149">
        <v>0</v>
      </c>
    </row>
    <row r="1136" spans="2:4" x14ac:dyDescent="0.35">
      <c r="B1136" s="153" t="s">
        <v>1216</v>
      </c>
      <c r="C1136" s="123">
        <v>52160</v>
      </c>
      <c r="D1136" s="149">
        <v>0</v>
      </c>
    </row>
    <row r="1137" spans="2:4" x14ac:dyDescent="0.35">
      <c r="B1137" s="153" t="s">
        <v>1217</v>
      </c>
      <c r="C1137" s="123">
        <v>409</v>
      </c>
      <c r="D1137" s="149">
        <v>0</v>
      </c>
    </row>
    <row r="1138" spans="2:4" x14ac:dyDescent="0.35">
      <c r="B1138" s="153" t="s">
        <v>1218</v>
      </c>
      <c r="C1138" s="123">
        <v>7231</v>
      </c>
      <c r="D1138" s="149">
        <v>0.8126334259674286</v>
      </c>
    </row>
    <row r="1139" spans="2:4" x14ac:dyDescent="0.35">
      <c r="B1139" s="153" t="s">
        <v>1219</v>
      </c>
      <c r="C1139" s="123">
        <v>58499</v>
      </c>
      <c r="D1139" s="149">
        <v>0</v>
      </c>
    </row>
    <row r="1140" spans="2:4" x14ac:dyDescent="0.35">
      <c r="B1140" s="153" t="s">
        <v>1220</v>
      </c>
      <c r="C1140" s="123">
        <v>61353</v>
      </c>
      <c r="D1140" s="149">
        <v>0</v>
      </c>
    </row>
    <row r="1141" spans="2:4" x14ac:dyDescent="0.35">
      <c r="B1141" s="153" t="s">
        <v>1221</v>
      </c>
      <c r="C1141" s="123">
        <v>60496</v>
      </c>
      <c r="D1141" s="149">
        <v>0</v>
      </c>
    </row>
    <row r="1142" spans="2:4" x14ac:dyDescent="0.35">
      <c r="B1142" s="153" t="s">
        <v>1222</v>
      </c>
      <c r="C1142" s="123">
        <v>61417</v>
      </c>
      <c r="D1142" s="149">
        <v>0</v>
      </c>
    </row>
    <row r="1143" spans="2:4" x14ac:dyDescent="0.35">
      <c r="B1143" s="153" t="s">
        <v>1223</v>
      </c>
      <c r="C1143" s="123">
        <v>61418</v>
      </c>
      <c r="D1143" s="149">
        <v>0</v>
      </c>
    </row>
    <row r="1144" spans="2:4" x14ac:dyDescent="0.35">
      <c r="B1144" s="153" t="s">
        <v>1224</v>
      </c>
      <c r="C1144" s="123">
        <v>55160</v>
      </c>
      <c r="D1144" s="149">
        <v>0.99533766462208284</v>
      </c>
    </row>
    <row r="1145" spans="2:4" x14ac:dyDescent="0.35">
      <c r="B1145" s="153" t="s">
        <v>1225</v>
      </c>
      <c r="C1145" s="123">
        <v>10139</v>
      </c>
      <c r="D1145" s="149">
        <v>0</v>
      </c>
    </row>
    <row r="1146" spans="2:4" x14ac:dyDescent="0.35">
      <c r="B1146" s="153" t="s">
        <v>1226</v>
      </c>
      <c r="C1146" s="123">
        <v>54343</v>
      </c>
      <c r="D1146" s="149">
        <v>0</v>
      </c>
    </row>
    <row r="1147" spans="2:4" x14ac:dyDescent="0.35">
      <c r="B1147" s="153" t="s">
        <v>1227</v>
      </c>
      <c r="C1147" s="123">
        <v>50076</v>
      </c>
      <c r="D1147" s="149">
        <v>0</v>
      </c>
    </row>
    <row r="1148" spans="2:4" x14ac:dyDescent="0.35">
      <c r="B1148" s="153" t="s">
        <v>1228</v>
      </c>
      <c r="C1148" s="123">
        <v>10222</v>
      </c>
      <c r="D1148" s="149">
        <v>0</v>
      </c>
    </row>
    <row r="1149" spans="2:4" x14ac:dyDescent="0.35">
      <c r="B1149" s="153" t="s">
        <v>1229</v>
      </c>
      <c r="C1149" s="123">
        <v>50375</v>
      </c>
      <c r="D1149" s="149">
        <v>0</v>
      </c>
    </row>
    <row r="1150" spans="2:4" x14ac:dyDescent="0.35">
      <c r="B1150" s="153" t="s">
        <v>1230</v>
      </c>
      <c r="C1150" s="123">
        <v>50156</v>
      </c>
      <c r="D1150" s="149">
        <v>0</v>
      </c>
    </row>
    <row r="1151" spans="2:4" x14ac:dyDescent="0.35">
      <c r="B1151" s="153" t="s">
        <v>1231</v>
      </c>
      <c r="C1151" s="123">
        <v>10162</v>
      </c>
      <c r="D1151" s="149">
        <v>0</v>
      </c>
    </row>
    <row r="1152" spans="2:4" x14ac:dyDescent="0.35">
      <c r="B1152" s="153" t="s">
        <v>1232</v>
      </c>
      <c r="C1152" s="123">
        <v>56125</v>
      </c>
      <c r="D1152" s="149">
        <v>0</v>
      </c>
    </row>
    <row r="1153" spans="2:4" x14ac:dyDescent="0.35">
      <c r="B1153" s="153" t="s">
        <v>1233</v>
      </c>
      <c r="C1153" s="123">
        <v>323</v>
      </c>
      <c r="D1153" s="149">
        <v>0</v>
      </c>
    </row>
    <row r="1154" spans="2:4" x14ac:dyDescent="0.35">
      <c r="B1154" s="153" t="s">
        <v>1234</v>
      </c>
      <c r="C1154" s="123">
        <v>324</v>
      </c>
      <c r="D1154" s="149">
        <v>0</v>
      </c>
    </row>
    <row r="1155" spans="2:4" x14ac:dyDescent="0.35">
      <c r="B1155" s="153" t="s">
        <v>1235</v>
      </c>
      <c r="C1155" s="123">
        <v>325</v>
      </c>
      <c r="D1155" s="149">
        <v>0</v>
      </c>
    </row>
    <row r="1156" spans="2:4" x14ac:dyDescent="0.35">
      <c r="B1156" s="153" t="s">
        <v>1236</v>
      </c>
      <c r="C1156" s="123">
        <v>326</v>
      </c>
      <c r="D1156" s="149">
        <v>0</v>
      </c>
    </row>
    <row r="1157" spans="2:4" x14ac:dyDescent="0.35">
      <c r="B1157" s="153" t="s">
        <v>1237</v>
      </c>
      <c r="C1157" s="123">
        <v>327</v>
      </c>
      <c r="D1157" s="149">
        <v>0</v>
      </c>
    </row>
    <row r="1158" spans="2:4" x14ac:dyDescent="0.35">
      <c r="B1158" s="153" t="s">
        <v>1238</v>
      </c>
      <c r="C1158" s="123">
        <v>328</v>
      </c>
      <c r="D1158" s="149">
        <v>0</v>
      </c>
    </row>
    <row r="1159" spans="2:4" x14ac:dyDescent="0.35">
      <c r="B1159" s="153" t="s">
        <v>1239</v>
      </c>
      <c r="C1159" s="123">
        <v>332</v>
      </c>
      <c r="D1159" s="149">
        <v>0</v>
      </c>
    </row>
    <row r="1160" spans="2:4" x14ac:dyDescent="0.35">
      <c r="B1160" s="153" t="s">
        <v>1240</v>
      </c>
      <c r="C1160" s="123">
        <v>337</v>
      </c>
      <c r="D1160" s="149">
        <v>0</v>
      </c>
    </row>
    <row r="1161" spans="2:4" x14ac:dyDescent="0.35">
      <c r="B1161" s="153" t="s">
        <v>1241</v>
      </c>
      <c r="C1161" s="123">
        <v>336</v>
      </c>
      <c r="D1161" s="149">
        <v>0</v>
      </c>
    </row>
    <row r="1162" spans="2:4" x14ac:dyDescent="0.35">
      <c r="B1162" s="153" t="s">
        <v>1242</v>
      </c>
      <c r="C1162" s="123">
        <v>338</v>
      </c>
      <c r="D1162" s="149">
        <v>0</v>
      </c>
    </row>
    <row r="1163" spans="2:4" x14ac:dyDescent="0.35">
      <c r="B1163" s="153" t="s">
        <v>1243</v>
      </c>
      <c r="C1163" s="123">
        <v>340</v>
      </c>
      <c r="D1163" s="149">
        <v>0</v>
      </c>
    </row>
    <row r="1164" spans="2:4" x14ac:dyDescent="0.35">
      <c r="B1164" s="153" t="s">
        <v>1244</v>
      </c>
      <c r="C1164" s="123">
        <v>342</v>
      </c>
      <c r="D1164" s="149">
        <v>0</v>
      </c>
    </row>
    <row r="1165" spans="2:4" x14ac:dyDescent="0.35">
      <c r="B1165" s="153" t="s">
        <v>1245</v>
      </c>
      <c r="C1165" s="123">
        <v>7147</v>
      </c>
      <c r="D1165" s="149">
        <v>0</v>
      </c>
    </row>
    <row r="1166" spans="2:4" x14ac:dyDescent="0.35">
      <c r="B1166" s="153" t="s">
        <v>1246</v>
      </c>
      <c r="C1166" s="123">
        <v>353</v>
      </c>
      <c r="D1166" s="149">
        <v>0</v>
      </c>
    </row>
    <row r="1167" spans="2:4" x14ac:dyDescent="0.35">
      <c r="B1167" s="153" t="s">
        <v>1247</v>
      </c>
      <c r="C1167" s="123">
        <v>354</v>
      </c>
      <c r="D1167" s="149">
        <v>0</v>
      </c>
    </row>
    <row r="1168" spans="2:4" x14ac:dyDescent="0.35">
      <c r="B1168" s="153" t="s">
        <v>1248</v>
      </c>
      <c r="C1168" s="123">
        <v>357</v>
      </c>
      <c r="D1168" s="149">
        <v>0</v>
      </c>
    </row>
    <row r="1169" spans="2:4" x14ac:dyDescent="0.35">
      <c r="B1169" s="153" t="s">
        <v>1249</v>
      </c>
      <c r="C1169" s="123">
        <v>361</v>
      </c>
      <c r="D1169" s="149">
        <v>0</v>
      </c>
    </row>
    <row r="1170" spans="2:4" x14ac:dyDescent="0.35">
      <c r="B1170" s="153" t="s">
        <v>1250</v>
      </c>
      <c r="C1170" s="123">
        <v>363</v>
      </c>
      <c r="D1170" s="149">
        <v>0</v>
      </c>
    </row>
    <row r="1171" spans="2:4" x14ac:dyDescent="0.35">
      <c r="B1171" s="153" t="s">
        <v>1251</v>
      </c>
      <c r="C1171" s="123">
        <v>365</v>
      </c>
      <c r="D1171" s="149">
        <v>0</v>
      </c>
    </row>
    <row r="1172" spans="2:4" x14ac:dyDescent="0.35">
      <c r="B1172" s="153" t="s">
        <v>1252</v>
      </c>
      <c r="C1172" s="123">
        <v>61339</v>
      </c>
      <c r="D1172" s="149">
        <v>0</v>
      </c>
    </row>
    <row r="1173" spans="2:4" x14ac:dyDescent="0.35">
      <c r="B1173" s="153" t="s">
        <v>1253</v>
      </c>
      <c r="C1173" s="123">
        <v>56939</v>
      </c>
      <c r="D1173" s="149">
        <v>0</v>
      </c>
    </row>
    <row r="1174" spans="2:4" x14ac:dyDescent="0.35">
      <c r="B1174" s="153" t="s">
        <v>1254</v>
      </c>
      <c r="C1174" s="123">
        <v>58500</v>
      </c>
      <c r="D1174" s="149">
        <v>0</v>
      </c>
    </row>
    <row r="1175" spans="2:4" x14ac:dyDescent="0.35">
      <c r="B1175" s="153" t="s">
        <v>1255</v>
      </c>
      <c r="C1175" s="123">
        <v>61445</v>
      </c>
      <c r="D1175" s="149">
        <v>0</v>
      </c>
    </row>
    <row r="1176" spans="2:4" x14ac:dyDescent="0.35">
      <c r="B1176" s="153" t="s">
        <v>1256</v>
      </c>
      <c r="C1176" s="123">
        <v>58202</v>
      </c>
      <c r="D1176" s="149">
        <v>0</v>
      </c>
    </row>
    <row r="1177" spans="2:4" x14ac:dyDescent="0.35">
      <c r="B1177" s="153" t="s">
        <v>1257</v>
      </c>
      <c r="C1177" s="123">
        <v>58149</v>
      </c>
      <c r="D1177" s="149">
        <v>0</v>
      </c>
    </row>
    <row r="1178" spans="2:4" x14ac:dyDescent="0.35">
      <c r="B1178" s="153" t="s">
        <v>1258</v>
      </c>
      <c r="C1178" s="123">
        <v>61215</v>
      </c>
      <c r="D1178" s="149">
        <v>0</v>
      </c>
    </row>
    <row r="1179" spans="2:4" x14ac:dyDescent="0.35">
      <c r="B1179" s="153" t="s">
        <v>1259</v>
      </c>
      <c r="C1179" s="123">
        <v>61216</v>
      </c>
      <c r="D1179" s="149">
        <v>0</v>
      </c>
    </row>
    <row r="1180" spans="2:4" x14ac:dyDescent="0.35">
      <c r="B1180" s="153" t="s">
        <v>1260</v>
      </c>
      <c r="C1180" s="123">
        <v>57656</v>
      </c>
      <c r="D1180" s="149">
        <v>0</v>
      </c>
    </row>
    <row r="1181" spans="2:4" x14ac:dyDescent="0.35">
      <c r="B1181" s="153" t="s">
        <v>1261</v>
      </c>
      <c r="C1181" s="123">
        <v>59413</v>
      </c>
      <c r="D1181" s="149">
        <v>0</v>
      </c>
    </row>
    <row r="1182" spans="2:4" x14ac:dyDescent="0.35">
      <c r="B1182" s="153" t="s">
        <v>1262</v>
      </c>
      <c r="C1182" s="123">
        <v>57651</v>
      </c>
      <c r="D1182" s="149">
        <v>0</v>
      </c>
    </row>
    <row r="1183" spans="2:4" x14ac:dyDescent="0.35">
      <c r="B1183" s="153" t="s">
        <v>1263</v>
      </c>
      <c r="C1183" s="123">
        <v>57796</v>
      </c>
      <c r="D1183" s="149">
        <v>0</v>
      </c>
    </row>
    <row r="1184" spans="2:4" x14ac:dyDescent="0.35">
      <c r="B1184" s="153" t="s">
        <v>1264</v>
      </c>
      <c r="C1184" s="123">
        <v>57797</v>
      </c>
      <c r="D1184" s="149">
        <v>0</v>
      </c>
    </row>
    <row r="1185" spans="2:4" x14ac:dyDescent="0.35">
      <c r="B1185" s="153" t="s">
        <v>1265</v>
      </c>
      <c r="C1185" s="123">
        <v>57860</v>
      </c>
      <c r="D1185" s="149">
        <v>0</v>
      </c>
    </row>
    <row r="1186" spans="2:4" x14ac:dyDescent="0.35">
      <c r="B1186" s="153" t="s">
        <v>1266</v>
      </c>
      <c r="C1186" s="123">
        <v>57904</v>
      </c>
      <c r="D1186" s="149">
        <v>0</v>
      </c>
    </row>
    <row r="1187" spans="2:4" x14ac:dyDescent="0.35">
      <c r="B1187" s="153" t="s">
        <v>1267</v>
      </c>
      <c r="C1187" s="123">
        <v>58073</v>
      </c>
      <c r="D1187" s="149">
        <v>0</v>
      </c>
    </row>
    <row r="1188" spans="2:4" x14ac:dyDescent="0.35">
      <c r="B1188" s="153" t="s">
        <v>1268</v>
      </c>
      <c r="C1188" s="123">
        <v>58074</v>
      </c>
      <c r="D1188" s="149">
        <v>0</v>
      </c>
    </row>
    <row r="1189" spans="2:4" x14ac:dyDescent="0.35">
      <c r="B1189" s="153" t="s">
        <v>1269</v>
      </c>
      <c r="C1189" s="123">
        <v>10438</v>
      </c>
      <c r="D1189" s="149">
        <v>0</v>
      </c>
    </row>
    <row r="1190" spans="2:4" x14ac:dyDescent="0.35">
      <c r="B1190" s="153" t="s">
        <v>1270</v>
      </c>
      <c r="C1190" s="123">
        <v>57743</v>
      </c>
      <c r="D1190" s="149">
        <v>0</v>
      </c>
    </row>
    <row r="1191" spans="2:4" x14ac:dyDescent="0.35">
      <c r="B1191" s="153" t="s">
        <v>1271</v>
      </c>
      <c r="C1191" s="123">
        <v>57722</v>
      </c>
      <c r="D1191" s="149">
        <v>0</v>
      </c>
    </row>
    <row r="1192" spans="2:4" ht="29" x14ac:dyDescent="0.35">
      <c r="B1192" s="153" t="s">
        <v>1272</v>
      </c>
      <c r="C1192" s="123">
        <v>58611</v>
      </c>
      <c r="D1192" s="149">
        <v>0</v>
      </c>
    </row>
    <row r="1193" spans="2:4" x14ac:dyDescent="0.35">
      <c r="B1193" s="153" t="s">
        <v>1273</v>
      </c>
      <c r="C1193" s="123">
        <v>58612</v>
      </c>
      <c r="D1193" s="149">
        <v>0</v>
      </c>
    </row>
    <row r="1194" spans="2:4" x14ac:dyDescent="0.35">
      <c r="B1194" s="153" t="s">
        <v>1274</v>
      </c>
      <c r="C1194" s="123">
        <v>58610</v>
      </c>
      <c r="D1194" s="149">
        <v>0</v>
      </c>
    </row>
    <row r="1195" spans="2:4" x14ac:dyDescent="0.35">
      <c r="B1195" s="153" t="s">
        <v>1275</v>
      </c>
      <c r="C1195" s="123">
        <v>58750</v>
      </c>
      <c r="D1195" s="149">
        <v>0</v>
      </c>
    </row>
    <row r="1196" spans="2:4" x14ac:dyDescent="0.35">
      <c r="B1196" s="153" t="s">
        <v>1276</v>
      </c>
      <c r="C1196" s="123">
        <v>58418</v>
      </c>
      <c r="D1196" s="149">
        <v>0</v>
      </c>
    </row>
    <row r="1197" spans="2:4" x14ac:dyDescent="0.35">
      <c r="B1197" s="153" t="s">
        <v>1277</v>
      </c>
      <c r="C1197" s="123">
        <v>58419</v>
      </c>
      <c r="D1197" s="149">
        <v>0</v>
      </c>
    </row>
    <row r="1198" spans="2:4" x14ac:dyDescent="0.35">
      <c r="B1198" s="153" t="s">
        <v>1278</v>
      </c>
      <c r="C1198" s="123">
        <v>59431</v>
      </c>
      <c r="D1198" s="149">
        <v>0</v>
      </c>
    </row>
    <row r="1199" spans="2:4" x14ac:dyDescent="0.35">
      <c r="B1199" s="153" t="s">
        <v>1279</v>
      </c>
      <c r="C1199" s="123">
        <v>59536</v>
      </c>
      <c r="D1199" s="149">
        <v>0</v>
      </c>
    </row>
    <row r="1200" spans="2:4" x14ac:dyDescent="0.35">
      <c r="B1200" s="153" t="s">
        <v>1280</v>
      </c>
      <c r="C1200" s="123">
        <v>59537</v>
      </c>
      <c r="D1200" s="149">
        <v>0</v>
      </c>
    </row>
    <row r="1201" spans="2:4" x14ac:dyDescent="0.35">
      <c r="B1201" s="153" t="s">
        <v>1281</v>
      </c>
      <c r="C1201" s="123">
        <v>58528</v>
      </c>
      <c r="D1201" s="149">
        <v>0</v>
      </c>
    </row>
    <row r="1202" spans="2:4" x14ac:dyDescent="0.35">
      <c r="B1202" s="153" t="s">
        <v>1282</v>
      </c>
      <c r="C1202" s="123">
        <v>58502</v>
      </c>
      <c r="D1202" s="149">
        <v>0</v>
      </c>
    </row>
    <row r="1203" spans="2:4" x14ac:dyDescent="0.35">
      <c r="B1203" s="153" t="s">
        <v>1283</v>
      </c>
      <c r="C1203" s="123">
        <v>58462</v>
      </c>
      <c r="D1203" s="149">
        <v>0</v>
      </c>
    </row>
    <row r="1204" spans="2:4" ht="29" x14ac:dyDescent="0.35">
      <c r="B1204" s="153" t="s">
        <v>1284</v>
      </c>
      <c r="C1204" s="123">
        <v>58609</v>
      </c>
      <c r="D1204" s="149">
        <v>0</v>
      </c>
    </row>
    <row r="1205" spans="2:4" x14ac:dyDescent="0.35">
      <c r="B1205" s="153" t="s">
        <v>1285</v>
      </c>
      <c r="C1205" s="123">
        <v>58226</v>
      </c>
      <c r="D1205" s="149">
        <v>0</v>
      </c>
    </row>
    <row r="1206" spans="2:4" x14ac:dyDescent="0.35">
      <c r="B1206" s="153" t="s">
        <v>1286</v>
      </c>
      <c r="C1206" s="123">
        <v>60026</v>
      </c>
      <c r="D1206" s="149">
        <v>0</v>
      </c>
    </row>
    <row r="1207" spans="2:4" x14ac:dyDescent="0.35">
      <c r="B1207" s="153" t="s">
        <v>1287</v>
      </c>
      <c r="C1207" s="123">
        <v>57836</v>
      </c>
      <c r="D1207" s="149">
        <v>0</v>
      </c>
    </row>
    <row r="1208" spans="2:4" x14ac:dyDescent="0.35">
      <c r="B1208" s="153" t="s">
        <v>1288</v>
      </c>
      <c r="C1208" s="123">
        <v>57831</v>
      </c>
      <c r="D1208" s="149">
        <v>0</v>
      </c>
    </row>
    <row r="1209" spans="2:4" x14ac:dyDescent="0.35">
      <c r="B1209" s="153" t="s">
        <v>1289</v>
      </c>
      <c r="C1209" s="123">
        <v>61419</v>
      </c>
      <c r="D1209" s="149">
        <v>0</v>
      </c>
    </row>
    <row r="1210" spans="2:4" x14ac:dyDescent="0.35">
      <c r="B1210" s="153" t="s">
        <v>1290</v>
      </c>
      <c r="C1210" s="123">
        <v>58445</v>
      </c>
      <c r="D1210" s="149">
        <v>0</v>
      </c>
    </row>
    <row r="1211" spans="2:4" x14ac:dyDescent="0.35">
      <c r="B1211" s="153" t="s">
        <v>1291</v>
      </c>
      <c r="C1211" s="123">
        <v>58446</v>
      </c>
      <c r="D1211" s="149">
        <v>0</v>
      </c>
    </row>
    <row r="1212" spans="2:4" x14ac:dyDescent="0.35">
      <c r="B1212" s="153" t="s">
        <v>1292</v>
      </c>
      <c r="C1212" s="123">
        <v>58447</v>
      </c>
      <c r="D1212" s="149">
        <v>0</v>
      </c>
    </row>
    <row r="1213" spans="2:4" x14ac:dyDescent="0.35">
      <c r="B1213" s="153" t="s">
        <v>1293</v>
      </c>
      <c r="C1213" s="123">
        <v>58452</v>
      </c>
      <c r="D1213" s="149">
        <v>0</v>
      </c>
    </row>
    <row r="1214" spans="2:4" x14ac:dyDescent="0.35">
      <c r="B1214" s="153" t="s">
        <v>1294</v>
      </c>
      <c r="C1214" s="123">
        <v>58451</v>
      </c>
      <c r="D1214" s="149">
        <v>0</v>
      </c>
    </row>
    <row r="1215" spans="2:4" x14ac:dyDescent="0.35">
      <c r="B1215" s="153" t="s">
        <v>1295</v>
      </c>
      <c r="C1215" s="123">
        <v>58448</v>
      </c>
      <c r="D1215" s="149">
        <v>0</v>
      </c>
    </row>
    <row r="1216" spans="2:4" x14ac:dyDescent="0.35">
      <c r="B1216" s="153" t="s">
        <v>1296</v>
      </c>
      <c r="C1216" s="123">
        <v>58449</v>
      </c>
      <c r="D1216" s="149">
        <v>0</v>
      </c>
    </row>
    <row r="1217" spans="2:4" x14ac:dyDescent="0.35">
      <c r="B1217" s="153" t="s">
        <v>1297</v>
      </c>
      <c r="C1217" s="123">
        <v>58450</v>
      </c>
      <c r="D1217" s="149">
        <v>0</v>
      </c>
    </row>
    <row r="1218" spans="2:4" x14ac:dyDescent="0.35">
      <c r="B1218" s="153" t="s">
        <v>1298</v>
      </c>
      <c r="C1218" s="123">
        <v>58454</v>
      </c>
      <c r="D1218" s="149">
        <v>0</v>
      </c>
    </row>
    <row r="1219" spans="2:4" x14ac:dyDescent="0.35">
      <c r="B1219" s="153" t="s">
        <v>1299</v>
      </c>
      <c r="C1219" s="123">
        <v>58355</v>
      </c>
      <c r="D1219" s="149">
        <v>0</v>
      </c>
    </row>
    <row r="1220" spans="2:4" x14ac:dyDescent="0.35">
      <c r="B1220" s="153" t="s">
        <v>1300</v>
      </c>
      <c r="C1220" s="123">
        <v>58354</v>
      </c>
      <c r="D1220" s="149">
        <v>0</v>
      </c>
    </row>
    <row r="1221" spans="2:4" x14ac:dyDescent="0.35">
      <c r="B1221" s="153" t="s">
        <v>1301</v>
      </c>
      <c r="C1221" s="123">
        <v>58234</v>
      </c>
      <c r="D1221" s="149">
        <v>0</v>
      </c>
    </row>
    <row r="1222" spans="2:4" x14ac:dyDescent="0.35">
      <c r="B1222" s="153" t="s">
        <v>1302</v>
      </c>
      <c r="C1222" s="123">
        <v>58227</v>
      </c>
      <c r="D1222" s="149">
        <v>0</v>
      </c>
    </row>
    <row r="1223" spans="2:4" x14ac:dyDescent="0.35">
      <c r="B1223" s="153" t="s">
        <v>1303</v>
      </c>
      <c r="C1223" s="123">
        <v>58755</v>
      </c>
      <c r="D1223" s="149">
        <v>0</v>
      </c>
    </row>
    <row r="1224" spans="2:4" x14ac:dyDescent="0.35">
      <c r="B1224" s="153" t="s">
        <v>1304</v>
      </c>
      <c r="C1224" s="123">
        <v>58756</v>
      </c>
      <c r="D1224" s="149">
        <v>0</v>
      </c>
    </row>
    <row r="1225" spans="2:4" x14ac:dyDescent="0.35">
      <c r="B1225" s="153" t="s">
        <v>1305</v>
      </c>
      <c r="C1225" s="123">
        <v>58753</v>
      </c>
      <c r="D1225" s="149">
        <v>0</v>
      </c>
    </row>
    <row r="1226" spans="2:4" x14ac:dyDescent="0.35">
      <c r="B1226" s="153" t="s">
        <v>1306</v>
      </c>
      <c r="C1226" s="123">
        <v>58754</v>
      </c>
      <c r="D1226" s="149">
        <v>0</v>
      </c>
    </row>
    <row r="1227" spans="2:4" x14ac:dyDescent="0.35">
      <c r="B1227" s="153" t="s">
        <v>1307</v>
      </c>
      <c r="C1227" s="123">
        <v>58751</v>
      </c>
      <c r="D1227" s="149">
        <v>0</v>
      </c>
    </row>
    <row r="1228" spans="2:4" x14ac:dyDescent="0.35">
      <c r="B1228" s="153" t="s">
        <v>1308</v>
      </c>
      <c r="C1228" s="123">
        <v>58752</v>
      </c>
      <c r="D1228" s="149">
        <v>0</v>
      </c>
    </row>
    <row r="1229" spans="2:4" x14ac:dyDescent="0.35">
      <c r="B1229" s="153" t="s">
        <v>1309</v>
      </c>
      <c r="C1229" s="123">
        <v>58763</v>
      </c>
      <c r="D1229" s="149">
        <v>0</v>
      </c>
    </row>
    <row r="1230" spans="2:4" x14ac:dyDescent="0.35">
      <c r="B1230" s="153" t="s">
        <v>1310</v>
      </c>
      <c r="C1230" s="123">
        <v>58306</v>
      </c>
      <c r="D1230" s="149">
        <v>0</v>
      </c>
    </row>
    <row r="1231" spans="2:4" x14ac:dyDescent="0.35">
      <c r="B1231" s="153" t="s">
        <v>1311</v>
      </c>
      <c r="C1231" s="123">
        <v>58308</v>
      </c>
      <c r="D1231" s="149">
        <v>0</v>
      </c>
    </row>
    <row r="1232" spans="2:4" x14ac:dyDescent="0.35">
      <c r="B1232" s="153" t="s">
        <v>1312</v>
      </c>
      <c r="C1232" s="123">
        <v>58307</v>
      </c>
      <c r="D1232" s="149">
        <v>0</v>
      </c>
    </row>
    <row r="1233" spans="2:4" x14ac:dyDescent="0.35">
      <c r="B1233" s="153" t="s">
        <v>1313</v>
      </c>
      <c r="C1233" s="123">
        <v>58309</v>
      </c>
      <c r="D1233" s="149">
        <v>0</v>
      </c>
    </row>
    <row r="1234" spans="2:4" x14ac:dyDescent="0.35">
      <c r="B1234" s="153" t="s">
        <v>1314</v>
      </c>
      <c r="C1234" s="123">
        <v>58642</v>
      </c>
      <c r="D1234" s="149">
        <v>0</v>
      </c>
    </row>
    <row r="1235" spans="2:4" x14ac:dyDescent="0.35">
      <c r="B1235" s="153" t="s">
        <v>1315</v>
      </c>
      <c r="C1235" s="123">
        <v>59098</v>
      </c>
      <c r="D1235" s="149">
        <v>0</v>
      </c>
    </row>
    <row r="1236" spans="2:4" x14ac:dyDescent="0.35">
      <c r="B1236" s="153" t="s">
        <v>1316</v>
      </c>
      <c r="C1236" s="123">
        <v>59099</v>
      </c>
      <c r="D1236" s="149">
        <v>0</v>
      </c>
    </row>
    <row r="1237" spans="2:4" x14ac:dyDescent="0.35">
      <c r="B1237" s="153" t="s">
        <v>1317</v>
      </c>
      <c r="C1237" s="123">
        <v>59094</v>
      </c>
      <c r="D1237" s="149">
        <v>0</v>
      </c>
    </row>
    <row r="1238" spans="2:4" x14ac:dyDescent="0.35">
      <c r="B1238" s="153" t="s">
        <v>1318</v>
      </c>
      <c r="C1238" s="123">
        <v>59095</v>
      </c>
      <c r="D1238" s="149">
        <v>0</v>
      </c>
    </row>
    <row r="1239" spans="2:4" x14ac:dyDescent="0.35">
      <c r="B1239" s="153" t="s">
        <v>1319</v>
      </c>
      <c r="C1239" s="123">
        <v>59096</v>
      </c>
      <c r="D1239" s="149">
        <v>0</v>
      </c>
    </row>
    <row r="1240" spans="2:4" x14ac:dyDescent="0.35">
      <c r="B1240" s="153" t="s">
        <v>1320</v>
      </c>
      <c r="C1240" s="123">
        <v>59405</v>
      </c>
      <c r="D1240" s="149">
        <v>0</v>
      </c>
    </row>
    <row r="1241" spans="2:4" x14ac:dyDescent="0.35">
      <c r="B1241" s="153" t="s">
        <v>1321</v>
      </c>
      <c r="C1241" s="123">
        <v>59203</v>
      </c>
      <c r="D1241" s="149">
        <v>0</v>
      </c>
    </row>
    <row r="1242" spans="2:4" x14ac:dyDescent="0.35">
      <c r="B1242" s="153" t="s">
        <v>1322</v>
      </c>
      <c r="C1242" s="123">
        <v>58417</v>
      </c>
      <c r="D1242" s="149">
        <v>0</v>
      </c>
    </row>
    <row r="1243" spans="2:4" x14ac:dyDescent="0.35">
      <c r="B1243" s="153" t="s">
        <v>1323</v>
      </c>
      <c r="C1243" s="123">
        <v>59237</v>
      </c>
      <c r="D1243" s="149">
        <v>0</v>
      </c>
    </row>
    <row r="1244" spans="2:4" x14ac:dyDescent="0.35">
      <c r="B1244" s="153" t="s">
        <v>1324</v>
      </c>
      <c r="C1244" s="123">
        <v>60086</v>
      </c>
      <c r="D1244" s="149">
        <v>0</v>
      </c>
    </row>
    <row r="1245" spans="2:4" x14ac:dyDescent="0.35">
      <c r="B1245" s="153" t="s">
        <v>1325</v>
      </c>
      <c r="C1245" s="123">
        <v>58721</v>
      </c>
      <c r="D1245" s="149">
        <v>0</v>
      </c>
    </row>
    <row r="1246" spans="2:4" x14ac:dyDescent="0.35">
      <c r="B1246" s="153" t="s">
        <v>1326</v>
      </c>
      <c r="C1246" s="123">
        <v>59555</v>
      </c>
      <c r="D1246" s="149">
        <v>0</v>
      </c>
    </row>
    <row r="1247" spans="2:4" x14ac:dyDescent="0.35">
      <c r="B1247" s="153" t="s">
        <v>1327</v>
      </c>
      <c r="C1247" s="123">
        <v>58984</v>
      </c>
      <c r="D1247" s="149">
        <v>0</v>
      </c>
    </row>
    <row r="1248" spans="2:4" x14ac:dyDescent="0.35">
      <c r="B1248" s="153" t="s">
        <v>1328</v>
      </c>
      <c r="C1248" s="123">
        <v>59219</v>
      </c>
      <c r="D1248" s="149">
        <v>0</v>
      </c>
    </row>
    <row r="1249" spans="2:4" x14ac:dyDescent="0.35">
      <c r="B1249" s="153" t="s">
        <v>1329</v>
      </c>
      <c r="C1249" s="123">
        <v>59182</v>
      </c>
      <c r="D1249" s="149">
        <v>0</v>
      </c>
    </row>
    <row r="1250" spans="2:4" x14ac:dyDescent="0.35">
      <c r="B1250" s="153" t="s">
        <v>1330</v>
      </c>
      <c r="C1250" s="123">
        <v>58581</v>
      </c>
      <c r="D1250" s="149">
        <v>0</v>
      </c>
    </row>
    <row r="1251" spans="2:4" x14ac:dyDescent="0.35">
      <c r="B1251" s="153" t="s">
        <v>1331</v>
      </c>
      <c r="C1251" s="123">
        <v>58582</v>
      </c>
      <c r="D1251" s="149">
        <v>0</v>
      </c>
    </row>
    <row r="1252" spans="2:4" x14ac:dyDescent="0.35">
      <c r="B1252" s="153" t="s">
        <v>1332</v>
      </c>
      <c r="C1252" s="123">
        <v>59359</v>
      </c>
      <c r="D1252" s="149">
        <v>0</v>
      </c>
    </row>
    <row r="1253" spans="2:4" x14ac:dyDescent="0.35">
      <c r="B1253" s="153" t="s">
        <v>1333</v>
      </c>
      <c r="C1253" s="123">
        <v>59360</v>
      </c>
      <c r="D1253" s="149">
        <v>0</v>
      </c>
    </row>
    <row r="1254" spans="2:4" x14ac:dyDescent="0.35">
      <c r="B1254" s="153" t="s">
        <v>1334</v>
      </c>
      <c r="C1254" s="123">
        <v>59269</v>
      </c>
      <c r="D1254" s="149">
        <v>0</v>
      </c>
    </row>
    <row r="1255" spans="2:4" x14ac:dyDescent="0.35">
      <c r="B1255" s="153" t="s">
        <v>1335</v>
      </c>
      <c r="C1255" s="123">
        <v>59270</v>
      </c>
      <c r="D1255" s="149">
        <v>0</v>
      </c>
    </row>
    <row r="1256" spans="2:4" x14ac:dyDescent="0.35">
      <c r="B1256" s="153" t="s">
        <v>1336</v>
      </c>
      <c r="C1256" s="123">
        <v>59271</v>
      </c>
      <c r="D1256" s="149">
        <v>0</v>
      </c>
    </row>
    <row r="1257" spans="2:4" x14ac:dyDescent="0.35">
      <c r="B1257" s="153" t="s">
        <v>1337</v>
      </c>
      <c r="C1257" s="123">
        <v>59272</v>
      </c>
      <c r="D1257" s="149">
        <v>0</v>
      </c>
    </row>
    <row r="1258" spans="2:4" x14ac:dyDescent="0.35">
      <c r="B1258" s="153" t="s">
        <v>1338</v>
      </c>
      <c r="C1258" s="123">
        <v>59300</v>
      </c>
      <c r="D1258" s="149">
        <v>0</v>
      </c>
    </row>
    <row r="1259" spans="2:4" x14ac:dyDescent="0.35">
      <c r="B1259" s="153" t="s">
        <v>1339</v>
      </c>
      <c r="C1259" s="123">
        <v>58514</v>
      </c>
      <c r="D1259" s="149">
        <v>0</v>
      </c>
    </row>
    <row r="1260" spans="2:4" x14ac:dyDescent="0.35">
      <c r="B1260" s="153" t="s">
        <v>1340</v>
      </c>
      <c r="C1260" s="123">
        <v>59422</v>
      </c>
      <c r="D1260" s="149">
        <v>0</v>
      </c>
    </row>
    <row r="1261" spans="2:4" x14ac:dyDescent="0.35">
      <c r="B1261" s="153" t="s">
        <v>1341</v>
      </c>
      <c r="C1261" s="123">
        <v>59423</v>
      </c>
      <c r="D1261" s="149">
        <v>0</v>
      </c>
    </row>
    <row r="1262" spans="2:4" x14ac:dyDescent="0.35">
      <c r="B1262" s="153" t="s">
        <v>1342</v>
      </c>
      <c r="C1262" s="123">
        <v>59411</v>
      </c>
      <c r="D1262" s="149">
        <v>0</v>
      </c>
    </row>
    <row r="1263" spans="2:4" x14ac:dyDescent="0.35">
      <c r="B1263" s="153" t="s">
        <v>1343</v>
      </c>
      <c r="C1263" s="123">
        <v>59410</v>
      </c>
      <c r="D1263" s="149">
        <v>0</v>
      </c>
    </row>
    <row r="1264" spans="2:4" x14ac:dyDescent="0.35">
      <c r="B1264" s="153" t="s">
        <v>1344</v>
      </c>
      <c r="C1264" s="123">
        <v>59409</v>
      </c>
      <c r="D1264" s="149">
        <v>0</v>
      </c>
    </row>
    <row r="1265" spans="2:4" x14ac:dyDescent="0.35">
      <c r="B1265" s="153" t="s">
        <v>1345</v>
      </c>
      <c r="C1265" s="123">
        <v>59421</v>
      </c>
      <c r="D1265" s="149">
        <v>0</v>
      </c>
    </row>
    <row r="1266" spans="2:4" x14ac:dyDescent="0.35">
      <c r="B1266" s="153" t="s">
        <v>1346</v>
      </c>
      <c r="C1266" s="123">
        <v>58290</v>
      </c>
      <c r="D1266" s="149">
        <v>0</v>
      </c>
    </row>
    <row r="1267" spans="2:4" x14ac:dyDescent="0.35">
      <c r="B1267" s="153" t="s">
        <v>1347</v>
      </c>
      <c r="C1267" s="123">
        <v>59167</v>
      </c>
      <c r="D1267" s="149">
        <v>0</v>
      </c>
    </row>
    <row r="1268" spans="2:4" x14ac:dyDescent="0.35">
      <c r="B1268" s="153" t="s">
        <v>1348</v>
      </c>
      <c r="C1268" s="123">
        <v>59169</v>
      </c>
      <c r="D1268" s="149">
        <v>0</v>
      </c>
    </row>
    <row r="1269" spans="2:4" x14ac:dyDescent="0.35">
      <c r="B1269" s="153" t="s">
        <v>1349</v>
      </c>
      <c r="C1269" s="123">
        <v>59942</v>
      </c>
      <c r="D1269" s="149">
        <v>0</v>
      </c>
    </row>
    <row r="1270" spans="2:4" x14ac:dyDescent="0.35">
      <c r="B1270" s="153" t="s">
        <v>1350</v>
      </c>
      <c r="C1270" s="123">
        <v>60790</v>
      </c>
      <c r="D1270" s="149">
        <v>0</v>
      </c>
    </row>
    <row r="1271" spans="2:4" x14ac:dyDescent="0.35">
      <c r="B1271" s="153" t="s">
        <v>1351</v>
      </c>
      <c r="C1271" s="123">
        <v>59273</v>
      </c>
      <c r="D1271" s="149">
        <v>0</v>
      </c>
    </row>
    <row r="1272" spans="2:4" x14ac:dyDescent="0.35">
      <c r="B1272" s="153" t="s">
        <v>1352</v>
      </c>
      <c r="C1272" s="123">
        <v>59739</v>
      </c>
      <c r="D1272" s="149">
        <v>0</v>
      </c>
    </row>
    <row r="1273" spans="2:4" x14ac:dyDescent="0.35">
      <c r="B1273" s="153" t="s">
        <v>1353</v>
      </c>
      <c r="C1273" s="123">
        <v>59322</v>
      </c>
      <c r="D1273" s="149">
        <v>0</v>
      </c>
    </row>
    <row r="1274" spans="2:4" x14ac:dyDescent="0.35">
      <c r="B1274" s="153" t="s">
        <v>1354</v>
      </c>
      <c r="C1274" s="123">
        <v>59334</v>
      </c>
      <c r="D1274" s="149">
        <v>0</v>
      </c>
    </row>
    <row r="1275" spans="2:4" x14ac:dyDescent="0.35">
      <c r="B1275" s="153" t="s">
        <v>1355</v>
      </c>
      <c r="C1275" s="123">
        <v>59738</v>
      </c>
      <c r="D1275" s="149">
        <v>0</v>
      </c>
    </row>
    <row r="1276" spans="2:4" x14ac:dyDescent="0.35">
      <c r="B1276" s="153" t="s">
        <v>1356</v>
      </c>
      <c r="C1276" s="123">
        <v>59380</v>
      </c>
      <c r="D1276" s="149">
        <v>0</v>
      </c>
    </row>
    <row r="1277" spans="2:4" x14ac:dyDescent="0.35">
      <c r="B1277" s="153" t="s">
        <v>1357</v>
      </c>
      <c r="C1277" s="123">
        <v>59441</v>
      </c>
      <c r="D1277" s="149">
        <v>0</v>
      </c>
    </row>
    <row r="1278" spans="2:4" x14ac:dyDescent="0.35">
      <c r="B1278" s="153" t="s">
        <v>1358</v>
      </c>
      <c r="C1278" s="123">
        <v>58831</v>
      </c>
      <c r="D1278" s="149">
        <v>0</v>
      </c>
    </row>
    <row r="1279" spans="2:4" x14ac:dyDescent="0.35">
      <c r="B1279" s="153" t="s">
        <v>1359</v>
      </c>
      <c r="C1279" s="123">
        <v>60281</v>
      </c>
      <c r="D1279" s="149">
        <v>0</v>
      </c>
    </row>
    <row r="1280" spans="2:4" x14ac:dyDescent="0.35">
      <c r="B1280" s="153" t="s">
        <v>1360</v>
      </c>
      <c r="C1280" s="123">
        <v>59262</v>
      </c>
      <c r="D1280" s="149">
        <v>0</v>
      </c>
    </row>
    <row r="1281" spans="2:4" x14ac:dyDescent="0.35">
      <c r="B1281" s="153" t="s">
        <v>1361</v>
      </c>
      <c r="C1281" s="123">
        <v>59528</v>
      </c>
      <c r="D1281" s="149">
        <v>0</v>
      </c>
    </row>
    <row r="1282" spans="2:4" x14ac:dyDescent="0.35">
      <c r="B1282" s="153" t="s">
        <v>1362</v>
      </c>
      <c r="C1282" s="123">
        <v>59414</v>
      </c>
      <c r="D1282" s="149">
        <v>0</v>
      </c>
    </row>
    <row r="1283" spans="2:4" x14ac:dyDescent="0.35">
      <c r="B1283" s="153" t="s">
        <v>1363</v>
      </c>
      <c r="C1283" s="123">
        <v>60027</v>
      </c>
      <c r="D1283" s="149">
        <v>0</v>
      </c>
    </row>
    <row r="1284" spans="2:4" x14ac:dyDescent="0.35">
      <c r="B1284" s="153" t="s">
        <v>1364</v>
      </c>
      <c r="C1284" s="123">
        <v>59540</v>
      </c>
      <c r="D1284" s="149">
        <v>0</v>
      </c>
    </row>
    <row r="1285" spans="2:4" x14ac:dyDescent="0.35">
      <c r="B1285" s="153" t="s">
        <v>1365</v>
      </c>
      <c r="C1285" s="123">
        <v>59541</v>
      </c>
      <c r="D1285" s="149">
        <v>0</v>
      </c>
    </row>
    <row r="1286" spans="2:4" x14ac:dyDescent="0.35">
      <c r="B1286" s="153" t="s">
        <v>1366</v>
      </c>
      <c r="C1286" s="123">
        <v>59539</v>
      </c>
      <c r="D1286" s="149">
        <v>0</v>
      </c>
    </row>
    <row r="1287" spans="2:4" x14ac:dyDescent="0.35">
      <c r="B1287" s="153" t="s">
        <v>1367</v>
      </c>
      <c r="C1287" s="123">
        <v>58913</v>
      </c>
      <c r="D1287" s="149">
        <v>0</v>
      </c>
    </row>
    <row r="1288" spans="2:4" x14ac:dyDescent="0.35">
      <c r="B1288" s="153" t="s">
        <v>1368</v>
      </c>
      <c r="C1288" s="123">
        <v>58912</v>
      </c>
      <c r="D1288" s="149">
        <v>0</v>
      </c>
    </row>
    <row r="1289" spans="2:4" x14ac:dyDescent="0.35">
      <c r="B1289" s="153" t="s">
        <v>1369</v>
      </c>
      <c r="C1289" s="123">
        <v>59440</v>
      </c>
      <c r="D1289" s="149">
        <v>0</v>
      </c>
    </row>
    <row r="1290" spans="2:4" x14ac:dyDescent="0.35">
      <c r="B1290" s="153" t="s">
        <v>1370</v>
      </c>
      <c r="C1290" s="123">
        <v>59963</v>
      </c>
      <c r="D1290" s="149">
        <v>0</v>
      </c>
    </row>
    <row r="1291" spans="2:4" x14ac:dyDescent="0.35">
      <c r="B1291" s="153" t="s">
        <v>1371</v>
      </c>
      <c r="C1291" s="123">
        <v>59962</v>
      </c>
      <c r="D1291" s="149">
        <v>0</v>
      </c>
    </row>
    <row r="1292" spans="2:4" x14ac:dyDescent="0.35">
      <c r="B1292" s="153" t="s">
        <v>1372</v>
      </c>
      <c r="C1292" s="123">
        <v>58757</v>
      </c>
      <c r="D1292" s="149">
        <v>0</v>
      </c>
    </row>
    <row r="1293" spans="2:4" x14ac:dyDescent="0.35">
      <c r="B1293" s="153" t="s">
        <v>1373</v>
      </c>
      <c r="C1293" s="123">
        <v>59600</v>
      </c>
      <c r="D1293" s="149">
        <v>0</v>
      </c>
    </row>
    <row r="1294" spans="2:4" x14ac:dyDescent="0.35">
      <c r="B1294" s="153" t="s">
        <v>1374</v>
      </c>
      <c r="C1294" s="123">
        <v>59599</v>
      </c>
      <c r="D1294" s="149">
        <v>0</v>
      </c>
    </row>
    <row r="1295" spans="2:4" x14ac:dyDescent="0.35">
      <c r="B1295" s="153" t="s">
        <v>1375</v>
      </c>
      <c r="C1295" s="123">
        <v>59730</v>
      </c>
      <c r="D1295" s="149">
        <v>0</v>
      </c>
    </row>
    <row r="1296" spans="2:4" x14ac:dyDescent="0.35">
      <c r="B1296" s="153" t="s">
        <v>1376</v>
      </c>
      <c r="C1296" s="123">
        <v>59740</v>
      </c>
      <c r="D1296" s="149">
        <v>0</v>
      </c>
    </row>
    <row r="1297" spans="2:4" x14ac:dyDescent="0.35">
      <c r="B1297" s="153" t="s">
        <v>1377</v>
      </c>
      <c r="C1297" s="123">
        <v>60032</v>
      </c>
      <c r="D1297" s="149">
        <v>0</v>
      </c>
    </row>
    <row r="1298" spans="2:4" x14ac:dyDescent="0.35">
      <c r="B1298" s="153" t="s">
        <v>1378</v>
      </c>
      <c r="C1298" s="123">
        <v>59916</v>
      </c>
      <c r="D1298" s="149">
        <v>0</v>
      </c>
    </row>
    <row r="1299" spans="2:4" x14ac:dyDescent="0.35">
      <c r="B1299" s="153" t="s">
        <v>1379</v>
      </c>
      <c r="C1299" s="123">
        <v>60485</v>
      </c>
      <c r="D1299" s="149">
        <v>0</v>
      </c>
    </row>
    <row r="1300" spans="2:4" x14ac:dyDescent="0.35">
      <c r="B1300" s="153" t="s">
        <v>1380</v>
      </c>
      <c r="C1300" s="123">
        <v>60242</v>
      </c>
      <c r="D1300" s="149">
        <v>0</v>
      </c>
    </row>
    <row r="1301" spans="2:4" x14ac:dyDescent="0.35">
      <c r="B1301" s="153" t="s">
        <v>1381</v>
      </c>
      <c r="C1301" s="123">
        <v>60310</v>
      </c>
      <c r="D1301" s="149">
        <v>0</v>
      </c>
    </row>
    <row r="1302" spans="2:4" x14ac:dyDescent="0.35">
      <c r="B1302" s="153" t="s">
        <v>1382</v>
      </c>
      <c r="C1302" s="123">
        <v>59249</v>
      </c>
      <c r="D1302" s="149">
        <v>0</v>
      </c>
    </row>
    <row r="1303" spans="2:4" x14ac:dyDescent="0.35">
      <c r="B1303" s="153" t="s">
        <v>1383</v>
      </c>
      <c r="C1303" s="123">
        <v>59250</v>
      </c>
      <c r="D1303" s="149">
        <v>0</v>
      </c>
    </row>
    <row r="1304" spans="2:4" x14ac:dyDescent="0.35">
      <c r="B1304" s="153" t="s">
        <v>1384</v>
      </c>
      <c r="C1304" s="123">
        <v>59253</v>
      </c>
      <c r="D1304" s="149">
        <v>0</v>
      </c>
    </row>
    <row r="1305" spans="2:4" x14ac:dyDescent="0.35">
      <c r="B1305" s="153" t="s">
        <v>1385</v>
      </c>
      <c r="C1305" s="123">
        <v>60947</v>
      </c>
      <c r="D1305" s="149">
        <v>0</v>
      </c>
    </row>
    <row r="1306" spans="2:4" x14ac:dyDescent="0.35">
      <c r="B1306" s="153" t="s">
        <v>1386</v>
      </c>
      <c r="C1306" s="123">
        <v>60386</v>
      </c>
      <c r="D1306" s="149">
        <v>0</v>
      </c>
    </row>
    <row r="1307" spans="2:4" x14ac:dyDescent="0.35">
      <c r="B1307" s="153" t="s">
        <v>1387</v>
      </c>
      <c r="C1307" s="123">
        <v>60078</v>
      </c>
      <c r="D1307" s="149">
        <v>0</v>
      </c>
    </row>
    <row r="1308" spans="2:4" x14ac:dyDescent="0.35">
      <c r="B1308" s="153" t="s">
        <v>1388</v>
      </c>
      <c r="C1308" s="123">
        <v>60079</v>
      </c>
      <c r="D1308" s="149">
        <v>0</v>
      </c>
    </row>
    <row r="1309" spans="2:4" x14ac:dyDescent="0.35">
      <c r="B1309" s="153" t="s">
        <v>1389</v>
      </c>
      <c r="C1309" s="123">
        <v>60081</v>
      </c>
      <c r="D1309" s="149">
        <v>0</v>
      </c>
    </row>
    <row r="1310" spans="2:4" x14ac:dyDescent="0.35">
      <c r="B1310" s="153" t="s">
        <v>1390</v>
      </c>
      <c r="C1310" s="123">
        <v>60080</v>
      </c>
      <c r="D1310" s="149">
        <v>0</v>
      </c>
    </row>
    <row r="1311" spans="2:4" x14ac:dyDescent="0.35">
      <c r="B1311" s="153" t="s">
        <v>1391</v>
      </c>
      <c r="C1311" s="123">
        <v>60151</v>
      </c>
      <c r="D1311" s="149">
        <v>0</v>
      </c>
    </row>
    <row r="1312" spans="2:4" x14ac:dyDescent="0.35">
      <c r="B1312" s="153" t="s">
        <v>1392</v>
      </c>
      <c r="C1312" s="123">
        <v>60153</v>
      </c>
      <c r="D1312" s="149">
        <v>0</v>
      </c>
    </row>
    <row r="1313" spans="2:4" x14ac:dyDescent="0.35">
      <c r="B1313" s="153" t="s">
        <v>1393</v>
      </c>
      <c r="C1313" s="123">
        <v>60154</v>
      </c>
      <c r="D1313" s="149">
        <v>0</v>
      </c>
    </row>
    <row r="1314" spans="2:4" x14ac:dyDescent="0.35">
      <c r="B1314" s="153" t="s">
        <v>1394</v>
      </c>
      <c r="C1314" s="123">
        <v>60183</v>
      </c>
      <c r="D1314" s="149">
        <v>0</v>
      </c>
    </row>
    <row r="1315" spans="2:4" x14ac:dyDescent="0.35">
      <c r="B1315" s="153" t="s">
        <v>1395</v>
      </c>
      <c r="C1315" s="123">
        <v>60182</v>
      </c>
      <c r="D1315" s="149">
        <v>0</v>
      </c>
    </row>
    <row r="1316" spans="2:4" x14ac:dyDescent="0.35">
      <c r="B1316" s="153" t="s">
        <v>1396</v>
      </c>
      <c r="C1316" s="123">
        <v>61265</v>
      </c>
      <c r="D1316" s="149">
        <v>0</v>
      </c>
    </row>
    <row r="1317" spans="2:4" x14ac:dyDescent="0.35">
      <c r="B1317" s="153" t="s">
        <v>1397</v>
      </c>
      <c r="C1317" s="123">
        <v>62056</v>
      </c>
      <c r="D1317" s="149">
        <v>0</v>
      </c>
    </row>
    <row r="1318" spans="2:4" x14ac:dyDescent="0.35">
      <c r="B1318" s="153" t="s">
        <v>1398</v>
      </c>
      <c r="C1318" s="123">
        <v>62288</v>
      </c>
      <c r="D1318" s="149">
        <v>0</v>
      </c>
    </row>
    <row r="1319" spans="2:4" x14ac:dyDescent="0.35">
      <c r="B1319" s="153" t="s">
        <v>1399</v>
      </c>
      <c r="C1319" s="123">
        <v>63054</v>
      </c>
      <c r="D1319" s="149">
        <v>0</v>
      </c>
    </row>
    <row r="1320" spans="2:4" x14ac:dyDescent="0.35">
      <c r="B1320" s="153" t="s">
        <v>1400</v>
      </c>
      <c r="C1320" s="123">
        <v>56996</v>
      </c>
      <c r="D1320" s="149">
        <v>0</v>
      </c>
    </row>
    <row r="1321" spans="2:4" x14ac:dyDescent="0.35">
      <c r="B1321" s="153" t="s">
        <v>1401</v>
      </c>
      <c r="C1321" s="123">
        <v>57224</v>
      </c>
      <c r="D1321" s="149">
        <v>0</v>
      </c>
    </row>
    <row r="1322" spans="2:4" x14ac:dyDescent="0.35">
      <c r="B1322" s="153" t="s">
        <v>1402</v>
      </c>
      <c r="C1322" s="123">
        <v>57229</v>
      </c>
      <c r="D1322" s="149">
        <v>0</v>
      </c>
    </row>
    <row r="1323" spans="2:4" x14ac:dyDescent="0.35">
      <c r="B1323" s="153" t="s">
        <v>1403</v>
      </c>
      <c r="C1323" s="123">
        <v>57231</v>
      </c>
      <c r="D1323" s="149">
        <v>0</v>
      </c>
    </row>
    <row r="1324" spans="2:4" x14ac:dyDescent="0.35">
      <c r="B1324" s="153" t="s">
        <v>1404</v>
      </c>
      <c r="C1324" s="123">
        <v>57232</v>
      </c>
      <c r="D1324" s="149">
        <v>0</v>
      </c>
    </row>
    <row r="1325" spans="2:4" x14ac:dyDescent="0.35">
      <c r="B1325" s="153" t="s">
        <v>1405</v>
      </c>
      <c r="C1325" s="123">
        <v>57236</v>
      </c>
      <c r="D1325" s="149">
        <v>0</v>
      </c>
    </row>
    <row r="1326" spans="2:4" x14ac:dyDescent="0.35">
      <c r="B1326" s="153" t="s">
        <v>1406</v>
      </c>
      <c r="C1326" s="123">
        <v>57245</v>
      </c>
      <c r="D1326" s="149">
        <v>0</v>
      </c>
    </row>
    <row r="1327" spans="2:4" x14ac:dyDescent="0.35">
      <c r="B1327" s="153" t="s">
        <v>1407</v>
      </c>
      <c r="C1327" s="123">
        <v>57246</v>
      </c>
      <c r="D1327" s="149">
        <v>0</v>
      </c>
    </row>
    <row r="1328" spans="2:4" x14ac:dyDescent="0.35">
      <c r="B1328" s="153" t="s">
        <v>1408</v>
      </c>
      <c r="C1328" s="123">
        <v>57226</v>
      </c>
      <c r="D1328" s="149">
        <v>0</v>
      </c>
    </row>
    <row r="1329" spans="2:4" x14ac:dyDescent="0.35">
      <c r="B1329" s="153" t="s">
        <v>1409</v>
      </c>
      <c r="C1329" s="123">
        <v>57534</v>
      </c>
      <c r="D1329" s="149">
        <v>0</v>
      </c>
    </row>
    <row r="1330" spans="2:4" x14ac:dyDescent="0.35">
      <c r="B1330" s="153" t="s">
        <v>1410</v>
      </c>
      <c r="C1330" s="123">
        <v>57535</v>
      </c>
      <c r="D1330" s="149">
        <v>0</v>
      </c>
    </row>
    <row r="1331" spans="2:4" x14ac:dyDescent="0.35">
      <c r="B1331" s="153" t="s">
        <v>1411</v>
      </c>
      <c r="C1331" s="123">
        <v>57220</v>
      </c>
      <c r="D1331" s="149">
        <v>0</v>
      </c>
    </row>
    <row r="1332" spans="2:4" x14ac:dyDescent="0.35">
      <c r="B1332" s="153" t="s">
        <v>1412</v>
      </c>
      <c r="C1332" s="123">
        <v>57222</v>
      </c>
      <c r="D1332" s="149">
        <v>0</v>
      </c>
    </row>
    <row r="1333" spans="2:4" x14ac:dyDescent="0.35">
      <c r="B1333" s="153" t="s">
        <v>1413</v>
      </c>
      <c r="C1333" s="123">
        <v>57223</v>
      </c>
      <c r="D1333" s="149">
        <v>0</v>
      </c>
    </row>
    <row r="1334" spans="2:4" x14ac:dyDescent="0.35">
      <c r="B1334" s="153" t="s">
        <v>1414</v>
      </c>
      <c r="C1334" s="123">
        <v>57225</v>
      </c>
      <c r="D1334" s="149">
        <v>0</v>
      </c>
    </row>
    <row r="1335" spans="2:4" x14ac:dyDescent="0.35">
      <c r="B1335" s="153" t="s">
        <v>1415</v>
      </c>
      <c r="C1335" s="123">
        <v>57227</v>
      </c>
      <c r="D1335" s="149">
        <v>0</v>
      </c>
    </row>
    <row r="1336" spans="2:4" x14ac:dyDescent="0.35">
      <c r="B1336" s="153" t="s">
        <v>1416</v>
      </c>
      <c r="C1336" s="123">
        <v>57230</v>
      </c>
      <c r="D1336" s="149">
        <v>0</v>
      </c>
    </row>
    <row r="1337" spans="2:4" x14ac:dyDescent="0.35">
      <c r="B1337" s="153" t="s">
        <v>1417</v>
      </c>
      <c r="C1337" s="123">
        <v>57237</v>
      </c>
      <c r="D1337" s="149">
        <v>0</v>
      </c>
    </row>
    <row r="1338" spans="2:4" x14ac:dyDescent="0.35">
      <c r="B1338" s="153" t="s">
        <v>1418</v>
      </c>
      <c r="C1338" s="123">
        <v>57219</v>
      </c>
      <c r="D1338" s="149">
        <v>0</v>
      </c>
    </row>
    <row r="1339" spans="2:4" x14ac:dyDescent="0.35">
      <c r="B1339" s="153" t="s">
        <v>1419</v>
      </c>
      <c r="C1339" s="123">
        <v>57221</v>
      </c>
      <c r="D1339" s="149">
        <v>0</v>
      </c>
    </row>
    <row r="1340" spans="2:4" x14ac:dyDescent="0.35">
      <c r="B1340" s="153" t="s">
        <v>1420</v>
      </c>
      <c r="C1340" s="123">
        <v>57217</v>
      </c>
      <c r="D1340" s="149">
        <v>0</v>
      </c>
    </row>
    <row r="1341" spans="2:4" x14ac:dyDescent="0.35">
      <c r="B1341" s="153" t="s">
        <v>1421</v>
      </c>
      <c r="C1341" s="123">
        <v>57540</v>
      </c>
      <c r="D1341" s="149">
        <v>0</v>
      </c>
    </row>
    <row r="1342" spans="2:4" x14ac:dyDescent="0.35">
      <c r="B1342" s="153" t="s">
        <v>1422</v>
      </c>
      <c r="C1342" s="123">
        <v>57441</v>
      </c>
      <c r="D1342" s="149">
        <v>0</v>
      </c>
    </row>
    <row r="1343" spans="2:4" x14ac:dyDescent="0.35">
      <c r="B1343" s="153" t="s">
        <v>1423</v>
      </c>
      <c r="C1343" s="123">
        <v>57247</v>
      </c>
      <c r="D1343" s="149">
        <v>0</v>
      </c>
    </row>
    <row r="1344" spans="2:4" x14ac:dyDescent="0.35">
      <c r="B1344" s="153" t="s">
        <v>1424</v>
      </c>
      <c r="C1344" s="123">
        <v>57900</v>
      </c>
      <c r="D1344" s="149">
        <v>0</v>
      </c>
    </row>
    <row r="1345" spans="2:4" x14ac:dyDescent="0.35">
      <c r="B1345" s="153" t="s">
        <v>1425</v>
      </c>
      <c r="C1345" s="123">
        <v>50536</v>
      </c>
      <c r="D1345" s="149">
        <v>0</v>
      </c>
    </row>
    <row r="1346" spans="2:4" x14ac:dyDescent="0.35">
      <c r="B1346" s="153" t="s">
        <v>1426</v>
      </c>
      <c r="C1346" s="123">
        <v>57459</v>
      </c>
      <c r="D1346" s="149">
        <v>0</v>
      </c>
    </row>
    <row r="1347" spans="2:4" x14ac:dyDescent="0.35">
      <c r="B1347" s="153" t="s">
        <v>1427</v>
      </c>
      <c r="C1347" s="123">
        <v>55719</v>
      </c>
      <c r="D1347" s="149">
        <v>0</v>
      </c>
    </row>
    <row r="1348" spans="2:4" x14ac:dyDescent="0.35">
      <c r="B1348" s="153" t="s">
        <v>1428</v>
      </c>
      <c r="C1348" s="123">
        <v>50553</v>
      </c>
      <c r="D1348" s="149">
        <v>0</v>
      </c>
    </row>
    <row r="1349" spans="2:4" x14ac:dyDescent="0.35">
      <c r="B1349" s="153" t="s">
        <v>1429</v>
      </c>
      <c r="C1349" s="123">
        <v>317</v>
      </c>
      <c r="D1349" s="149">
        <v>0</v>
      </c>
    </row>
    <row r="1350" spans="2:4" x14ac:dyDescent="0.35">
      <c r="B1350" s="153" t="s">
        <v>1430</v>
      </c>
      <c r="C1350" s="123">
        <v>318</v>
      </c>
      <c r="D1350" s="149">
        <v>0</v>
      </c>
    </row>
    <row r="1351" spans="2:4" x14ac:dyDescent="0.35">
      <c r="B1351" s="153" t="s">
        <v>1431</v>
      </c>
      <c r="C1351" s="123">
        <v>322</v>
      </c>
      <c r="D1351" s="149">
        <v>0</v>
      </c>
    </row>
    <row r="1352" spans="2:4" x14ac:dyDescent="0.35">
      <c r="B1352" s="153" t="s">
        <v>1432</v>
      </c>
      <c r="C1352" s="123">
        <v>319</v>
      </c>
      <c r="D1352" s="149">
        <v>0</v>
      </c>
    </row>
    <row r="1353" spans="2:4" x14ac:dyDescent="0.35">
      <c r="B1353" s="153" t="s">
        <v>1433</v>
      </c>
      <c r="C1353" s="123">
        <v>320</v>
      </c>
      <c r="D1353" s="149">
        <v>0</v>
      </c>
    </row>
    <row r="1354" spans="2:4" x14ac:dyDescent="0.35">
      <c r="B1354" s="153" t="s">
        <v>1434</v>
      </c>
      <c r="C1354" s="123">
        <v>321</v>
      </c>
      <c r="D1354" s="149">
        <v>0</v>
      </c>
    </row>
    <row r="1355" spans="2:4" x14ac:dyDescent="0.35">
      <c r="B1355" s="153" t="s">
        <v>1435</v>
      </c>
      <c r="C1355" s="123">
        <v>104</v>
      </c>
      <c r="D1355" s="149">
        <v>0</v>
      </c>
    </row>
    <row r="1356" spans="2:4" x14ac:dyDescent="0.35">
      <c r="B1356" s="153" t="s">
        <v>1436</v>
      </c>
      <c r="C1356" s="123">
        <v>339</v>
      </c>
      <c r="D1356" s="149">
        <v>0</v>
      </c>
    </row>
    <row r="1357" spans="2:4" x14ac:dyDescent="0.35">
      <c r="B1357" s="153" t="s">
        <v>1437</v>
      </c>
      <c r="C1357" s="123">
        <v>344</v>
      </c>
      <c r="D1357" s="149">
        <v>0</v>
      </c>
    </row>
    <row r="1358" spans="2:4" x14ac:dyDescent="0.35">
      <c r="B1358" s="153" t="s">
        <v>1438</v>
      </c>
      <c r="C1358" s="123">
        <v>50224</v>
      </c>
      <c r="D1358" s="149">
        <v>0.43693238222184122</v>
      </c>
    </row>
    <row r="1359" spans="2:4" x14ac:dyDescent="0.35">
      <c r="B1359" s="153" t="s">
        <v>1439</v>
      </c>
      <c r="C1359" s="123">
        <v>57544</v>
      </c>
      <c r="D1359" s="149">
        <v>0.29257533519857742</v>
      </c>
    </row>
    <row r="1360" spans="2:4" x14ac:dyDescent="0.35">
      <c r="B1360" s="153" t="s">
        <v>1440</v>
      </c>
      <c r="C1360" s="123">
        <v>440</v>
      </c>
      <c r="D1360" s="149">
        <v>0</v>
      </c>
    </row>
    <row r="1361" spans="2:4" x14ac:dyDescent="0.35">
      <c r="B1361" s="153" t="s">
        <v>1441</v>
      </c>
      <c r="C1361" s="123">
        <v>161</v>
      </c>
      <c r="D1361" s="149">
        <v>0</v>
      </c>
    </row>
    <row r="1362" spans="2:4" x14ac:dyDescent="0.35">
      <c r="B1362" s="153" t="s">
        <v>1442</v>
      </c>
      <c r="C1362" s="123">
        <v>162</v>
      </c>
      <c r="D1362" s="149">
        <v>0</v>
      </c>
    </row>
    <row r="1363" spans="2:4" x14ac:dyDescent="0.35">
      <c r="B1363" s="153" t="s">
        <v>1443</v>
      </c>
      <c r="C1363" s="123">
        <v>489</v>
      </c>
      <c r="D1363" s="149">
        <v>0</v>
      </c>
    </row>
    <row r="1364" spans="2:4" x14ac:dyDescent="0.35">
      <c r="B1364" s="153" t="s">
        <v>1444</v>
      </c>
      <c r="C1364" s="123">
        <v>60590</v>
      </c>
      <c r="D1364" s="149">
        <v>0</v>
      </c>
    </row>
    <row r="1365" spans="2:4" x14ac:dyDescent="0.35">
      <c r="B1365" s="153" t="s">
        <v>1445</v>
      </c>
      <c r="C1365" s="123">
        <v>50129</v>
      </c>
      <c r="D1365" s="149">
        <v>0</v>
      </c>
    </row>
    <row r="1366" spans="2:4" x14ac:dyDescent="0.35">
      <c r="B1366" s="153" t="s">
        <v>1446</v>
      </c>
      <c r="C1366" s="123">
        <v>56039</v>
      </c>
      <c r="D1366" s="149">
        <v>0.59240773152288817</v>
      </c>
    </row>
    <row r="1367" spans="2:4" x14ac:dyDescent="0.35">
      <c r="B1367" s="153" t="s">
        <v>1447</v>
      </c>
      <c r="C1367" s="123">
        <v>60817</v>
      </c>
      <c r="D1367" s="149">
        <v>0</v>
      </c>
    </row>
    <row r="1368" spans="2:4" x14ac:dyDescent="0.35">
      <c r="B1368" s="153" t="s">
        <v>1448</v>
      </c>
      <c r="C1368" s="123">
        <v>56346</v>
      </c>
      <c r="D1368" s="149">
        <v>0.54341157158301157</v>
      </c>
    </row>
    <row r="1369" spans="2:4" x14ac:dyDescent="0.35">
      <c r="B1369" s="153" t="s">
        <v>1449</v>
      </c>
      <c r="C1369" s="123">
        <v>58769</v>
      </c>
      <c r="D1369" s="149">
        <v>0</v>
      </c>
    </row>
    <row r="1370" spans="2:4" x14ac:dyDescent="0.35">
      <c r="B1370" s="153" t="s">
        <v>1450</v>
      </c>
      <c r="C1370" s="123">
        <v>59842</v>
      </c>
      <c r="D1370" s="149">
        <v>0</v>
      </c>
    </row>
    <row r="1371" spans="2:4" x14ac:dyDescent="0.35">
      <c r="B1371" s="153" t="s">
        <v>1451</v>
      </c>
      <c r="C1371" s="123">
        <v>59843</v>
      </c>
      <c r="D1371" s="149">
        <v>0</v>
      </c>
    </row>
    <row r="1372" spans="2:4" x14ac:dyDescent="0.35">
      <c r="B1372" s="153" t="s">
        <v>1452</v>
      </c>
      <c r="C1372" s="123">
        <v>59844</v>
      </c>
      <c r="D1372" s="149">
        <v>0</v>
      </c>
    </row>
    <row r="1373" spans="2:4" x14ac:dyDescent="0.35">
      <c r="B1373" s="153" t="s">
        <v>1453</v>
      </c>
      <c r="C1373" s="123">
        <v>3255</v>
      </c>
      <c r="D1373" s="149">
        <v>0</v>
      </c>
    </row>
    <row r="1374" spans="2:4" x14ac:dyDescent="0.35">
      <c r="B1374" s="153" t="s">
        <v>1454</v>
      </c>
      <c r="C1374" s="123">
        <v>55989</v>
      </c>
      <c r="D1374" s="149">
        <v>0</v>
      </c>
    </row>
    <row r="1375" spans="2:4" x14ac:dyDescent="0.35">
      <c r="B1375" s="153" t="s">
        <v>1455</v>
      </c>
      <c r="C1375" s="123">
        <v>58371</v>
      </c>
      <c r="D1375" s="149">
        <v>0</v>
      </c>
    </row>
    <row r="1376" spans="2:4" x14ac:dyDescent="0.35">
      <c r="B1376" s="153" t="s">
        <v>1456</v>
      </c>
      <c r="C1376" s="123">
        <v>50352</v>
      </c>
      <c r="D1376" s="149">
        <v>0</v>
      </c>
    </row>
    <row r="1377" spans="2:4" x14ac:dyDescent="0.35">
      <c r="B1377" s="153" t="s">
        <v>1457</v>
      </c>
      <c r="C1377" s="123">
        <v>60745</v>
      </c>
      <c r="D1377" s="149">
        <v>0</v>
      </c>
    </row>
    <row r="1378" spans="2:4" x14ac:dyDescent="0.35">
      <c r="B1378" s="153" t="s">
        <v>1458</v>
      </c>
      <c r="C1378" s="123">
        <v>60744</v>
      </c>
      <c r="D1378" s="149">
        <v>0</v>
      </c>
    </row>
    <row r="1379" spans="2:4" x14ac:dyDescent="0.35">
      <c r="B1379" s="153" t="s">
        <v>1459</v>
      </c>
      <c r="C1379" s="123">
        <v>59723</v>
      </c>
      <c r="D1379" s="149">
        <v>0</v>
      </c>
    </row>
    <row r="1380" spans="2:4" x14ac:dyDescent="0.35">
      <c r="B1380" s="153" t="s">
        <v>1460</v>
      </c>
      <c r="C1380" s="123">
        <v>60237</v>
      </c>
      <c r="D1380" s="149">
        <v>0</v>
      </c>
    </row>
    <row r="1381" spans="2:4" x14ac:dyDescent="0.35">
      <c r="B1381" s="153" t="s">
        <v>1461</v>
      </c>
      <c r="C1381" s="123">
        <v>62052</v>
      </c>
      <c r="D1381" s="149">
        <v>0</v>
      </c>
    </row>
    <row r="1382" spans="2:4" x14ac:dyDescent="0.35">
      <c r="B1382" s="153" t="s">
        <v>1462</v>
      </c>
      <c r="C1382" s="123">
        <v>54724</v>
      </c>
      <c r="D1382" s="149">
        <v>7.5633355356173604E-2</v>
      </c>
    </row>
    <row r="1383" spans="2:4" x14ac:dyDescent="0.35">
      <c r="B1383" s="153" t="s">
        <v>1463</v>
      </c>
      <c r="C1383" s="123">
        <v>62655</v>
      </c>
      <c r="D1383" s="149">
        <v>0</v>
      </c>
    </row>
    <row r="1384" spans="2:4" x14ac:dyDescent="0.35">
      <c r="B1384" s="153" t="s">
        <v>1464</v>
      </c>
      <c r="C1384" s="123">
        <v>50821</v>
      </c>
      <c r="D1384" s="149">
        <v>0</v>
      </c>
    </row>
    <row r="1385" spans="2:4" x14ac:dyDescent="0.35">
      <c r="B1385" s="153" t="s">
        <v>1465</v>
      </c>
      <c r="C1385" s="123">
        <v>59703</v>
      </c>
      <c r="D1385" s="149">
        <v>0</v>
      </c>
    </row>
    <row r="1386" spans="2:4" x14ac:dyDescent="0.35">
      <c r="B1386" s="153" t="s">
        <v>1466</v>
      </c>
      <c r="C1386" s="123">
        <v>289</v>
      </c>
      <c r="D1386" s="149">
        <v>0</v>
      </c>
    </row>
    <row r="1387" spans="2:4" x14ac:dyDescent="0.35">
      <c r="B1387" s="153" t="s">
        <v>1467</v>
      </c>
      <c r="C1387" s="123">
        <v>215</v>
      </c>
      <c r="D1387" s="149">
        <v>0</v>
      </c>
    </row>
    <row r="1388" spans="2:4" x14ac:dyDescent="0.35">
      <c r="B1388" s="153" t="s">
        <v>1468</v>
      </c>
      <c r="C1388" s="123">
        <v>59868</v>
      </c>
      <c r="D1388" s="149">
        <v>0</v>
      </c>
    </row>
    <row r="1389" spans="2:4" x14ac:dyDescent="0.35">
      <c r="B1389" s="153" t="s">
        <v>1469</v>
      </c>
      <c r="C1389" s="123">
        <v>7151</v>
      </c>
      <c r="D1389" s="149">
        <v>0</v>
      </c>
    </row>
    <row r="1390" spans="2:4" x14ac:dyDescent="0.35">
      <c r="B1390" s="153" t="s">
        <v>1470</v>
      </c>
      <c r="C1390" s="123">
        <v>7338</v>
      </c>
      <c r="D1390" s="149">
        <v>0</v>
      </c>
    </row>
    <row r="1391" spans="2:4" x14ac:dyDescent="0.35">
      <c r="B1391" s="153" t="s">
        <v>1471</v>
      </c>
      <c r="C1391" s="123">
        <v>50393</v>
      </c>
      <c r="D1391" s="149">
        <v>0</v>
      </c>
    </row>
    <row r="1392" spans="2:4" x14ac:dyDescent="0.35">
      <c r="B1392" s="153" t="s">
        <v>1472</v>
      </c>
      <c r="C1392" s="123">
        <v>414</v>
      </c>
      <c r="D1392" s="149">
        <v>0</v>
      </c>
    </row>
    <row r="1393" spans="2:4" x14ac:dyDescent="0.35">
      <c r="B1393" s="153" t="s">
        <v>1473</v>
      </c>
      <c r="C1393" s="123">
        <v>7229</v>
      </c>
      <c r="D1393" s="149">
        <v>0</v>
      </c>
    </row>
    <row r="1394" spans="2:4" x14ac:dyDescent="0.35">
      <c r="B1394" s="153" t="s">
        <v>1474</v>
      </c>
      <c r="C1394" s="123">
        <v>60085</v>
      </c>
      <c r="D1394" s="149">
        <v>0</v>
      </c>
    </row>
    <row r="1395" spans="2:4" x14ac:dyDescent="0.35">
      <c r="B1395" s="153" t="s">
        <v>1475</v>
      </c>
      <c r="C1395" s="123">
        <v>61202</v>
      </c>
      <c r="D1395" s="149">
        <v>0</v>
      </c>
    </row>
    <row r="1396" spans="2:4" x14ac:dyDescent="0.35">
      <c r="B1396" s="153" t="s">
        <v>1476</v>
      </c>
      <c r="C1396" s="123">
        <v>50386</v>
      </c>
      <c r="D1396" s="149">
        <v>0</v>
      </c>
    </row>
    <row r="1397" spans="2:4" x14ac:dyDescent="0.35">
      <c r="B1397" s="153" t="s">
        <v>1477</v>
      </c>
      <c r="C1397" s="123">
        <v>58106</v>
      </c>
      <c r="D1397" s="149">
        <v>0</v>
      </c>
    </row>
    <row r="1398" spans="2:4" x14ac:dyDescent="0.35">
      <c r="B1398" s="153" t="s">
        <v>1487</v>
      </c>
      <c r="C1398" s="123">
        <v>72</v>
      </c>
      <c r="D1398" s="149">
        <v>0</v>
      </c>
    </row>
    <row r="1399" spans="2:4" x14ac:dyDescent="0.35">
      <c r="B1399" s="153" t="s">
        <v>1488</v>
      </c>
      <c r="C1399" s="123">
        <v>100</v>
      </c>
      <c r="D1399" s="149">
        <v>0</v>
      </c>
    </row>
    <row r="1400" spans="2:4" x14ac:dyDescent="0.35">
      <c r="B1400" s="153" t="s">
        <v>1489</v>
      </c>
      <c r="C1400" s="123">
        <v>145</v>
      </c>
      <c r="D1400" s="149">
        <v>0</v>
      </c>
    </row>
    <row r="1401" spans="2:4" x14ac:dyDescent="0.35">
      <c r="B1401" s="153" t="s">
        <v>1490</v>
      </c>
      <c r="C1401" s="123">
        <v>148</v>
      </c>
      <c r="D1401" s="149">
        <v>0</v>
      </c>
    </row>
    <row r="1402" spans="2:4" x14ac:dyDescent="0.35">
      <c r="B1402" s="153" t="s">
        <v>1491</v>
      </c>
      <c r="C1402" s="123">
        <v>149</v>
      </c>
      <c r="D1402" s="149">
        <v>0</v>
      </c>
    </row>
    <row r="1403" spans="2:4" x14ac:dyDescent="0.35">
      <c r="B1403" s="153" t="s">
        <v>1492</v>
      </c>
      <c r="C1403" s="123">
        <v>150</v>
      </c>
      <c r="D1403" s="149">
        <v>0</v>
      </c>
    </row>
    <row r="1404" spans="2:4" x14ac:dyDescent="0.35">
      <c r="B1404" s="153" t="s">
        <v>1493</v>
      </c>
      <c r="C1404" s="123">
        <v>159</v>
      </c>
      <c r="D1404" s="149">
        <v>0</v>
      </c>
    </row>
    <row r="1405" spans="2:4" x14ac:dyDescent="0.35">
      <c r="B1405" s="153" t="s">
        <v>1494</v>
      </c>
      <c r="C1405" s="123">
        <v>248</v>
      </c>
      <c r="D1405" s="149">
        <v>0</v>
      </c>
    </row>
    <row r="1406" spans="2:4" x14ac:dyDescent="0.35">
      <c r="B1406" s="153" t="s">
        <v>1495</v>
      </c>
      <c r="C1406" s="123">
        <v>258</v>
      </c>
      <c r="D1406" s="149">
        <v>0</v>
      </c>
    </row>
    <row r="1407" spans="2:4" x14ac:dyDescent="0.35">
      <c r="B1407" s="153" t="s">
        <v>1496</v>
      </c>
      <c r="C1407" s="123">
        <v>277</v>
      </c>
      <c r="D1407" s="149">
        <v>0</v>
      </c>
    </row>
    <row r="1408" spans="2:4" x14ac:dyDescent="0.35">
      <c r="B1408" s="153" t="s">
        <v>1497</v>
      </c>
      <c r="C1408" s="123">
        <v>398</v>
      </c>
      <c r="D1408" s="149">
        <v>0</v>
      </c>
    </row>
    <row r="1409" spans="2:4" x14ac:dyDescent="0.35">
      <c r="B1409" s="153" t="s">
        <v>1498</v>
      </c>
      <c r="C1409" s="123">
        <v>410</v>
      </c>
      <c r="D1409" s="149">
        <v>0</v>
      </c>
    </row>
    <row r="1410" spans="2:4" x14ac:dyDescent="0.35">
      <c r="B1410" s="153" t="s">
        <v>1499</v>
      </c>
      <c r="C1410" s="123">
        <v>419</v>
      </c>
      <c r="D1410" s="149">
        <v>0</v>
      </c>
    </row>
    <row r="1411" spans="2:4" x14ac:dyDescent="0.35">
      <c r="B1411" s="153" t="s">
        <v>1500</v>
      </c>
      <c r="C1411" s="123">
        <v>436</v>
      </c>
      <c r="D1411" s="149">
        <v>0</v>
      </c>
    </row>
    <row r="1412" spans="2:4" x14ac:dyDescent="0.35">
      <c r="B1412" s="153" t="s">
        <v>1501</v>
      </c>
      <c r="C1412" s="123">
        <v>437</v>
      </c>
      <c r="D1412" s="149">
        <v>0</v>
      </c>
    </row>
    <row r="1413" spans="2:4" x14ac:dyDescent="0.35">
      <c r="B1413" s="153" t="s">
        <v>1502</v>
      </c>
      <c r="C1413" s="123">
        <v>467</v>
      </c>
      <c r="D1413" s="149">
        <v>0</v>
      </c>
    </row>
    <row r="1414" spans="2:4" x14ac:dyDescent="0.35">
      <c r="B1414" s="153" t="s">
        <v>1503</v>
      </c>
      <c r="C1414" s="123">
        <v>472</v>
      </c>
      <c r="D1414" s="149">
        <v>0</v>
      </c>
    </row>
    <row r="1415" spans="2:4" x14ac:dyDescent="0.35">
      <c r="B1415" s="153" t="s">
        <v>1504</v>
      </c>
      <c r="C1415" s="123">
        <v>473</v>
      </c>
      <c r="D1415" s="149">
        <v>0</v>
      </c>
    </row>
    <row r="1416" spans="2:4" x14ac:dyDescent="0.35">
      <c r="B1416" s="153" t="s">
        <v>1505</v>
      </c>
      <c r="C1416" s="123">
        <v>474</v>
      </c>
      <c r="D1416" s="149">
        <v>0</v>
      </c>
    </row>
    <row r="1417" spans="2:4" x14ac:dyDescent="0.35">
      <c r="B1417" s="153" t="s">
        <v>1506</v>
      </c>
      <c r="C1417" s="123">
        <v>476</v>
      </c>
      <c r="D1417" s="149">
        <v>0</v>
      </c>
    </row>
    <row r="1418" spans="2:4" x14ac:dyDescent="0.35">
      <c r="B1418" s="153" t="s">
        <v>1507</v>
      </c>
      <c r="C1418" s="123">
        <v>479</v>
      </c>
      <c r="D1418" s="149">
        <v>0</v>
      </c>
    </row>
    <row r="1419" spans="2:4" x14ac:dyDescent="0.35">
      <c r="B1419" s="153" t="s">
        <v>1508</v>
      </c>
      <c r="C1419" s="123">
        <v>480</v>
      </c>
      <c r="D1419" s="149">
        <v>0</v>
      </c>
    </row>
    <row r="1420" spans="2:4" x14ac:dyDescent="0.35">
      <c r="B1420" s="153" t="s">
        <v>1509</v>
      </c>
      <c r="C1420" s="123">
        <v>482</v>
      </c>
      <c r="D1420" s="149">
        <v>0</v>
      </c>
    </row>
    <row r="1421" spans="2:4" x14ac:dyDescent="0.35">
      <c r="B1421" s="153" t="s">
        <v>1510</v>
      </c>
      <c r="C1421" s="123">
        <v>483</v>
      </c>
      <c r="D1421" s="149">
        <v>0</v>
      </c>
    </row>
    <row r="1422" spans="2:4" x14ac:dyDescent="0.35">
      <c r="B1422" s="153" t="s">
        <v>1511</v>
      </c>
      <c r="C1422" s="123">
        <v>484</v>
      </c>
      <c r="D1422" s="149">
        <v>0</v>
      </c>
    </row>
    <row r="1423" spans="2:4" x14ac:dyDescent="0.35">
      <c r="B1423" s="153" t="s">
        <v>1512</v>
      </c>
      <c r="C1423" s="123">
        <v>494</v>
      </c>
      <c r="D1423" s="149">
        <v>0</v>
      </c>
    </row>
    <row r="1424" spans="2:4" x14ac:dyDescent="0.35">
      <c r="B1424" s="153" t="s">
        <v>1513</v>
      </c>
      <c r="C1424" s="123">
        <v>495</v>
      </c>
      <c r="D1424" s="149">
        <v>0</v>
      </c>
    </row>
    <row r="1425" spans="2:4" x14ac:dyDescent="0.35">
      <c r="B1425" s="153" t="s">
        <v>1514</v>
      </c>
      <c r="C1425" s="123">
        <v>505</v>
      </c>
      <c r="D1425" s="149">
        <v>0</v>
      </c>
    </row>
    <row r="1426" spans="2:4" x14ac:dyDescent="0.35">
      <c r="B1426" s="153" t="s">
        <v>1515</v>
      </c>
      <c r="C1426" s="123">
        <v>508</v>
      </c>
      <c r="D1426" s="149">
        <v>0</v>
      </c>
    </row>
    <row r="1427" spans="2:4" x14ac:dyDescent="0.35">
      <c r="B1427" s="153" t="s">
        <v>1516</v>
      </c>
      <c r="C1427" s="123">
        <v>512</v>
      </c>
      <c r="D1427" s="149">
        <v>0</v>
      </c>
    </row>
    <row r="1428" spans="2:4" x14ac:dyDescent="0.35">
      <c r="B1428" s="153" t="s">
        <v>1517</v>
      </c>
      <c r="C1428" s="123">
        <v>513</v>
      </c>
      <c r="D1428" s="149">
        <v>0</v>
      </c>
    </row>
    <row r="1429" spans="2:4" x14ac:dyDescent="0.35">
      <c r="B1429" s="153" t="s">
        <v>1518</v>
      </c>
      <c r="C1429" s="123">
        <v>514</v>
      </c>
      <c r="D1429" s="149">
        <v>0</v>
      </c>
    </row>
    <row r="1430" spans="2:4" x14ac:dyDescent="0.35">
      <c r="B1430" s="153" t="s">
        <v>1519</v>
      </c>
      <c r="C1430" s="123">
        <v>515</v>
      </c>
      <c r="D1430" s="149">
        <v>0</v>
      </c>
    </row>
    <row r="1431" spans="2:4" x14ac:dyDescent="0.35">
      <c r="B1431" s="153" t="s">
        <v>1520</v>
      </c>
      <c r="C1431" s="123">
        <v>516</v>
      </c>
      <c r="D1431" s="149">
        <v>0</v>
      </c>
    </row>
    <row r="1432" spans="2:4" x14ac:dyDescent="0.35">
      <c r="B1432" s="153" t="s">
        <v>1521</v>
      </c>
      <c r="C1432" s="123">
        <v>517</v>
      </c>
      <c r="D1432" s="149">
        <v>0</v>
      </c>
    </row>
    <row r="1433" spans="2:4" x14ac:dyDescent="0.35">
      <c r="B1433" s="153" t="s">
        <v>1522</v>
      </c>
      <c r="C1433" s="123">
        <v>518</v>
      </c>
      <c r="D1433" s="149">
        <v>0</v>
      </c>
    </row>
    <row r="1434" spans="2:4" x14ac:dyDescent="0.35">
      <c r="B1434" s="153" t="s">
        <v>1523</v>
      </c>
      <c r="C1434" s="123">
        <v>519</v>
      </c>
      <c r="D1434" s="149">
        <v>0</v>
      </c>
    </row>
    <row r="1435" spans="2:4" x14ac:dyDescent="0.35">
      <c r="B1435" s="153" t="s">
        <v>1524</v>
      </c>
      <c r="C1435" s="123">
        <v>520</v>
      </c>
      <c r="D1435" s="149">
        <v>0</v>
      </c>
    </row>
    <row r="1436" spans="2:4" x14ac:dyDescent="0.35">
      <c r="B1436" s="153" t="s">
        <v>1525</v>
      </c>
      <c r="C1436" s="123">
        <v>521</v>
      </c>
      <c r="D1436" s="149">
        <v>0</v>
      </c>
    </row>
    <row r="1437" spans="2:4" x14ac:dyDescent="0.35">
      <c r="B1437" s="153" t="s">
        <v>1526</v>
      </c>
      <c r="C1437" s="123">
        <v>584</v>
      </c>
      <c r="D1437" s="149">
        <v>0</v>
      </c>
    </row>
    <row r="1438" spans="2:4" x14ac:dyDescent="0.35">
      <c r="B1438" s="153" t="s">
        <v>1527</v>
      </c>
      <c r="C1438" s="123">
        <v>622</v>
      </c>
      <c r="D1438" s="149">
        <v>0</v>
      </c>
    </row>
    <row r="1439" spans="2:4" x14ac:dyDescent="0.35">
      <c r="B1439" s="153" t="s">
        <v>1528</v>
      </c>
      <c r="C1439" s="123">
        <v>692</v>
      </c>
      <c r="D1439" s="149">
        <v>0</v>
      </c>
    </row>
    <row r="1440" spans="2:4" x14ac:dyDescent="0.35">
      <c r="B1440" s="153" t="s">
        <v>1529</v>
      </c>
      <c r="C1440" s="123">
        <v>751</v>
      </c>
      <c r="D1440" s="149">
        <v>0</v>
      </c>
    </row>
    <row r="1441" spans="2:4" x14ac:dyDescent="0.35">
      <c r="B1441" s="153" t="s">
        <v>1530</v>
      </c>
      <c r="C1441" s="123">
        <v>790</v>
      </c>
      <c r="D1441" s="149">
        <v>0</v>
      </c>
    </row>
    <row r="1442" spans="2:4" x14ac:dyDescent="0.35">
      <c r="B1442" s="153" t="s">
        <v>1531</v>
      </c>
      <c r="C1442" s="123">
        <v>809</v>
      </c>
      <c r="D1442" s="149">
        <v>0</v>
      </c>
    </row>
    <row r="1443" spans="2:4" x14ac:dyDescent="0.35">
      <c r="B1443" s="153" t="s">
        <v>1532</v>
      </c>
      <c r="C1443" s="123">
        <v>810</v>
      </c>
      <c r="D1443" s="149">
        <v>0</v>
      </c>
    </row>
    <row r="1444" spans="2:4" x14ac:dyDescent="0.35">
      <c r="B1444" s="153" t="s">
        <v>1533</v>
      </c>
      <c r="C1444" s="123">
        <v>813</v>
      </c>
      <c r="D1444" s="149">
        <v>0</v>
      </c>
    </row>
    <row r="1445" spans="2:4" x14ac:dyDescent="0.35">
      <c r="B1445" s="153" t="s">
        <v>1534</v>
      </c>
      <c r="C1445" s="123">
        <v>814</v>
      </c>
      <c r="D1445" s="149">
        <v>0</v>
      </c>
    </row>
    <row r="1446" spans="2:4" x14ac:dyDescent="0.35">
      <c r="B1446" s="153" t="s">
        <v>1535</v>
      </c>
      <c r="C1446" s="123">
        <v>815</v>
      </c>
      <c r="D1446" s="149">
        <v>0</v>
      </c>
    </row>
    <row r="1447" spans="2:4" x14ac:dyDescent="0.35">
      <c r="B1447" s="153" t="s">
        <v>1536</v>
      </c>
      <c r="C1447" s="123">
        <v>816</v>
      </c>
      <c r="D1447" s="149">
        <v>0</v>
      </c>
    </row>
    <row r="1448" spans="2:4" x14ac:dyDescent="0.35">
      <c r="B1448" s="153" t="s">
        <v>1537</v>
      </c>
      <c r="C1448" s="123">
        <v>818</v>
      </c>
      <c r="D1448" s="149">
        <v>0</v>
      </c>
    </row>
    <row r="1449" spans="2:4" x14ac:dyDescent="0.35">
      <c r="B1449" s="153" t="s">
        <v>1538</v>
      </c>
      <c r="C1449" s="123">
        <v>819</v>
      </c>
      <c r="D1449" s="149">
        <v>0</v>
      </c>
    </row>
    <row r="1450" spans="2:4" x14ac:dyDescent="0.35">
      <c r="B1450" s="153" t="s">
        <v>1539</v>
      </c>
      <c r="C1450" s="123">
        <v>820</v>
      </c>
      <c r="D1450" s="149">
        <v>0</v>
      </c>
    </row>
    <row r="1451" spans="2:4" x14ac:dyDescent="0.35">
      <c r="B1451" s="153" t="s">
        <v>1540</v>
      </c>
      <c r="C1451" s="123">
        <v>821</v>
      </c>
      <c r="D1451" s="149">
        <v>0</v>
      </c>
    </row>
    <row r="1452" spans="2:4" x14ac:dyDescent="0.35">
      <c r="B1452" s="153" t="s">
        <v>1541</v>
      </c>
      <c r="C1452" s="123">
        <v>822</v>
      </c>
      <c r="D1452" s="149">
        <v>0</v>
      </c>
    </row>
    <row r="1453" spans="2:4" x14ac:dyDescent="0.35">
      <c r="B1453" s="153" t="s">
        <v>1542</v>
      </c>
      <c r="C1453" s="123">
        <v>823</v>
      </c>
      <c r="D1453" s="149">
        <v>0</v>
      </c>
    </row>
    <row r="1454" spans="2:4" x14ac:dyDescent="0.35">
      <c r="B1454" s="153" t="s">
        <v>1543</v>
      </c>
      <c r="C1454" s="123">
        <v>840</v>
      </c>
      <c r="D1454" s="149">
        <v>0</v>
      </c>
    </row>
    <row r="1455" spans="2:4" x14ac:dyDescent="0.35">
      <c r="B1455" s="153" t="s">
        <v>1544</v>
      </c>
      <c r="C1455" s="123">
        <v>841</v>
      </c>
      <c r="D1455" s="149">
        <v>0</v>
      </c>
    </row>
    <row r="1456" spans="2:4" x14ac:dyDescent="0.35">
      <c r="B1456" s="153" t="s">
        <v>1545</v>
      </c>
      <c r="C1456" s="123">
        <v>843</v>
      </c>
      <c r="D1456" s="149">
        <v>0</v>
      </c>
    </row>
    <row r="1457" spans="2:4" x14ac:dyDescent="0.35">
      <c r="B1457" s="153" t="s">
        <v>1546</v>
      </c>
      <c r="C1457" s="123">
        <v>844</v>
      </c>
      <c r="D1457" s="149">
        <v>0</v>
      </c>
    </row>
    <row r="1458" spans="2:4" x14ac:dyDescent="0.35">
      <c r="B1458" s="153" t="s">
        <v>1547</v>
      </c>
      <c r="C1458" s="123">
        <v>850</v>
      </c>
      <c r="D1458" s="149">
        <v>0</v>
      </c>
    </row>
    <row r="1459" spans="2:4" x14ac:dyDescent="0.35">
      <c r="B1459" s="153" t="s">
        <v>1548</v>
      </c>
      <c r="C1459" s="123">
        <v>851</v>
      </c>
      <c r="D1459" s="149">
        <v>0</v>
      </c>
    </row>
    <row r="1460" spans="2:4" x14ac:dyDescent="0.35">
      <c r="B1460" s="153" t="s">
        <v>1549</v>
      </c>
      <c r="C1460" s="123">
        <v>905</v>
      </c>
      <c r="D1460" s="149">
        <v>0</v>
      </c>
    </row>
    <row r="1461" spans="2:4" x14ac:dyDescent="0.35">
      <c r="B1461" s="153" t="s">
        <v>1550</v>
      </c>
      <c r="C1461" s="123">
        <v>917</v>
      </c>
      <c r="D1461" s="149">
        <v>0</v>
      </c>
    </row>
    <row r="1462" spans="2:4" x14ac:dyDescent="0.35">
      <c r="B1462" s="153" t="s">
        <v>1551</v>
      </c>
      <c r="C1462" s="123">
        <v>925</v>
      </c>
      <c r="D1462" s="149">
        <v>0</v>
      </c>
    </row>
    <row r="1463" spans="2:4" x14ac:dyDescent="0.35">
      <c r="B1463" s="153" t="s">
        <v>1552</v>
      </c>
      <c r="C1463" s="123">
        <v>1020</v>
      </c>
      <c r="D1463" s="149">
        <v>0</v>
      </c>
    </row>
    <row r="1464" spans="2:4" x14ac:dyDescent="0.35">
      <c r="B1464" s="153" t="s">
        <v>1553</v>
      </c>
      <c r="C1464" s="123">
        <v>2182</v>
      </c>
      <c r="D1464" s="149">
        <v>0</v>
      </c>
    </row>
    <row r="1465" spans="2:4" x14ac:dyDescent="0.35">
      <c r="B1465" s="153" t="s">
        <v>1554</v>
      </c>
      <c r="C1465" s="123">
        <v>2185</v>
      </c>
      <c r="D1465" s="149">
        <v>0</v>
      </c>
    </row>
    <row r="1466" spans="2:4" x14ac:dyDescent="0.35">
      <c r="B1466" s="153" t="s">
        <v>1555</v>
      </c>
      <c r="C1466" s="123">
        <v>2191</v>
      </c>
      <c r="D1466" s="149">
        <v>0</v>
      </c>
    </row>
    <row r="1467" spans="2:4" x14ac:dyDescent="0.35">
      <c r="B1467" s="153" t="s">
        <v>1556</v>
      </c>
      <c r="C1467" s="123">
        <v>2192</v>
      </c>
      <c r="D1467" s="149">
        <v>0</v>
      </c>
    </row>
    <row r="1468" spans="2:4" x14ac:dyDescent="0.35">
      <c r="B1468" s="153" t="s">
        <v>1557</v>
      </c>
      <c r="C1468" s="123">
        <v>2193</v>
      </c>
      <c r="D1468" s="149">
        <v>0</v>
      </c>
    </row>
    <row r="1469" spans="2:4" x14ac:dyDescent="0.35">
      <c r="B1469" s="153" t="s">
        <v>1558</v>
      </c>
      <c r="C1469" s="123">
        <v>2194</v>
      </c>
      <c r="D1469" s="149">
        <v>0</v>
      </c>
    </row>
    <row r="1470" spans="2:4" x14ac:dyDescent="0.35">
      <c r="B1470" s="153" t="s">
        <v>1559</v>
      </c>
      <c r="C1470" s="123">
        <v>2203</v>
      </c>
      <c r="D1470" s="149">
        <v>0</v>
      </c>
    </row>
    <row r="1471" spans="2:4" x14ac:dyDescent="0.35">
      <c r="B1471" s="153" t="s">
        <v>1560</v>
      </c>
      <c r="C1471" s="123">
        <v>2204</v>
      </c>
      <c r="D1471" s="149">
        <v>0</v>
      </c>
    </row>
    <row r="1472" spans="2:4" x14ac:dyDescent="0.35">
      <c r="B1472" s="153" t="s">
        <v>1561</v>
      </c>
      <c r="C1472" s="123">
        <v>2465</v>
      </c>
      <c r="D1472" s="149">
        <v>0</v>
      </c>
    </row>
    <row r="1473" spans="2:4" x14ac:dyDescent="0.35">
      <c r="B1473" s="153" t="s">
        <v>1562</v>
      </c>
      <c r="C1473" s="123">
        <v>3025</v>
      </c>
      <c r="D1473" s="149">
        <v>0</v>
      </c>
    </row>
    <row r="1474" spans="2:4" x14ac:dyDescent="0.35">
      <c r="B1474" s="153" t="s">
        <v>1563</v>
      </c>
      <c r="C1474" s="123">
        <v>3045</v>
      </c>
      <c r="D1474" s="149">
        <v>0</v>
      </c>
    </row>
    <row r="1475" spans="2:4" x14ac:dyDescent="0.35">
      <c r="B1475" s="153" t="s">
        <v>1564</v>
      </c>
      <c r="C1475" s="123">
        <v>3047</v>
      </c>
      <c r="D1475" s="149">
        <v>0</v>
      </c>
    </row>
    <row r="1476" spans="2:4" x14ac:dyDescent="0.35">
      <c r="B1476" s="153" t="s">
        <v>1565</v>
      </c>
      <c r="C1476" s="123">
        <v>3049</v>
      </c>
      <c r="D1476" s="149">
        <v>0</v>
      </c>
    </row>
    <row r="1477" spans="2:4" x14ac:dyDescent="0.35">
      <c r="B1477" s="153" t="s">
        <v>1566</v>
      </c>
      <c r="C1477" s="123">
        <v>3050</v>
      </c>
      <c r="D1477" s="149">
        <v>0</v>
      </c>
    </row>
    <row r="1478" spans="2:4" x14ac:dyDescent="0.35">
      <c r="B1478" s="153" t="s">
        <v>1567</v>
      </c>
      <c r="C1478" s="123">
        <v>3053</v>
      </c>
      <c r="D1478" s="149">
        <v>0</v>
      </c>
    </row>
    <row r="1479" spans="2:4" x14ac:dyDescent="0.35">
      <c r="B1479" s="153" t="s">
        <v>1568</v>
      </c>
      <c r="C1479" s="123">
        <v>3067</v>
      </c>
      <c r="D1479" s="149">
        <v>0</v>
      </c>
    </row>
    <row r="1480" spans="2:4" x14ac:dyDescent="0.35">
      <c r="B1480" s="153" t="s">
        <v>1569</v>
      </c>
      <c r="C1480" s="123">
        <v>3068</v>
      </c>
      <c r="D1480" s="149">
        <v>0</v>
      </c>
    </row>
    <row r="1481" spans="2:4" x14ac:dyDescent="0.35">
      <c r="B1481" s="153" t="s">
        <v>1570</v>
      </c>
      <c r="C1481" s="123">
        <v>3071</v>
      </c>
      <c r="D1481" s="149">
        <v>0</v>
      </c>
    </row>
    <row r="1482" spans="2:4" x14ac:dyDescent="0.35">
      <c r="B1482" s="153" t="s">
        <v>1571</v>
      </c>
      <c r="C1482" s="123">
        <v>3074</v>
      </c>
      <c r="D1482" s="149">
        <v>0</v>
      </c>
    </row>
    <row r="1483" spans="2:4" x14ac:dyDescent="0.35">
      <c r="B1483" s="153" t="s">
        <v>1572</v>
      </c>
      <c r="C1483" s="123">
        <v>3076</v>
      </c>
      <c r="D1483" s="149">
        <v>0</v>
      </c>
    </row>
    <row r="1484" spans="2:4" x14ac:dyDescent="0.35">
      <c r="B1484" s="153" t="s">
        <v>1573</v>
      </c>
      <c r="C1484" s="123">
        <v>3077</v>
      </c>
      <c r="D1484" s="149">
        <v>0</v>
      </c>
    </row>
    <row r="1485" spans="2:4" x14ac:dyDescent="0.35">
      <c r="B1485" s="153" t="s">
        <v>1574</v>
      </c>
      <c r="C1485" s="123">
        <v>3078</v>
      </c>
      <c r="D1485" s="149">
        <v>0</v>
      </c>
    </row>
    <row r="1486" spans="2:4" x14ac:dyDescent="0.35">
      <c r="B1486" s="153" t="s">
        <v>1575</v>
      </c>
      <c r="C1486" s="123">
        <v>3080</v>
      </c>
      <c r="D1486" s="149">
        <v>0</v>
      </c>
    </row>
    <row r="1487" spans="2:4" x14ac:dyDescent="0.35">
      <c r="B1487" s="153" t="s">
        <v>1576</v>
      </c>
      <c r="C1487" s="123">
        <v>3081</v>
      </c>
      <c r="D1487" s="149">
        <v>0</v>
      </c>
    </row>
    <row r="1488" spans="2:4" x14ac:dyDescent="0.35">
      <c r="B1488" s="153" t="s">
        <v>1577</v>
      </c>
      <c r="C1488" s="123">
        <v>3082</v>
      </c>
      <c r="D1488" s="149">
        <v>0</v>
      </c>
    </row>
    <row r="1489" spans="2:4" x14ac:dyDescent="0.35">
      <c r="B1489" s="153" t="s">
        <v>1578</v>
      </c>
      <c r="C1489" s="123">
        <v>3083</v>
      </c>
      <c r="D1489" s="149">
        <v>0</v>
      </c>
    </row>
    <row r="1490" spans="2:4" x14ac:dyDescent="0.35">
      <c r="B1490" s="153" t="s">
        <v>1579</v>
      </c>
      <c r="C1490" s="123">
        <v>3084</v>
      </c>
      <c r="D1490" s="149">
        <v>0</v>
      </c>
    </row>
    <row r="1491" spans="2:4" x14ac:dyDescent="0.35">
      <c r="B1491" s="153" t="s">
        <v>1580</v>
      </c>
      <c r="C1491" s="123">
        <v>3643</v>
      </c>
      <c r="D1491" s="149">
        <v>0</v>
      </c>
    </row>
    <row r="1492" spans="2:4" x14ac:dyDescent="0.35">
      <c r="B1492" s="153" t="s">
        <v>1581</v>
      </c>
      <c r="C1492" s="123">
        <v>3658</v>
      </c>
      <c r="D1492" s="149">
        <v>0</v>
      </c>
    </row>
    <row r="1493" spans="2:4" x14ac:dyDescent="0.35">
      <c r="B1493" s="153" t="s">
        <v>1582</v>
      </c>
      <c r="C1493" s="123">
        <v>3666</v>
      </c>
      <c r="D1493" s="149">
        <v>0</v>
      </c>
    </row>
    <row r="1494" spans="2:4" x14ac:dyDescent="0.35">
      <c r="B1494" s="153" t="s">
        <v>1583</v>
      </c>
      <c r="C1494" s="123">
        <v>3675</v>
      </c>
      <c r="D1494" s="149">
        <v>0</v>
      </c>
    </row>
    <row r="1495" spans="2:4" x14ac:dyDescent="0.35">
      <c r="B1495" s="153" t="s">
        <v>1584</v>
      </c>
      <c r="C1495" s="123">
        <v>3676</v>
      </c>
      <c r="D1495" s="149">
        <v>0</v>
      </c>
    </row>
    <row r="1496" spans="2:4" x14ac:dyDescent="0.35">
      <c r="B1496" s="153" t="s">
        <v>1585</v>
      </c>
      <c r="C1496" s="123">
        <v>3688</v>
      </c>
      <c r="D1496" s="149">
        <v>0</v>
      </c>
    </row>
    <row r="1497" spans="2:4" x14ac:dyDescent="0.35">
      <c r="B1497" s="153" t="s">
        <v>1586</v>
      </c>
      <c r="C1497" s="123">
        <v>3691</v>
      </c>
      <c r="D1497" s="149">
        <v>0</v>
      </c>
    </row>
    <row r="1498" spans="2:4" x14ac:dyDescent="0.35">
      <c r="B1498" s="153" t="s">
        <v>1587</v>
      </c>
      <c r="C1498" s="123">
        <v>3697</v>
      </c>
      <c r="D1498" s="149">
        <v>0</v>
      </c>
    </row>
    <row r="1499" spans="2:4" x14ac:dyDescent="0.35">
      <c r="B1499" s="153" t="s">
        <v>1588</v>
      </c>
      <c r="C1499" s="123">
        <v>3698</v>
      </c>
      <c r="D1499" s="149">
        <v>0</v>
      </c>
    </row>
    <row r="1500" spans="2:4" x14ac:dyDescent="0.35">
      <c r="B1500" s="153" t="s">
        <v>1589</v>
      </c>
      <c r="C1500" s="123">
        <v>3699</v>
      </c>
      <c r="D1500" s="149">
        <v>0</v>
      </c>
    </row>
    <row r="1501" spans="2:4" x14ac:dyDescent="0.35">
      <c r="B1501" s="153" t="s">
        <v>1590</v>
      </c>
      <c r="C1501" s="123">
        <v>3704</v>
      </c>
      <c r="D1501" s="149">
        <v>0</v>
      </c>
    </row>
    <row r="1502" spans="2:4" x14ac:dyDescent="0.35">
      <c r="B1502" s="153" t="s">
        <v>1591</v>
      </c>
      <c r="C1502" s="123">
        <v>3854</v>
      </c>
      <c r="D1502" s="149">
        <v>0</v>
      </c>
    </row>
    <row r="1503" spans="2:4" x14ac:dyDescent="0.35">
      <c r="B1503" s="153" t="s">
        <v>1592</v>
      </c>
      <c r="C1503" s="123">
        <v>3868</v>
      </c>
      <c r="D1503" s="149">
        <v>0</v>
      </c>
    </row>
    <row r="1504" spans="2:4" x14ac:dyDescent="0.35">
      <c r="B1504" s="153" t="s">
        <v>1593</v>
      </c>
      <c r="C1504" s="123">
        <v>3878</v>
      </c>
      <c r="D1504" s="149">
        <v>0</v>
      </c>
    </row>
    <row r="1505" spans="2:4" x14ac:dyDescent="0.35">
      <c r="B1505" s="153" t="s">
        <v>1594</v>
      </c>
      <c r="C1505" s="123">
        <v>3895</v>
      </c>
      <c r="D1505" s="149">
        <v>0</v>
      </c>
    </row>
    <row r="1506" spans="2:4" x14ac:dyDescent="0.35">
      <c r="B1506" s="153" t="s">
        <v>1595</v>
      </c>
      <c r="C1506" s="123">
        <v>3915</v>
      </c>
      <c r="D1506" s="149">
        <v>0</v>
      </c>
    </row>
    <row r="1507" spans="2:4" x14ac:dyDescent="0.35">
      <c r="B1507" s="153" t="s">
        <v>1596</v>
      </c>
      <c r="C1507" s="123">
        <v>3916</v>
      </c>
      <c r="D1507" s="149">
        <v>0</v>
      </c>
    </row>
    <row r="1508" spans="2:4" x14ac:dyDescent="0.35">
      <c r="B1508" s="153" t="s">
        <v>1597</v>
      </c>
      <c r="C1508" s="123">
        <v>3918</v>
      </c>
      <c r="D1508" s="149">
        <v>0</v>
      </c>
    </row>
    <row r="1509" spans="2:4" x14ac:dyDescent="0.35">
      <c r="B1509" s="153" t="s">
        <v>1598</v>
      </c>
      <c r="C1509" s="123">
        <v>3921</v>
      </c>
      <c r="D1509" s="149">
        <v>0</v>
      </c>
    </row>
    <row r="1510" spans="2:4" x14ac:dyDescent="0.35">
      <c r="B1510" s="153" t="s">
        <v>1599</v>
      </c>
      <c r="C1510" s="123">
        <v>3925</v>
      </c>
      <c r="D1510" s="149">
        <v>0</v>
      </c>
    </row>
    <row r="1511" spans="2:4" x14ac:dyDescent="0.35">
      <c r="B1511" s="153" t="s">
        <v>1600</v>
      </c>
      <c r="C1511" s="123">
        <v>3926</v>
      </c>
      <c r="D1511" s="149">
        <v>0</v>
      </c>
    </row>
    <row r="1512" spans="2:4" x14ac:dyDescent="0.35">
      <c r="B1512" s="153" t="s">
        <v>1601</v>
      </c>
      <c r="C1512" s="123">
        <v>3927</v>
      </c>
      <c r="D1512" s="149">
        <v>0</v>
      </c>
    </row>
    <row r="1513" spans="2:4" x14ac:dyDescent="0.35">
      <c r="B1513" s="153" t="s">
        <v>1602</v>
      </c>
      <c r="C1513" s="123">
        <v>3929</v>
      </c>
      <c r="D1513" s="149">
        <v>0</v>
      </c>
    </row>
    <row r="1514" spans="2:4" x14ac:dyDescent="0.35">
      <c r="B1514" s="153" t="s">
        <v>1603</v>
      </c>
      <c r="C1514" s="123">
        <v>4176</v>
      </c>
      <c r="D1514" s="149">
        <v>0</v>
      </c>
    </row>
    <row r="1515" spans="2:4" x14ac:dyDescent="0.35">
      <c r="B1515" s="153" t="s">
        <v>1604</v>
      </c>
      <c r="C1515" s="123">
        <v>4177</v>
      </c>
      <c r="D1515" s="149">
        <v>0</v>
      </c>
    </row>
    <row r="1516" spans="2:4" x14ac:dyDescent="0.35">
      <c r="B1516" s="153" t="s">
        <v>1605</v>
      </c>
      <c r="C1516" s="123">
        <v>4178</v>
      </c>
      <c r="D1516" s="149">
        <v>0</v>
      </c>
    </row>
    <row r="1517" spans="2:4" x14ac:dyDescent="0.35">
      <c r="B1517" s="153" t="s">
        <v>1606</v>
      </c>
      <c r="C1517" s="123">
        <v>4180</v>
      </c>
      <c r="D1517" s="149">
        <v>0</v>
      </c>
    </row>
    <row r="1518" spans="2:4" x14ac:dyDescent="0.35">
      <c r="B1518" s="153" t="s">
        <v>1607</v>
      </c>
      <c r="C1518" s="123">
        <v>4182</v>
      </c>
      <c r="D1518" s="149">
        <v>0</v>
      </c>
    </row>
    <row r="1519" spans="2:4" x14ac:dyDescent="0.35">
      <c r="B1519" s="153" t="s">
        <v>1608</v>
      </c>
      <c r="C1519" s="123">
        <v>4183</v>
      </c>
      <c r="D1519" s="149">
        <v>0</v>
      </c>
    </row>
    <row r="1520" spans="2:4" x14ac:dyDescent="0.35">
      <c r="B1520" s="153" t="s">
        <v>1609</v>
      </c>
      <c r="C1520" s="123">
        <v>4185</v>
      </c>
      <c r="D1520" s="149">
        <v>0</v>
      </c>
    </row>
    <row r="1521" spans="2:4" x14ac:dyDescent="0.35">
      <c r="B1521" s="153" t="s">
        <v>1610</v>
      </c>
      <c r="C1521" s="123">
        <v>4204</v>
      </c>
      <c r="D1521" s="149">
        <v>0</v>
      </c>
    </row>
    <row r="1522" spans="2:4" x14ac:dyDescent="0.35">
      <c r="B1522" s="153" t="s">
        <v>1611</v>
      </c>
      <c r="C1522" s="123">
        <v>4213</v>
      </c>
      <c r="D1522" s="149">
        <v>0</v>
      </c>
    </row>
    <row r="1523" spans="2:4" x14ac:dyDescent="0.35">
      <c r="B1523" s="153" t="s">
        <v>1612</v>
      </c>
      <c r="C1523" s="123">
        <v>4214</v>
      </c>
      <c r="D1523" s="149">
        <v>0</v>
      </c>
    </row>
    <row r="1524" spans="2:4" x14ac:dyDescent="0.35">
      <c r="B1524" s="153" t="s">
        <v>1613</v>
      </c>
      <c r="C1524" s="123">
        <v>4263</v>
      </c>
      <c r="D1524" s="149">
        <v>0</v>
      </c>
    </row>
    <row r="1525" spans="2:4" x14ac:dyDescent="0.35">
      <c r="B1525" s="153" t="s">
        <v>1614</v>
      </c>
      <c r="C1525" s="123">
        <v>6100</v>
      </c>
      <c r="D1525" s="149">
        <v>0</v>
      </c>
    </row>
    <row r="1526" spans="2:4" x14ac:dyDescent="0.35">
      <c r="B1526" s="153" t="s">
        <v>1615</v>
      </c>
      <c r="C1526" s="123">
        <v>6159</v>
      </c>
      <c r="D1526" s="149">
        <v>0</v>
      </c>
    </row>
    <row r="1527" spans="2:4" x14ac:dyDescent="0.35">
      <c r="B1527" s="153" t="s">
        <v>1616</v>
      </c>
      <c r="C1527" s="123">
        <v>6163</v>
      </c>
      <c r="D1527" s="149">
        <v>0</v>
      </c>
    </row>
    <row r="1528" spans="2:4" x14ac:dyDescent="0.35">
      <c r="B1528" s="153" t="s">
        <v>1617</v>
      </c>
      <c r="C1528" s="123">
        <v>6172</v>
      </c>
      <c r="D1528" s="149">
        <v>0</v>
      </c>
    </row>
    <row r="1529" spans="2:4" x14ac:dyDescent="0.35">
      <c r="B1529" s="153" t="s">
        <v>1618</v>
      </c>
      <c r="C1529" s="123">
        <v>6174</v>
      </c>
      <c r="D1529" s="149">
        <v>0</v>
      </c>
    </row>
    <row r="1530" spans="2:4" x14ac:dyDescent="0.35">
      <c r="B1530" s="153" t="s">
        <v>1619</v>
      </c>
      <c r="C1530" s="123">
        <v>6175</v>
      </c>
      <c r="D1530" s="149">
        <v>0</v>
      </c>
    </row>
    <row r="1531" spans="2:4" x14ac:dyDescent="0.35">
      <c r="B1531" s="153" t="s">
        <v>1620</v>
      </c>
      <c r="C1531" s="123">
        <v>6196</v>
      </c>
      <c r="D1531" s="149">
        <v>0</v>
      </c>
    </row>
    <row r="1532" spans="2:4" x14ac:dyDescent="0.35">
      <c r="B1532" s="153" t="s">
        <v>1621</v>
      </c>
      <c r="C1532" s="123">
        <v>6202</v>
      </c>
      <c r="D1532" s="149">
        <v>0</v>
      </c>
    </row>
    <row r="1533" spans="2:4" x14ac:dyDescent="0.35">
      <c r="B1533" s="153" t="s">
        <v>1622</v>
      </c>
      <c r="C1533" s="123">
        <v>6207</v>
      </c>
      <c r="D1533" s="149">
        <v>0</v>
      </c>
    </row>
    <row r="1534" spans="2:4" x14ac:dyDescent="0.35">
      <c r="B1534" s="153" t="s">
        <v>1623</v>
      </c>
      <c r="C1534" s="123">
        <v>6208</v>
      </c>
      <c r="D1534" s="149">
        <v>0</v>
      </c>
    </row>
    <row r="1535" spans="2:4" x14ac:dyDescent="0.35">
      <c r="B1535" s="153" t="s">
        <v>1624</v>
      </c>
      <c r="C1535" s="123">
        <v>6359</v>
      </c>
      <c r="D1535" s="149">
        <v>0</v>
      </c>
    </row>
    <row r="1536" spans="2:4" x14ac:dyDescent="0.35">
      <c r="B1536" s="153" t="s">
        <v>1625</v>
      </c>
      <c r="C1536" s="123">
        <v>6393</v>
      </c>
      <c r="D1536" s="149">
        <v>0</v>
      </c>
    </row>
    <row r="1537" spans="2:4" x14ac:dyDescent="0.35">
      <c r="B1537" s="153" t="s">
        <v>1626</v>
      </c>
      <c r="C1537" s="123">
        <v>6394</v>
      </c>
      <c r="D1537" s="149">
        <v>0</v>
      </c>
    </row>
    <row r="1538" spans="2:4" x14ac:dyDescent="0.35">
      <c r="B1538" s="153" t="s">
        <v>1627</v>
      </c>
      <c r="C1538" s="123">
        <v>6395</v>
      </c>
      <c r="D1538" s="149">
        <v>0</v>
      </c>
    </row>
    <row r="1539" spans="2:4" x14ac:dyDescent="0.35">
      <c r="B1539" s="153" t="s">
        <v>1628</v>
      </c>
      <c r="C1539" s="123">
        <v>6396</v>
      </c>
      <c r="D1539" s="149">
        <v>0</v>
      </c>
    </row>
    <row r="1540" spans="2:4" x14ac:dyDescent="0.35">
      <c r="B1540" s="153" t="s">
        <v>1629</v>
      </c>
      <c r="C1540" s="123">
        <v>6397</v>
      </c>
      <c r="D1540" s="149">
        <v>0</v>
      </c>
    </row>
    <row r="1541" spans="2:4" x14ac:dyDescent="0.35">
      <c r="B1541" s="153" t="s">
        <v>1630</v>
      </c>
      <c r="C1541" s="123">
        <v>6398</v>
      </c>
      <c r="D1541" s="149">
        <v>0</v>
      </c>
    </row>
    <row r="1542" spans="2:4" x14ac:dyDescent="0.35">
      <c r="B1542" s="153" t="s">
        <v>1631</v>
      </c>
      <c r="C1542" s="123">
        <v>6400</v>
      </c>
      <c r="D1542" s="149">
        <v>0</v>
      </c>
    </row>
    <row r="1543" spans="2:4" x14ac:dyDescent="0.35">
      <c r="B1543" s="153" t="s">
        <v>1632</v>
      </c>
      <c r="C1543" s="123">
        <v>6402</v>
      </c>
      <c r="D1543" s="149">
        <v>0</v>
      </c>
    </row>
    <row r="1544" spans="2:4" x14ac:dyDescent="0.35">
      <c r="B1544" s="153" t="s">
        <v>1633</v>
      </c>
      <c r="C1544" s="123">
        <v>6403</v>
      </c>
      <c r="D1544" s="149">
        <v>0</v>
      </c>
    </row>
    <row r="1545" spans="2:4" x14ac:dyDescent="0.35">
      <c r="B1545" s="153" t="s">
        <v>1634</v>
      </c>
      <c r="C1545" s="123">
        <v>6404</v>
      </c>
      <c r="D1545" s="149">
        <v>0</v>
      </c>
    </row>
    <row r="1546" spans="2:4" x14ac:dyDescent="0.35">
      <c r="B1546" s="153" t="s">
        <v>1635</v>
      </c>
      <c r="C1546" s="123">
        <v>6405</v>
      </c>
      <c r="D1546" s="149">
        <v>0</v>
      </c>
    </row>
    <row r="1547" spans="2:4" x14ac:dyDescent="0.35">
      <c r="B1547" s="153" t="s">
        <v>1636</v>
      </c>
      <c r="C1547" s="123">
        <v>6406</v>
      </c>
      <c r="D1547" s="149">
        <v>0</v>
      </c>
    </row>
    <row r="1548" spans="2:4" x14ac:dyDescent="0.35">
      <c r="B1548" s="153" t="s">
        <v>1637</v>
      </c>
      <c r="C1548" s="123">
        <v>6407</v>
      </c>
      <c r="D1548" s="149">
        <v>0</v>
      </c>
    </row>
    <row r="1549" spans="2:4" x14ac:dyDescent="0.35">
      <c r="B1549" s="153" t="s">
        <v>1638</v>
      </c>
      <c r="C1549" s="123">
        <v>6408</v>
      </c>
      <c r="D1549" s="149">
        <v>0</v>
      </c>
    </row>
    <row r="1550" spans="2:4" x14ac:dyDescent="0.35">
      <c r="B1550" s="153" t="s">
        <v>1639</v>
      </c>
      <c r="C1550" s="123">
        <v>6409</v>
      </c>
      <c r="D1550" s="149">
        <v>0</v>
      </c>
    </row>
    <row r="1551" spans="2:4" x14ac:dyDescent="0.35">
      <c r="B1551" s="153" t="s">
        <v>1640</v>
      </c>
      <c r="C1551" s="123">
        <v>6422</v>
      </c>
      <c r="D1551" s="149">
        <v>0</v>
      </c>
    </row>
    <row r="1552" spans="2:4" x14ac:dyDescent="0.35">
      <c r="B1552" s="153" t="s">
        <v>1641</v>
      </c>
      <c r="C1552" s="123">
        <v>6430</v>
      </c>
      <c r="D1552" s="149">
        <v>0</v>
      </c>
    </row>
    <row r="1553" spans="2:4" x14ac:dyDescent="0.35">
      <c r="B1553" s="153" t="s">
        <v>1642</v>
      </c>
      <c r="C1553" s="123">
        <v>6431</v>
      </c>
      <c r="D1553" s="149">
        <v>0</v>
      </c>
    </row>
    <row r="1554" spans="2:4" x14ac:dyDescent="0.35">
      <c r="B1554" s="153" t="s">
        <v>1643</v>
      </c>
      <c r="C1554" s="123">
        <v>6432</v>
      </c>
      <c r="D1554" s="149">
        <v>0</v>
      </c>
    </row>
    <row r="1555" spans="2:4" x14ac:dyDescent="0.35">
      <c r="B1555" s="153" t="s">
        <v>1644</v>
      </c>
      <c r="C1555" s="123">
        <v>6449</v>
      </c>
      <c r="D1555" s="149">
        <v>0</v>
      </c>
    </row>
    <row r="1556" spans="2:4" x14ac:dyDescent="0.35">
      <c r="B1556" s="153" t="s">
        <v>1645</v>
      </c>
      <c r="C1556" s="123">
        <v>6505</v>
      </c>
      <c r="D1556" s="149">
        <v>0</v>
      </c>
    </row>
    <row r="1557" spans="2:4" x14ac:dyDescent="0.35">
      <c r="B1557" s="153" t="s">
        <v>1646</v>
      </c>
      <c r="C1557" s="123">
        <v>6506</v>
      </c>
      <c r="D1557" s="149">
        <v>0</v>
      </c>
    </row>
    <row r="1558" spans="2:4" x14ac:dyDescent="0.35">
      <c r="B1558" s="153" t="s">
        <v>1647</v>
      </c>
      <c r="C1558" s="123">
        <v>6507</v>
      </c>
      <c r="D1558" s="149">
        <v>0</v>
      </c>
    </row>
    <row r="1559" spans="2:4" x14ac:dyDescent="0.35">
      <c r="B1559" s="153" t="s">
        <v>1648</v>
      </c>
      <c r="C1559" s="123">
        <v>6513</v>
      </c>
      <c r="D1559" s="149">
        <v>0</v>
      </c>
    </row>
    <row r="1560" spans="2:4" x14ac:dyDescent="0.35">
      <c r="B1560" s="153" t="s">
        <v>1649</v>
      </c>
      <c r="C1560" s="123">
        <v>6531</v>
      </c>
      <c r="D1560" s="149">
        <v>0</v>
      </c>
    </row>
    <row r="1561" spans="2:4" x14ac:dyDescent="0.35">
      <c r="B1561" s="153" t="s">
        <v>1650</v>
      </c>
      <c r="C1561" s="123">
        <v>6532</v>
      </c>
      <c r="D1561" s="149">
        <v>0</v>
      </c>
    </row>
    <row r="1562" spans="2:4" x14ac:dyDescent="0.35">
      <c r="B1562" s="153" t="s">
        <v>1651</v>
      </c>
      <c r="C1562" s="123">
        <v>6537</v>
      </c>
      <c r="D1562" s="149">
        <v>0</v>
      </c>
    </row>
    <row r="1563" spans="2:4" x14ac:dyDescent="0.35">
      <c r="B1563" s="153" t="s">
        <v>1652</v>
      </c>
      <c r="C1563" s="123">
        <v>6552</v>
      </c>
      <c r="D1563" s="149">
        <v>0</v>
      </c>
    </row>
    <row r="1564" spans="2:4" x14ac:dyDescent="0.35">
      <c r="B1564" s="153" t="s">
        <v>1653</v>
      </c>
      <c r="C1564" s="123">
        <v>6623</v>
      </c>
      <c r="D1564" s="149">
        <v>0</v>
      </c>
    </row>
    <row r="1565" spans="2:4" x14ac:dyDescent="0.35">
      <c r="B1565" s="153" t="s">
        <v>1654</v>
      </c>
      <c r="C1565" s="123">
        <v>6644</v>
      </c>
      <c r="D1565" s="149">
        <v>0</v>
      </c>
    </row>
    <row r="1566" spans="2:4" x14ac:dyDescent="0.35">
      <c r="B1566" s="153" t="s">
        <v>1655</v>
      </c>
      <c r="C1566" s="123">
        <v>6645</v>
      </c>
      <c r="D1566" s="149">
        <v>0</v>
      </c>
    </row>
    <row r="1567" spans="2:4" x14ac:dyDescent="0.35">
      <c r="B1567" s="153" t="s">
        <v>1656</v>
      </c>
      <c r="C1567" s="123">
        <v>6646</v>
      </c>
      <c r="D1567" s="149">
        <v>0</v>
      </c>
    </row>
    <row r="1568" spans="2:4" x14ac:dyDescent="0.35">
      <c r="B1568" s="153" t="s">
        <v>1657</v>
      </c>
      <c r="C1568" s="123">
        <v>6647</v>
      </c>
      <c r="D1568" s="149">
        <v>0</v>
      </c>
    </row>
    <row r="1569" spans="2:4" x14ac:dyDescent="0.35">
      <c r="B1569" s="153" t="s">
        <v>1658</v>
      </c>
      <c r="C1569" s="123">
        <v>7012</v>
      </c>
      <c r="D1569" s="149">
        <v>0</v>
      </c>
    </row>
    <row r="1570" spans="2:4" x14ac:dyDescent="0.35">
      <c r="B1570" s="153" t="s">
        <v>1659</v>
      </c>
      <c r="C1570" s="123">
        <v>7015</v>
      </c>
      <c r="D1570" s="149">
        <v>0</v>
      </c>
    </row>
    <row r="1571" spans="2:4" x14ac:dyDescent="0.35">
      <c r="B1571" s="153" t="s">
        <v>1660</v>
      </c>
      <c r="C1571" s="123">
        <v>7034</v>
      </c>
      <c r="D1571" s="149">
        <v>0</v>
      </c>
    </row>
    <row r="1572" spans="2:4" x14ac:dyDescent="0.35">
      <c r="B1572" s="153" t="s">
        <v>1661</v>
      </c>
      <c r="C1572" s="123">
        <v>7072</v>
      </c>
      <c r="D1572" s="149">
        <v>0</v>
      </c>
    </row>
    <row r="1573" spans="2:4" x14ac:dyDescent="0.35">
      <c r="B1573" s="153" t="s">
        <v>1662</v>
      </c>
      <c r="C1573" s="123">
        <v>7079</v>
      </c>
      <c r="D1573" s="149">
        <v>0</v>
      </c>
    </row>
    <row r="1574" spans="2:4" x14ac:dyDescent="0.35">
      <c r="B1574" s="153" t="s">
        <v>1663</v>
      </c>
      <c r="C1574" s="123">
        <v>7113</v>
      </c>
      <c r="D1574" s="149">
        <v>0</v>
      </c>
    </row>
    <row r="1575" spans="2:4" x14ac:dyDescent="0.35">
      <c r="B1575" s="153" t="s">
        <v>1664</v>
      </c>
      <c r="C1575" s="123">
        <v>7127</v>
      </c>
      <c r="D1575" s="149">
        <v>0</v>
      </c>
    </row>
    <row r="1576" spans="2:4" x14ac:dyDescent="0.35">
      <c r="B1576" s="153" t="s">
        <v>1665</v>
      </c>
      <c r="C1576" s="123">
        <v>7129</v>
      </c>
      <c r="D1576" s="149">
        <v>0</v>
      </c>
    </row>
    <row r="1577" spans="2:4" x14ac:dyDescent="0.35">
      <c r="B1577" s="153" t="s">
        <v>1666</v>
      </c>
      <c r="C1577" s="123">
        <v>7132</v>
      </c>
      <c r="D1577" s="149">
        <v>0</v>
      </c>
    </row>
    <row r="1578" spans="2:4" x14ac:dyDescent="0.35">
      <c r="B1578" s="153" t="s">
        <v>1667</v>
      </c>
      <c r="C1578" s="123">
        <v>7164</v>
      </c>
      <c r="D1578" s="149">
        <v>0</v>
      </c>
    </row>
    <row r="1579" spans="2:4" x14ac:dyDescent="0.35">
      <c r="B1579" s="153" t="s">
        <v>1668</v>
      </c>
      <c r="C1579" s="123">
        <v>7190</v>
      </c>
      <c r="D1579" s="149">
        <v>0</v>
      </c>
    </row>
    <row r="1580" spans="2:4" x14ac:dyDescent="0.35">
      <c r="B1580" s="153" t="s">
        <v>1669</v>
      </c>
      <c r="C1580" s="123">
        <v>7233</v>
      </c>
      <c r="D1580" s="149">
        <v>0</v>
      </c>
    </row>
    <row r="1581" spans="2:4" x14ac:dyDescent="0.35">
      <c r="B1581" s="153" t="s">
        <v>1670</v>
      </c>
      <c r="C1581" s="123">
        <v>7259</v>
      </c>
      <c r="D1581" s="149">
        <v>0</v>
      </c>
    </row>
    <row r="1582" spans="2:4" x14ac:dyDescent="0.35">
      <c r="B1582" s="153" t="s">
        <v>1671</v>
      </c>
      <c r="C1582" s="123">
        <v>7317</v>
      </c>
      <c r="D1582" s="149">
        <v>0</v>
      </c>
    </row>
    <row r="1583" spans="2:4" x14ac:dyDescent="0.35">
      <c r="B1583" s="153" t="s">
        <v>1672</v>
      </c>
      <c r="C1583" s="123">
        <v>7372</v>
      </c>
      <c r="D1583" s="149">
        <v>0</v>
      </c>
    </row>
    <row r="1584" spans="2:4" x14ac:dyDescent="0.35">
      <c r="B1584" s="153" t="s">
        <v>1673</v>
      </c>
      <c r="C1584" s="123">
        <v>7373</v>
      </c>
      <c r="D1584" s="149">
        <v>0</v>
      </c>
    </row>
    <row r="1585" spans="2:4" x14ac:dyDescent="0.35">
      <c r="B1585" s="153" t="s">
        <v>1674</v>
      </c>
      <c r="C1585" s="123">
        <v>7427</v>
      </c>
      <c r="D1585" s="149">
        <v>0</v>
      </c>
    </row>
    <row r="1586" spans="2:4" x14ac:dyDescent="0.35">
      <c r="B1586" s="153" t="s">
        <v>1675</v>
      </c>
      <c r="C1586" s="123">
        <v>7431</v>
      </c>
      <c r="D1586" s="149">
        <v>0</v>
      </c>
    </row>
    <row r="1587" spans="2:4" x14ac:dyDescent="0.35">
      <c r="B1587" s="153" t="s">
        <v>1676</v>
      </c>
      <c r="C1587" s="123">
        <v>7458</v>
      </c>
      <c r="D1587" s="149">
        <v>0</v>
      </c>
    </row>
    <row r="1588" spans="2:4" x14ac:dyDescent="0.35">
      <c r="B1588" s="153" t="s">
        <v>1677</v>
      </c>
      <c r="C1588" s="123">
        <v>7489</v>
      </c>
      <c r="D1588" s="149">
        <v>0</v>
      </c>
    </row>
    <row r="1589" spans="2:4" x14ac:dyDescent="0.35">
      <c r="B1589" s="153" t="s">
        <v>1678</v>
      </c>
      <c r="C1589" s="123">
        <v>7508</v>
      </c>
      <c r="D1589" s="149">
        <v>0</v>
      </c>
    </row>
    <row r="1590" spans="2:4" x14ac:dyDescent="0.35">
      <c r="B1590" s="153" t="s">
        <v>1679</v>
      </c>
      <c r="C1590" s="123">
        <v>7511</v>
      </c>
      <c r="D1590" s="149">
        <v>0</v>
      </c>
    </row>
    <row r="1591" spans="2:4" x14ac:dyDescent="0.35">
      <c r="B1591" s="153" t="s">
        <v>1680</v>
      </c>
      <c r="C1591" s="123">
        <v>7541</v>
      </c>
      <c r="D1591" s="149">
        <v>0</v>
      </c>
    </row>
    <row r="1592" spans="2:4" x14ac:dyDescent="0.35">
      <c r="B1592" s="153" t="s">
        <v>1681</v>
      </c>
      <c r="C1592" s="123">
        <v>7548</v>
      </c>
      <c r="D1592" s="149">
        <v>0</v>
      </c>
    </row>
    <row r="1593" spans="2:4" x14ac:dyDescent="0.35">
      <c r="B1593" s="153" t="s">
        <v>1682</v>
      </c>
      <c r="C1593" s="123">
        <v>7588</v>
      </c>
      <c r="D1593" s="149">
        <v>0</v>
      </c>
    </row>
    <row r="1594" spans="2:4" x14ac:dyDescent="0.35">
      <c r="B1594" s="153" t="s">
        <v>1683</v>
      </c>
      <c r="C1594" s="123">
        <v>7593</v>
      </c>
      <c r="D1594" s="149">
        <v>0</v>
      </c>
    </row>
    <row r="1595" spans="2:4" x14ac:dyDescent="0.35">
      <c r="B1595" s="153" t="s">
        <v>1684</v>
      </c>
      <c r="C1595" s="123">
        <v>7789</v>
      </c>
      <c r="D1595" s="149">
        <v>0</v>
      </c>
    </row>
    <row r="1596" spans="2:4" x14ac:dyDescent="0.35">
      <c r="B1596" s="153" t="s">
        <v>1685</v>
      </c>
      <c r="C1596" s="123">
        <v>7867</v>
      </c>
      <c r="D1596" s="149">
        <v>0</v>
      </c>
    </row>
    <row r="1597" spans="2:4" x14ac:dyDescent="0.35">
      <c r="B1597" s="153" t="s">
        <v>1686</v>
      </c>
      <c r="C1597" s="123">
        <v>7907</v>
      </c>
      <c r="D1597" s="149">
        <v>0</v>
      </c>
    </row>
    <row r="1598" spans="2:4" x14ac:dyDescent="0.35">
      <c r="B1598" s="153" t="s">
        <v>1687</v>
      </c>
      <c r="C1598" s="123">
        <v>7911</v>
      </c>
      <c r="D1598" s="149">
        <v>0</v>
      </c>
    </row>
    <row r="1599" spans="2:4" x14ac:dyDescent="0.35">
      <c r="B1599" s="153" t="s">
        <v>1688</v>
      </c>
      <c r="C1599" s="123">
        <v>7942</v>
      </c>
      <c r="D1599" s="149">
        <v>0</v>
      </c>
    </row>
    <row r="1600" spans="2:4" x14ac:dyDescent="0.35">
      <c r="B1600" s="153" t="s">
        <v>1689</v>
      </c>
      <c r="C1600" s="123">
        <v>9842</v>
      </c>
      <c r="D1600" s="149">
        <v>0</v>
      </c>
    </row>
    <row r="1601" spans="2:4" x14ac:dyDescent="0.35">
      <c r="B1601" s="153" t="s">
        <v>1690</v>
      </c>
      <c r="C1601" s="123">
        <v>10049</v>
      </c>
      <c r="D1601" s="149">
        <v>0</v>
      </c>
    </row>
    <row r="1602" spans="2:4" x14ac:dyDescent="0.35">
      <c r="B1602" s="153" t="s">
        <v>1691</v>
      </c>
      <c r="C1602" s="123">
        <v>10070</v>
      </c>
      <c r="D1602" s="149">
        <v>0</v>
      </c>
    </row>
    <row r="1603" spans="2:4" x14ac:dyDescent="0.35">
      <c r="B1603" s="153" t="s">
        <v>1692</v>
      </c>
      <c r="C1603" s="123">
        <v>10081</v>
      </c>
      <c r="D1603" s="149">
        <v>0</v>
      </c>
    </row>
    <row r="1604" spans="2:4" x14ac:dyDescent="0.35">
      <c r="B1604" s="153" t="s">
        <v>1693</v>
      </c>
      <c r="C1604" s="123">
        <v>10138</v>
      </c>
      <c r="D1604" s="149">
        <v>0</v>
      </c>
    </row>
    <row r="1605" spans="2:4" x14ac:dyDescent="0.35">
      <c r="B1605" s="153" t="s">
        <v>1694</v>
      </c>
      <c r="C1605" s="123">
        <v>10140</v>
      </c>
      <c r="D1605" s="149">
        <v>0</v>
      </c>
    </row>
    <row r="1606" spans="2:4" x14ac:dyDescent="0.35">
      <c r="B1606" s="153" t="s">
        <v>1695</v>
      </c>
      <c r="C1606" s="123">
        <v>10296</v>
      </c>
      <c r="D1606" s="149">
        <v>0</v>
      </c>
    </row>
    <row r="1607" spans="2:4" x14ac:dyDescent="0.35">
      <c r="B1607" s="153" t="s">
        <v>1696</v>
      </c>
      <c r="C1607" s="123">
        <v>10323</v>
      </c>
      <c r="D1607" s="149">
        <v>0</v>
      </c>
    </row>
    <row r="1608" spans="2:4" x14ac:dyDescent="0.35">
      <c r="B1608" s="153" t="s">
        <v>1697</v>
      </c>
      <c r="C1608" s="123">
        <v>10324</v>
      </c>
      <c r="D1608" s="149">
        <v>0</v>
      </c>
    </row>
    <row r="1609" spans="2:4" x14ac:dyDescent="0.35">
      <c r="B1609" s="153" t="s">
        <v>1698</v>
      </c>
      <c r="C1609" s="123">
        <v>10325</v>
      </c>
      <c r="D1609" s="149">
        <v>0</v>
      </c>
    </row>
    <row r="1610" spans="2:4" x14ac:dyDescent="0.35">
      <c r="B1610" s="153" t="s">
        <v>1699</v>
      </c>
      <c r="C1610" s="123">
        <v>10421</v>
      </c>
      <c r="D1610" s="149">
        <v>0</v>
      </c>
    </row>
    <row r="1611" spans="2:4" x14ac:dyDescent="0.35">
      <c r="B1611" s="153" t="s">
        <v>1700</v>
      </c>
      <c r="C1611" s="123">
        <v>10422</v>
      </c>
      <c r="D1611" s="149">
        <v>0</v>
      </c>
    </row>
    <row r="1612" spans="2:4" x14ac:dyDescent="0.35">
      <c r="B1612" s="153" t="s">
        <v>1701</v>
      </c>
      <c r="C1612" s="123">
        <v>10423</v>
      </c>
      <c r="D1612" s="149">
        <v>0</v>
      </c>
    </row>
    <row r="1613" spans="2:4" x14ac:dyDescent="0.35">
      <c r="B1613" s="153" t="s">
        <v>1702</v>
      </c>
      <c r="C1613" s="123">
        <v>10424</v>
      </c>
      <c r="D1613" s="149">
        <v>0</v>
      </c>
    </row>
    <row r="1614" spans="2:4" x14ac:dyDescent="0.35">
      <c r="B1614" s="153" t="s">
        <v>1703</v>
      </c>
      <c r="C1614" s="123">
        <v>10735</v>
      </c>
      <c r="D1614" s="149">
        <v>0</v>
      </c>
    </row>
    <row r="1615" spans="2:4" x14ac:dyDescent="0.35">
      <c r="B1615" s="153" t="s">
        <v>1704</v>
      </c>
      <c r="C1615" s="123">
        <v>10737</v>
      </c>
      <c r="D1615" s="149">
        <v>0</v>
      </c>
    </row>
    <row r="1616" spans="2:4" x14ac:dyDescent="0.35">
      <c r="B1616" s="153" t="s">
        <v>1705</v>
      </c>
      <c r="C1616" s="123">
        <v>10740</v>
      </c>
      <c r="D1616" s="149">
        <v>0</v>
      </c>
    </row>
    <row r="1617" spans="2:4" x14ac:dyDescent="0.35">
      <c r="B1617" s="153" t="s">
        <v>1706</v>
      </c>
      <c r="C1617" s="123">
        <v>10781</v>
      </c>
      <c r="D1617" s="149">
        <v>0</v>
      </c>
    </row>
    <row r="1618" spans="2:4" x14ac:dyDescent="0.35">
      <c r="B1618" s="153" t="s">
        <v>1707</v>
      </c>
      <c r="C1618" s="123">
        <v>10806</v>
      </c>
      <c r="D1618" s="149">
        <v>0</v>
      </c>
    </row>
    <row r="1619" spans="2:4" x14ac:dyDescent="0.35">
      <c r="B1619" s="153" t="s">
        <v>1708</v>
      </c>
      <c r="C1619" s="123">
        <v>10807</v>
      </c>
      <c r="D1619" s="149">
        <v>0</v>
      </c>
    </row>
    <row r="1620" spans="2:4" x14ac:dyDescent="0.35">
      <c r="B1620" s="153" t="s">
        <v>1709</v>
      </c>
      <c r="C1620" s="123">
        <v>10808</v>
      </c>
      <c r="D1620" s="149">
        <v>0</v>
      </c>
    </row>
    <row r="1621" spans="2:4" x14ac:dyDescent="0.35">
      <c r="B1621" s="153" t="s">
        <v>1710</v>
      </c>
      <c r="C1621" s="123">
        <v>10809</v>
      </c>
      <c r="D1621" s="149">
        <v>0</v>
      </c>
    </row>
    <row r="1622" spans="2:4" x14ac:dyDescent="0.35">
      <c r="B1622" s="153" t="s">
        <v>1711</v>
      </c>
      <c r="C1622" s="123">
        <v>50091</v>
      </c>
      <c r="D1622" s="149">
        <v>0</v>
      </c>
    </row>
    <row r="1623" spans="2:4" x14ac:dyDescent="0.35">
      <c r="B1623" s="153" t="s">
        <v>1712</v>
      </c>
      <c r="C1623" s="123">
        <v>50147</v>
      </c>
      <c r="D1623" s="149">
        <v>0</v>
      </c>
    </row>
    <row r="1624" spans="2:4" x14ac:dyDescent="0.35">
      <c r="B1624" s="153" t="s">
        <v>1713</v>
      </c>
      <c r="C1624" s="123">
        <v>50206</v>
      </c>
      <c r="D1624" s="149">
        <v>0</v>
      </c>
    </row>
    <row r="1625" spans="2:4" x14ac:dyDescent="0.35">
      <c r="B1625" s="153" t="s">
        <v>1714</v>
      </c>
      <c r="C1625" s="123">
        <v>50228</v>
      </c>
      <c r="D1625" s="149">
        <v>0</v>
      </c>
    </row>
    <row r="1626" spans="2:4" x14ac:dyDescent="0.35">
      <c r="B1626" s="153" t="s">
        <v>1715</v>
      </c>
      <c r="C1626" s="123">
        <v>50261</v>
      </c>
      <c r="D1626" s="149">
        <v>0</v>
      </c>
    </row>
    <row r="1627" spans="2:4" x14ac:dyDescent="0.35">
      <c r="B1627" s="153" t="s">
        <v>1716</v>
      </c>
      <c r="C1627" s="123">
        <v>50267</v>
      </c>
      <c r="D1627" s="149">
        <v>0</v>
      </c>
    </row>
    <row r="1628" spans="2:4" x14ac:dyDescent="0.35">
      <c r="B1628" s="153" t="s">
        <v>1717</v>
      </c>
      <c r="C1628" s="123">
        <v>50323</v>
      </c>
      <c r="D1628" s="149">
        <v>0</v>
      </c>
    </row>
    <row r="1629" spans="2:4" x14ac:dyDescent="0.35">
      <c r="B1629" s="153" t="s">
        <v>1718</v>
      </c>
      <c r="C1629" s="123">
        <v>50360</v>
      </c>
      <c r="D1629" s="149">
        <v>0</v>
      </c>
    </row>
    <row r="1630" spans="2:4" x14ac:dyDescent="0.35">
      <c r="B1630" s="153" t="s">
        <v>1719</v>
      </c>
      <c r="C1630" s="123">
        <v>50361</v>
      </c>
      <c r="D1630" s="149">
        <v>0</v>
      </c>
    </row>
    <row r="1631" spans="2:4" x14ac:dyDescent="0.35">
      <c r="B1631" s="153" t="s">
        <v>1720</v>
      </c>
      <c r="C1631" s="123">
        <v>50362</v>
      </c>
      <c r="D1631" s="149">
        <v>0</v>
      </c>
    </row>
    <row r="1632" spans="2:4" x14ac:dyDescent="0.35">
      <c r="B1632" s="153" t="s">
        <v>1721</v>
      </c>
      <c r="C1632" s="123">
        <v>50380</v>
      </c>
      <c r="D1632" s="149">
        <v>0</v>
      </c>
    </row>
    <row r="1633" spans="2:4" x14ac:dyDescent="0.35">
      <c r="B1633" s="153" t="s">
        <v>1722</v>
      </c>
      <c r="C1633" s="123">
        <v>50382</v>
      </c>
      <c r="D1633" s="149">
        <v>0</v>
      </c>
    </row>
    <row r="1634" spans="2:4" x14ac:dyDescent="0.35">
      <c r="B1634" s="153" t="s">
        <v>1723</v>
      </c>
      <c r="C1634" s="123">
        <v>50423</v>
      </c>
      <c r="D1634" s="149">
        <v>0</v>
      </c>
    </row>
    <row r="1635" spans="2:4" x14ac:dyDescent="0.35">
      <c r="B1635" s="153" t="s">
        <v>1724</v>
      </c>
      <c r="C1635" s="123">
        <v>50435</v>
      </c>
      <c r="D1635" s="149">
        <v>0</v>
      </c>
    </row>
    <row r="1636" spans="2:4" x14ac:dyDescent="0.35">
      <c r="B1636" s="153" t="s">
        <v>1725</v>
      </c>
      <c r="C1636" s="123">
        <v>50700</v>
      </c>
      <c r="D1636" s="149">
        <v>0</v>
      </c>
    </row>
    <row r="1637" spans="2:4" x14ac:dyDescent="0.35">
      <c r="B1637" s="153" t="s">
        <v>1726</v>
      </c>
      <c r="C1637" s="123">
        <v>50718</v>
      </c>
      <c r="D1637" s="149">
        <v>0</v>
      </c>
    </row>
    <row r="1638" spans="2:4" x14ac:dyDescent="0.35">
      <c r="B1638" s="153" t="s">
        <v>1727</v>
      </c>
      <c r="C1638" s="123">
        <v>50765</v>
      </c>
      <c r="D1638" s="149">
        <v>0</v>
      </c>
    </row>
    <row r="1639" spans="2:4" x14ac:dyDescent="0.35">
      <c r="B1639" s="153" t="s">
        <v>1728</v>
      </c>
      <c r="C1639" s="123">
        <v>50820</v>
      </c>
      <c r="D1639" s="149">
        <v>0</v>
      </c>
    </row>
    <row r="1640" spans="2:4" x14ac:dyDescent="0.35">
      <c r="B1640" s="153" t="s">
        <v>1729</v>
      </c>
      <c r="C1640" s="123">
        <v>50827</v>
      </c>
      <c r="D1640" s="149">
        <v>0</v>
      </c>
    </row>
    <row r="1641" spans="2:4" x14ac:dyDescent="0.35">
      <c r="B1641" s="153" t="s">
        <v>1730</v>
      </c>
      <c r="C1641" s="123">
        <v>50891</v>
      </c>
      <c r="D1641" s="149">
        <v>0</v>
      </c>
    </row>
    <row r="1642" spans="2:4" x14ac:dyDescent="0.35">
      <c r="B1642" s="153" t="s">
        <v>1731</v>
      </c>
      <c r="C1642" s="123">
        <v>50895</v>
      </c>
      <c r="D1642" s="149">
        <v>0</v>
      </c>
    </row>
    <row r="1643" spans="2:4" x14ac:dyDescent="0.35">
      <c r="B1643" s="153" t="s">
        <v>1732</v>
      </c>
      <c r="C1643" s="123">
        <v>50896</v>
      </c>
      <c r="D1643" s="149">
        <v>0</v>
      </c>
    </row>
    <row r="1644" spans="2:4" x14ac:dyDescent="0.35">
      <c r="B1644" s="153" t="s">
        <v>1733</v>
      </c>
      <c r="C1644" s="123">
        <v>50917</v>
      </c>
      <c r="D1644" s="149">
        <v>0</v>
      </c>
    </row>
    <row r="1645" spans="2:4" x14ac:dyDescent="0.35">
      <c r="B1645" s="153" t="s">
        <v>1734</v>
      </c>
      <c r="C1645" s="123">
        <v>50938</v>
      </c>
      <c r="D1645" s="149">
        <v>0</v>
      </c>
    </row>
    <row r="1646" spans="2:4" x14ac:dyDescent="0.35">
      <c r="B1646" s="153" t="s">
        <v>1735</v>
      </c>
      <c r="C1646" s="123">
        <v>50961</v>
      </c>
      <c r="D1646" s="149">
        <v>0</v>
      </c>
    </row>
    <row r="1647" spans="2:4" x14ac:dyDescent="0.35">
      <c r="B1647" s="153" t="s">
        <v>1736</v>
      </c>
      <c r="C1647" s="123">
        <v>50972</v>
      </c>
      <c r="D1647" s="149">
        <v>0</v>
      </c>
    </row>
    <row r="1648" spans="2:4" x14ac:dyDescent="0.35">
      <c r="B1648" s="153" t="s">
        <v>1737</v>
      </c>
      <c r="C1648" s="123">
        <v>50980</v>
      </c>
      <c r="D1648" s="149">
        <v>0</v>
      </c>
    </row>
    <row r="1649" spans="2:4" x14ac:dyDescent="0.35">
      <c r="B1649" s="153" t="s">
        <v>1738</v>
      </c>
      <c r="C1649" s="123">
        <v>50987</v>
      </c>
      <c r="D1649" s="149">
        <v>0</v>
      </c>
    </row>
    <row r="1650" spans="2:4" x14ac:dyDescent="0.35">
      <c r="B1650" s="153" t="s">
        <v>1739</v>
      </c>
      <c r="C1650" s="123">
        <v>52039</v>
      </c>
      <c r="D1650" s="149">
        <v>0</v>
      </c>
    </row>
    <row r="1651" spans="2:4" x14ac:dyDescent="0.35">
      <c r="B1651" s="153" t="s">
        <v>1740</v>
      </c>
      <c r="C1651" s="123">
        <v>52142</v>
      </c>
      <c r="D1651" s="149">
        <v>0</v>
      </c>
    </row>
    <row r="1652" spans="2:4" x14ac:dyDescent="0.35">
      <c r="B1652" s="153" t="s">
        <v>1741</v>
      </c>
      <c r="C1652" s="123">
        <v>52155</v>
      </c>
      <c r="D1652" s="149">
        <v>0</v>
      </c>
    </row>
    <row r="1653" spans="2:4" x14ac:dyDescent="0.35">
      <c r="B1653" s="153" t="s">
        <v>1742</v>
      </c>
      <c r="C1653" s="123">
        <v>52165</v>
      </c>
      <c r="D1653" s="149">
        <v>0</v>
      </c>
    </row>
    <row r="1654" spans="2:4" x14ac:dyDescent="0.35">
      <c r="B1654" s="153" t="s">
        <v>1743</v>
      </c>
      <c r="C1654" s="123">
        <v>52187</v>
      </c>
      <c r="D1654" s="149">
        <v>0</v>
      </c>
    </row>
    <row r="1655" spans="2:4" x14ac:dyDescent="0.35">
      <c r="B1655" s="153" t="s">
        <v>1744</v>
      </c>
      <c r="C1655" s="123">
        <v>54006</v>
      </c>
      <c r="D1655" s="149">
        <v>0</v>
      </c>
    </row>
    <row r="1656" spans="2:4" x14ac:dyDescent="0.35">
      <c r="B1656" s="153" t="s">
        <v>1745</v>
      </c>
      <c r="C1656" s="123">
        <v>54017</v>
      </c>
      <c r="D1656" s="149">
        <v>0</v>
      </c>
    </row>
    <row r="1657" spans="2:4" x14ac:dyDescent="0.35">
      <c r="B1657" s="153" t="s">
        <v>1746</v>
      </c>
      <c r="C1657" s="123">
        <v>54142</v>
      </c>
      <c r="D1657" s="149">
        <v>0</v>
      </c>
    </row>
    <row r="1658" spans="2:4" x14ac:dyDescent="0.35">
      <c r="B1658" s="153" t="s">
        <v>1747</v>
      </c>
      <c r="C1658" s="123">
        <v>54251</v>
      </c>
      <c r="D1658" s="149">
        <v>0</v>
      </c>
    </row>
    <row r="1659" spans="2:4" x14ac:dyDescent="0.35">
      <c r="B1659" s="153" t="s">
        <v>1748</v>
      </c>
      <c r="C1659" s="123">
        <v>54267</v>
      </c>
      <c r="D1659" s="149">
        <v>0</v>
      </c>
    </row>
    <row r="1660" spans="2:4" x14ac:dyDescent="0.35">
      <c r="B1660" s="153" t="s">
        <v>1749</v>
      </c>
      <c r="C1660" s="123">
        <v>54306</v>
      </c>
      <c r="D1660" s="149">
        <v>0</v>
      </c>
    </row>
    <row r="1661" spans="2:4" x14ac:dyDescent="0.35">
      <c r="B1661" s="153" t="s">
        <v>1750</v>
      </c>
      <c r="C1661" s="123">
        <v>54386</v>
      </c>
      <c r="D1661" s="149">
        <v>0</v>
      </c>
    </row>
    <row r="1662" spans="2:4" x14ac:dyDescent="0.35">
      <c r="B1662" s="153" t="s">
        <v>1751</v>
      </c>
      <c r="C1662" s="123">
        <v>54387</v>
      </c>
      <c r="D1662" s="149">
        <v>0</v>
      </c>
    </row>
    <row r="1663" spans="2:4" x14ac:dyDescent="0.35">
      <c r="B1663" s="153" t="s">
        <v>1752</v>
      </c>
      <c r="C1663" s="123">
        <v>54394</v>
      </c>
      <c r="D1663" s="149">
        <v>0</v>
      </c>
    </row>
    <row r="1664" spans="2:4" x14ac:dyDescent="0.35">
      <c r="B1664" s="153" t="s">
        <v>1753</v>
      </c>
      <c r="C1664" s="123">
        <v>54453</v>
      </c>
      <c r="D1664" s="149">
        <v>0</v>
      </c>
    </row>
    <row r="1665" spans="2:4" x14ac:dyDescent="0.35">
      <c r="B1665" s="153" t="s">
        <v>1754</v>
      </c>
      <c r="C1665" s="123">
        <v>54514</v>
      </c>
      <c r="D1665" s="149">
        <v>0</v>
      </c>
    </row>
    <row r="1666" spans="2:4" x14ac:dyDescent="0.35">
      <c r="B1666" s="153" t="s">
        <v>1755</v>
      </c>
      <c r="C1666" s="123">
        <v>54524</v>
      </c>
      <c r="D1666" s="149">
        <v>0</v>
      </c>
    </row>
    <row r="1667" spans="2:4" x14ac:dyDescent="0.35">
      <c r="B1667" s="153" t="s">
        <v>1756</v>
      </c>
      <c r="C1667" s="123">
        <v>54558</v>
      </c>
      <c r="D1667" s="149">
        <v>0</v>
      </c>
    </row>
    <row r="1668" spans="2:4" x14ac:dyDescent="0.35">
      <c r="B1668" s="153" t="s">
        <v>1757</v>
      </c>
      <c r="C1668" s="123">
        <v>54650</v>
      </c>
      <c r="D1668" s="149">
        <v>0</v>
      </c>
    </row>
    <row r="1669" spans="2:4" x14ac:dyDescent="0.35">
      <c r="B1669" s="153" t="s">
        <v>1758</v>
      </c>
      <c r="C1669" s="123">
        <v>54653</v>
      </c>
      <c r="D1669" s="149">
        <v>0</v>
      </c>
    </row>
    <row r="1670" spans="2:4" x14ac:dyDescent="0.35">
      <c r="B1670" s="153" t="s">
        <v>1759</v>
      </c>
      <c r="C1670" s="123">
        <v>54668</v>
      </c>
      <c r="D1670" s="149">
        <v>0</v>
      </c>
    </row>
    <row r="1671" spans="2:4" x14ac:dyDescent="0.35">
      <c r="B1671" s="153" t="s">
        <v>1760</v>
      </c>
      <c r="C1671" s="123">
        <v>54674</v>
      </c>
      <c r="D1671" s="149">
        <v>0</v>
      </c>
    </row>
    <row r="1672" spans="2:4" x14ac:dyDescent="0.35">
      <c r="B1672" s="153" t="s">
        <v>1761</v>
      </c>
      <c r="C1672" s="123">
        <v>54679</v>
      </c>
      <c r="D1672" s="149">
        <v>0</v>
      </c>
    </row>
    <row r="1673" spans="2:4" x14ac:dyDescent="0.35">
      <c r="B1673" s="153" t="s">
        <v>1762</v>
      </c>
      <c r="C1673" s="123">
        <v>54680</v>
      </c>
      <c r="D1673" s="149">
        <v>0</v>
      </c>
    </row>
    <row r="1674" spans="2:4" x14ac:dyDescent="0.35">
      <c r="B1674" s="153" t="s">
        <v>1763</v>
      </c>
      <c r="C1674" s="123">
        <v>54686</v>
      </c>
      <c r="D1674" s="149">
        <v>0</v>
      </c>
    </row>
    <row r="1675" spans="2:4" x14ac:dyDescent="0.35">
      <c r="B1675" s="153" t="s">
        <v>1764</v>
      </c>
      <c r="C1675" s="123">
        <v>54721</v>
      </c>
      <c r="D1675" s="149">
        <v>0</v>
      </c>
    </row>
    <row r="1676" spans="2:4" x14ac:dyDescent="0.35">
      <c r="B1676" s="153" t="s">
        <v>1765</v>
      </c>
      <c r="C1676" s="123">
        <v>54729</v>
      </c>
      <c r="D1676" s="149">
        <v>0</v>
      </c>
    </row>
    <row r="1677" spans="2:4" x14ac:dyDescent="0.35">
      <c r="B1677" s="153" t="s">
        <v>1766</v>
      </c>
      <c r="C1677" s="123">
        <v>54812</v>
      </c>
      <c r="D1677" s="149">
        <v>0</v>
      </c>
    </row>
    <row r="1678" spans="2:4" x14ac:dyDescent="0.35">
      <c r="B1678" s="153" t="s">
        <v>1767</v>
      </c>
      <c r="C1678" s="123">
        <v>54860</v>
      </c>
      <c r="D1678" s="149">
        <v>0</v>
      </c>
    </row>
    <row r="1679" spans="2:4" x14ac:dyDescent="0.35">
      <c r="B1679" s="153" t="s">
        <v>1768</v>
      </c>
      <c r="C1679" s="123">
        <v>55125</v>
      </c>
      <c r="D1679" s="149">
        <v>0</v>
      </c>
    </row>
    <row r="1680" spans="2:4" x14ac:dyDescent="0.35">
      <c r="B1680" s="153" t="s">
        <v>1769</v>
      </c>
      <c r="C1680" s="123">
        <v>55560</v>
      </c>
      <c r="D1680" s="149">
        <v>0</v>
      </c>
    </row>
    <row r="1681" spans="2:4" x14ac:dyDescent="0.35">
      <c r="B1681" s="153" t="s">
        <v>1770</v>
      </c>
      <c r="C1681" s="123">
        <v>55610</v>
      </c>
      <c r="D1681" s="149">
        <v>0</v>
      </c>
    </row>
    <row r="1682" spans="2:4" x14ac:dyDescent="0.35">
      <c r="B1682" s="153" t="s">
        <v>1771</v>
      </c>
      <c r="C1682" s="123">
        <v>55739</v>
      </c>
      <c r="D1682" s="149">
        <v>0</v>
      </c>
    </row>
    <row r="1683" spans="2:4" x14ac:dyDescent="0.35">
      <c r="B1683" s="153" t="s">
        <v>1772</v>
      </c>
      <c r="C1683" s="123">
        <v>55741</v>
      </c>
      <c r="D1683" s="149">
        <v>0</v>
      </c>
    </row>
    <row r="1684" spans="2:4" x14ac:dyDescent="0.35">
      <c r="B1684" s="153" t="s">
        <v>1773</v>
      </c>
      <c r="C1684" s="123">
        <v>55931</v>
      </c>
      <c r="D1684" s="149">
        <v>0</v>
      </c>
    </row>
    <row r="1685" spans="2:4" x14ac:dyDescent="0.35">
      <c r="B1685" s="153" t="s">
        <v>1774</v>
      </c>
      <c r="C1685" s="123">
        <v>56097</v>
      </c>
      <c r="D1685" s="149">
        <v>0</v>
      </c>
    </row>
    <row r="1686" spans="2:4" x14ac:dyDescent="0.35">
      <c r="B1686" s="153" t="s">
        <v>1775</v>
      </c>
      <c r="C1686" s="123">
        <v>56106</v>
      </c>
      <c r="D1686" s="149">
        <v>0</v>
      </c>
    </row>
    <row r="1687" spans="2:4" x14ac:dyDescent="0.35">
      <c r="B1687" s="153" t="s">
        <v>1776</v>
      </c>
      <c r="C1687" s="123">
        <v>56173</v>
      </c>
      <c r="D1687" s="149">
        <v>0</v>
      </c>
    </row>
    <row r="1688" spans="2:4" x14ac:dyDescent="0.35">
      <c r="B1688" s="153" t="s">
        <v>1777</v>
      </c>
      <c r="C1688" s="123">
        <v>56195</v>
      </c>
      <c r="D1688" s="149">
        <v>0</v>
      </c>
    </row>
    <row r="1689" spans="2:4" x14ac:dyDescent="0.35">
      <c r="B1689" s="153" t="s">
        <v>1778</v>
      </c>
      <c r="C1689" s="123">
        <v>56228</v>
      </c>
      <c r="D1689" s="149">
        <v>0</v>
      </c>
    </row>
    <row r="1690" spans="2:4" x14ac:dyDescent="0.35">
      <c r="B1690" s="153" t="s">
        <v>1779</v>
      </c>
      <c r="C1690" s="123">
        <v>56275</v>
      </c>
      <c r="D1690" s="149">
        <v>0</v>
      </c>
    </row>
    <row r="1691" spans="2:4" x14ac:dyDescent="0.35">
      <c r="B1691" s="153" t="s">
        <v>1780</v>
      </c>
      <c r="C1691" s="123">
        <v>56276</v>
      </c>
      <c r="D1691" s="149">
        <v>0</v>
      </c>
    </row>
    <row r="1692" spans="2:4" x14ac:dyDescent="0.35">
      <c r="B1692" s="153" t="s">
        <v>1781</v>
      </c>
      <c r="C1692" s="123">
        <v>56308</v>
      </c>
      <c r="D1692" s="149">
        <v>0</v>
      </c>
    </row>
    <row r="1693" spans="2:4" x14ac:dyDescent="0.35">
      <c r="B1693" s="153" t="s">
        <v>1782</v>
      </c>
      <c r="C1693" s="123">
        <v>56336</v>
      </c>
      <c r="D1693" s="149">
        <v>0</v>
      </c>
    </row>
    <row r="1694" spans="2:4" x14ac:dyDescent="0.35">
      <c r="B1694" s="153" t="s">
        <v>1783</v>
      </c>
      <c r="C1694" s="123">
        <v>56434</v>
      </c>
      <c r="D1694" s="149">
        <v>0</v>
      </c>
    </row>
    <row r="1695" spans="2:4" x14ac:dyDescent="0.35">
      <c r="B1695" s="153" t="s">
        <v>1784</v>
      </c>
      <c r="C1695" s="123">
        <v>56435</v>
      </c>
      <c r="D1695" s="149">
        <v>0</v>
      </c>
    </row>
    <row r="1696" spans="2:4" x14ac:dyDescent="0.35">
      <c r="B1696" s="153" t="s">
        <v>1785</v>
      </c>
      <c r="C1696" s="123">
        <v>56437</v>
      </c>
      <c r="D1696" s="149">
        <v>0</v>
      </c>
    </row>
    <row r="1697" spans="2:4" x14ac:dyDescent="0.35">
      <c r="B1697" s="153" t="s">
        <v>1786</v>
      </c>
      <c r="C1697" s="123">
        <v>56439</v>
      </c>
      <c r="D1697" s="149">
        <v>0</v>
      </c>
    </row>
    <row r="1698" spans="2:4" x14ac:dyDescent="0.35">
      <c r="B1698" s="153" t="s">
        <v>1787</v>
      </c>
      <c r="C1698" s="123">
        <v>56441</v>
      </c>
      <c r="D1698" s="149">
        <v>0</v>
      </c>
    </row>
    <row r="1699" spans="2:4" x14ac:dyDescent="0.35">
      <c r="B1699" s="153" t="s">
        <v>1788</v>
      </c>
      <c r="C1699" s="123">
        <v>56442</v>
      </c>
      <c r="D1699" s="149">
        <v>0</v>
      </c>
    </row>
    <row r="1700" spans="2:4" x14ac:dyDescent="0.35">
      <c r="B1700" s="153" t="s">
        <v>1789</v>
      </c>
      <c r="C1700" s="123">
        <v>56443</v>
      </c>
      <c r="D1700" s="149">
        <v>0</v>
      </c>
    </row>
    <row r="1701" spans="2:4" x14ac:dyDescent="0.35">
      <c r="B1701" s="153" t="s">
        <v>1790</v>
      </c>
      <c r="C1701" s="123">
        <v>56481</v>
      </c>
      <c r="D1701" s="149">
        <v>0</v>
      </c>
    </row>
    <row r="1702" spans="2:4" x14ac:dyDescent="0.35">
      <c r="B1702" s="153" t="s">
        <v>1791</v>
      </c>
      <c r="C1702" s="123">
        <v>56498</v>
      </c>
      <c r="D1702" s="149">
        <v>0</v>
      </c>
    </row>
    <row r="1703" spans="2:4" x14ac:dyDescent="0.35">
      <c r="B1703" s="153" t="s">
        <v>1792</v>
      </c>
      <c r="C1703" s="123">
        <v>56499</v>
      </c>
      <c r="D1703" s="149">
        <v>0</v>
      </c>
    </row>
    <row r="1704" spans="2:4" x14ac:dyDescent="0.35">
      <c r="B1704" s="153" t="s">
        <v>1793</v>
      </c>
      <c r="C1704" s="123">
        <v>56568</v>
      </c>
      <c r="D1704" s="149">
        <v>0</v>
      </c>
    </row>
    <row r="1705" spans="2:4" x14ac:dyDescent="0.35">
      <c r="B1705" s="153" t="s">
        <v>1794</v>
      </c>
      <c r="C1705" s="123">
        <v>56591</v>
      </c>
      <c r="D1705" s="149">
        <v>0</v>
      </c>
    </row>
    <row r="1706" spans="2:4" x14ac:dyDescent="0.35">
      <c r="B1706" s="153" t="s">
        <v>1795</v>
      </c>
      <c r="C1706" s="123">
        <v>56636</v>
      </c>
      <c r="D1706" s="149">
        <v>0</v>
      </c>
    </row>
    <row r="1707" spans="2:4" ht="29" x14ac:dyDescent="0.35">
      <c r="B1707" s="153" t="s">
        <v>1796</v>
      </c>
      <c r="C1707" s="123">
        <v>56637</v>
      </c>
      <c r="D1707" s="149">
        <v>0</v>
      </c>
    </row>
    <row r="1708" spans="2:4" x14ac:dyDescent="0.35">
      <c r="B1708" s="153" t="s">
        <v>1797</v>
      </c>
      <c r="C1708" s="123">
        <v>56694</v>
      </c>
      <c r="D1708" s="149">
        <v>0</v>
      </c>
    </row>
    <row r="1709" spans="2:4" x14ac:dyDescent="0.35">
      <c r="B1709" s="153" t="s">
        <v>1798</v>
      </c>
      <c r="C1709" s="123">
        <v>56695</v>
      </c>
      <c r="D1709" s="149">
        <v>0</v>
      </c>
    </row>
    <row r="1710" spans="2:4" x14ac:dyDescent="0.35">
      <c r="B1710" s="153" t="s">
        <v>1799</v>
      </c>
      <c r="C1710" s="123">
        <v>56696</v>
      </c>
      <c r="D1710" s="149">
        <v>0</v>
      </c>
    </row>
    <row r="1711" spans="2:4" x14ac:dyDescent="0.35">
      <c r="B1711" s="153" t="s">
        <v>1800</v>
      </c>
      <c r="C1711" s="123">
        <v>56697</v>
      </c>
      <c r="D1711" s="149">
        <v>0</v>
      </c>
    </row>
    <row r="1712" spans="2:4" x14ac:dyDescent="0.35">
      <c r="B1712" s="153" t="s">
        <v>1801</v>
      </c>
      <c r="C1712" s="123">
        <v>56698</v>
      </c>
      <c r="D1712" s="149">
        <v>0</v>
      </c>
    </row>
    <row r="1713" spans="2:4" x14ac:dyDescent="0.35">
      <c r="B1713" s="153" t="s">
        <v>1802</v>
      </c>
      <c r="C1713" s="123">
        <v>56751</v>
      </c>
      <c r="D1713" s="149">
        <v>0</v>
      </c>
    </row>
    <row r="1714" spans="2:4" x14ac:dyDescent="0.35">
      <c r="B1714" s="153" t="s">
        <v>1803</v>
      </c>
      <c r="C1714" s="123">
        <v>56812</v>
      </c>
      <c r="D1714" s="149">
        <v>0</v>
      </c>
    </row>
    <row r="1715" spans="2:4" x14ac:dyDescent="0.35">
      <c r="B1715" s="153" t="s">
        <v>1804</v>
      </c>
      <c r="C1715" s="123">
        <v>56815</v>
      </c>
      <c r="D1715" s="149">
        <v>0</v>
      </c>
    </row>
    <row r="1716" spans="2:4" x14ac:dyDescent="0.35">
      <c r="B1716" s="153" t="s">
        <v>1805</v>
      </c>
      <c r="C1716" s="123">
        <v>56854</v>
      </c>
      <c r="D1716" s="149">
        <v>0</v>
      </c>
    </row>
    <row r="1717" spans="2:4" x14ac:dyDescent="0.35">
      <c r="B1717" s="153" t="s">
        <v>1806</v>
      </c>
      <c r="C1717" s="123">
        <v>56862</v>
      </c>
      <c r="D1717" s="149">
        <v>0</v>
      </c>
    </row>
    <row r="1718" spans="2:4" x14ac:dyDescent="0.35">
      <c r="B1718" s="153" t="s">
        <v>1807</v>
      </c>
      <c r="C1718" s="123">
        <v>56893</v>
      </c>
      <c r="D1718" s="149">
        <v>0</v>
      </c>
    </row>
    <row r="1719" spans="2:4" x14ac:dyDescent="0.35">
      <c r="B1719" s="153" t="s">
        <v>1808</v>
      </c>
      <c r="C1719" s="123">
        <v>56909</v>
      </c>
      <c r="D1719" s="149">
        <v>0</v>
      </c>
    </row>
    <row r="1720" spans="2:4" x14ac:dyDescent="0.35">
      <c r="B1720" s="153" t="s">
        <v>1809</v>
      </c>
      <c r="C1720" s="123">
        <v>56922</v>
      </c>
      <c r="D1720" s="149">
        <v>0</v>
      </c>
    </row>
    <row r="1721" spans="2:4" x14ac:dyDescent="0.35">
      <c r="B1721" s="153" t="s">
        <v>1810</v>
      </c>
      <c r="C1721" s="123">
        <v>56933</v>
      </c>
      <c r="D1721" s="149">
        <v>0</v>
      </c>
    </row>
    <row r="1722" spans="2:4" x14ac:dyDescent="0.35">
      <c r="B1722" s="153" t="s">
        <v>1811</v>
      </c>
      <c r="C1722" s="123">
        <v>56934</v>
      </c>
      <c r="D1722" s="149">
        <v>0</v>
      </c>
    </row>
    <row r="1723" spans="2:4" x14ac:dyDescent="0.35">
      <c r="B1723" s="153" t="s">
        <v>1812</v>
      </c>
      <c r="C1723" s="123">
        <v>56935</v>
      </c>
      <c r="D1723" s="149">
        <v>0</v>
      </c>
    </row>
    <row r="1724" spans="2:4" x14ac:dyDescent="0.35">
      <c r="B1724" s="153" t="s">
        <v>1813</v>
      </c>
      <c r="C1724" s="123">
        <v>56945</v>
      </c>
      <c r="D1724" s="149">
        <v>0</v>
      </c>
    </row>
    <row r="1725" spans="2:4" x14ac:dyDescent="0.35">
      <c r="B1725" s="153" t="s">
        <v>1814</v>
      </c>
      <c r="C1725" s="123">
        <v>56960</v>
      </c>
      <c r="D1725" s="149">
        <v>0</v>
      </c>
    </row>
    <row r="1726" spans="2:4" x14ac:dyDescent="0.35">
      <c r="B1726" s="153" t="s">
        <v>1815</v>
      </c>
      <c r="C1726" s="123">
        <v>56967</v>
      </c>
      <c r="D1726" s="149">
        <v>0</v>
      </c>
    </row>
    <row r="1727" spans="2:4" x14ac:dyDescent="0.35">
      <c r="B1727" s="153" t="s">
        <v>1816</v>
      </c>
      <c r="C1727" s="123">
        <v>56968</v>
      </c>
      <c r="D1727" s="149">
        <v>0</v>
      </c>
    </row>
    <row r="1728" spans="2:4" x14ac:dyDescent="0.35">
      <c r="B1728" s="153" t="s">
        <v>1817</v>
      </c>
      <c r="C1728" s="123">
        <v>56969</v>
      </c>
      <c r="D1728" s="149">
        <v>0</v>
      </c>
    </row>
    <row r="1729" spans="2:4" x14ac:dyDescent="0.35">
      <c r="B1729" s="153" t="s">
        <v>1818</v>
      </c>
      <c r="C1729" s="123">
        <v>56970</v>
      </c>
      <c r="D1729" s="149">
        <v>0</v>
      </c>
    </row>
    <row r="1730" spans="2:4" x14ac:dyDescent="0.35">
      <c r="B1730" s="153" t="s">
        <v>1819</v>
      </c>
      <c r="C1730" s="123">
        <v>56971</v>
      </c>
      <c r="D1730" s="149">
        <v>0</v>
      </c>
    </row>
    <row r="1731" spans="2:4" x14ac:dyDescent="0.35">
      <c r="B1731" s="153" t="s">
        <v>1820</v>
      </c>
      <c r="C1731" s="123">
        <v>56972</v>
      </c>
      <c r="D1731" s="149">
        <v>0</v>
      </c>
    </row>
    <row r="1732" spans="2:4" x14ac:dyDescent="0.35">
      <c r="B1732" s="153" t="s">
        <v>1821</v>
      </c>
      <c r="C1732" s="123">
        <v>56973</v>
      </c>
      <c r="D1732" s="149">
        <v>0</v>
      </c>
    </row>
    <row r="1733" spans="2:4" x14ac:dyDescent="0.35">
      <c r="B1733" s="153" t="s">
        <v>1822</v>
      </c>
      <c r="C1733" s="123">
        <v>56974</v>
      </c>
      <c r="D1733" s="149">
        <v>0</v>
      </c>
    </row>
    <row r="1734" spans="2:4" x14ac:dyDescent="0.35">
      <c r="B1734" s="153" t="s">
        <v>1823</v>
      </c>
      <c r="C1734" s="123">
        <v>56975</v>
      </c>
      <c r="D1734" s="149">
        <v>0</v>
      </c>
    </row>
    <row r="1735" spans="2:4" x14ac:dyDescent="0.35">
      <c r="B1735" s="153" t="s">
        <v>1824</v>
      </c>
      <c r="C1735" s="123">
        <v>56997</v>
      </c>
      <c r="D1735" s="149">
        <v>0</v>
      </c>
    </row>
    <row r="1736" spans="2:4" x14ac:dyDescent="0.35">
      <c r="B1736" s="153" t="s">
        <v>1825</v>
      </c>
      <c r="C1736" s="123">
        <v>57004</v>
      </c>
      <c r="D1736" s="149">
        <v>0</v>
      </c>
    </row>
    <row r="1737" spans="2:4" x14ac:dyDescent="0.35">
      <c r="B1737" s="153" t="s">
        <v>1826</v>
      </c>
      <c r="C1737" s="123">
        <v>57005</v>
      </c>
      <c r="D1737" s="149">
        <v>0</v>
      </c>
    </row>
    <row r="1738" spans="2:4" x14ac:dyDescent="0.35">
      <c r="B1738" s="153" t="s">
        <v>1827</v>
      </c>
      <c r="C1738" s="123">
        <v>57006</v>
      </c>
      <c r="D1738" s="149">
        <v>0</v>
      </c>
    </row>
    <row r="1739" spans="2:4" x14ac:dyDescent="0.35">
      <c r="B1739" s="153" t="s">
        <v>1828</v>
      </c>
      <c r="C1739" s="123">
        <v>57007</v>
      </c>
      <c r="D1739" s="149">
        <v>0</v>
      </c>
    </row>
    <row r="1740" spans="2:4" x14ac:dyDescent="0.35">
      <c r="B1740" s="153" t="s">
        <v>1829</v>
      </c>
      <c r="C1740" s="123">
        <v>57008</v>
      </c>
      <c r="D1740" s="149">
        <v>0</v>
      </c>
    </row>
    <row r="1741" spans="2:4" x14ac:dyDescent="0.35">
      <c r="B1741" s="153" t="s">
        <v>1830</v>
      </c>
      <c r="C1741" s="123">
        <v>57009</v>
      </c>
      <c r="D1741" s="149">
        <v>0</v>
      </c>
    </row>
    <row r="1742" spans="2:4" x14ac:dyDescent="0.35">
      <c r="B1742" s="153" t="s">
        <v>1831</v>
      </c>
      <c r="C1742" s="123">
        <v>57010</v>
      </c>
      <c r="D1742" s="149">
        <v>0</v>
      </c>
    </row>
    <row r="1743" spans="2:4" x14ac:dyDescent="0.35">
      <c r="B1743" s="153" t="s">
        <v>1832</v>
      </c>
      <c r="C1743" s="123">
        <v>57011</v>
      </c>
      <c r="D1743" s="149">
        <v>0</v>
      </c>
    </row>
    <row r="1744" spans="2:4" x14ac:dyDescent="0.35">
      <c r="B1744" s="153" t="s">
        <v>1833</v>
      </c>
      <c r="C1744" s="123">
        <v>57012</v>
      </c>
      <c r="D1744" s="149">
        <v>0</v>
      </c>
    </row>
    <row r="1745" spans="2:4" x14ac:dyDescent="0.35">
      <c r="B1745" s="153" t="s">
        <v>1834</v>
      </c>
      <c r="C1745" s="123">
        <v>57050</v>
      </c>
      <c r="D1745" s="149">
        <v>0</v>
      </c>
    </row>
    <row r="1746" spans="2:4" x14ac:dyDescent="0.35">
      <c r="B1746" s="153" t="s">
        <v>1835</v>
      </c>
      <c r="C1746" s="123">
        <v>57091</v>
      </c>
      <c r="D1746" s="149">
        <v>0</v>
      </c>
    </row>
    <row r="1747" spans="2:4" x14ac:dyDescent="0.35">
      <c r="B1747" s="153" t="s">
        <v>1836</v>
      </c>
      <c r="C1747" s="123">
        <v>57093</v>
      </c>
      <c r="D1747" s="149">
        <v>0</v>
      </c>
    </row>
    <row r="1748" spans="2:4" x14ac:dyDescent="0.35">
      <c r="B1748" s="153" t="s">
        <v>1837</v>
      </c>
      <c r="C1748" s="123">
        <v>57098</v>
      </c>
      <c r="D1748" s="149">
        <v>0</v>
      </c>
    </row>
    <row r="1749" spans="2:4" x14ac:dyDescent="0.35">
      <c r="B1749" s="153" t="s">
        <v>1838</v>
      </c>
      <c r="C1749" s="123">
        <v>57124</v>
      </c>
      <c r="D1749" s="149">
        <v>0</v>
      </c>
    </row>
    <row r="1750" spans="2:4" x14ac:dyDescent="0.35">
      <c r="B1750" s="153" t="s">
        <v>1839</v>
      </c>
      <c r="C1750" s="123">
        <v>57125</v>
      </c>
      <c r="D1750" s="149">
        <v>0</v>
      </c>
    </row>
    <row r="1751" spans="2:4" x14ac:dyDescent="0.35">
      <c r="B1751" s="153" t="s">
        <v>1840</v>
      </c>
      <c r="C1751" s="123">
        <v>57126</v>
      </c>
      <c r="D1751" s="149">
        <v>0</v>
      </c>
    </row>
    <row r="1752" spans="2:4" x14ac:dyDescent="0.35">
      <c r="B1752" s="153" t="s">
        <v>1841</v>
      </c>
      <c r="C1752" s="123">
        <v>57136</v>
      </c>
      <c r="D1752" s="149">
        <v>0</v>
      </c>
    </row>
    <row r="1753" spans="2:4" x14ac:dyDescent="0.35">
      <c r="B1753" s="153" t="s">
        <v>1842</v>
      </c>
      <c r="C1753" s="123">
        <v>57141</v>
      </c>
      <c r="D1753" s="149">
        <v>0</v>
      </c>
    </row>
    <row r="1754" spans="2:4" x14ac:dyDescent="0.35">
      <c r="B1754" s="153" t="s">
        <v>1843</v>
      </c>
      <c r="C1754" s="123">
        <v>57174</v>
      </c>
      <c r="D1754" s="149">
        <v>0</v>
      </c>
    </row>
    <row r="1755" spans="2:4" x14ac:dyDescent="0.35">
      <c r="B1755" s="153" t="s">
        <v>1844</v>
      </c>
      <c r="C1755" s="123">
        <v>57243</v>
      </c>
      <c r="D1755" s="149">
        <v>0</v>
      </c>
    </row>
    <row r="1756" spans="2:4" x14ac:dyDescent="0.35">
      <c r="B1756" s="153" t="s">
        <v>1845</v>
      </c>
      <c r="C1756" s="123">
        <v>57244</v>
      </c>
      <c r="D1756" s="149">
        <v>0</v>
      </c>
    </row>
    <row r="1757" spans="2:4" x14ac:dyDescent="0.35">
      <c r="B1757" s="153" t="s">
        <v>1846</v>
      </c>
      <c r="C1757" s="123">
        <v>57254</v>
      </c>
      <c r="D1757" s="149">
        <v>0</v>
      </c>
    </row>
    <row r="1758" spans="2:4" x14ac:dyDescent="0.35">
      <c r="B1758" s="153" t="s">
        <v>1847</v>
      </c>
      <c r="C1758" s="123">
        <v>57258</v>
      </c>
      <c r="D1758" s="149">
        <v>0</v>
      </c>
    </row>
    <row r="1759" spans="2:4" x14ac:dyDescent="0.35">
      <c r="B1759" s="153" t="s">
        <v>1848</v>
      </c>
      <c r="C1759" s="123">
        <v>57275</v>
      </c>
      <c r="D1759" s="149">
        <v>0</v>
      </c>
    </row>
    <row r="1760" spans="2:4" x14ac:dyDescent="0.35">
      <c r="B1760" s="153" t="s">
        <v>1849</v>
      </c>
      <c r="C1760" s="123">
        <v>57301</v>
      </c>
      <c r="D1760" s="149">
        <v>0</v>
      </c>
    </row>
    <row r="1761" spans="2:4" x14ac:dyDescent="0.35">
      <c r="B1761" s="153" t="s">
        <v>1850</v>
      </c>
      <c r="C1761" s="123">
        <v>57308</v>
      </c>
      <c r="D1761" s="149">
        <v>0</v>
      </c>
    </row>
    <row r="1762" spans="2:4" x14ac:dyDescent="0.35">
      <c r="B1762" s="153" t="s">
        <v>1851</v>
      </c>
      <c r="C1762" s="123">
        <v>57309</v>
      </c>
      <c r="D1762" s="149">
        <v>0</v>
      </c>
    </row>
    <row r="1763" spans="2:4" x14ac:dyDescent="0.35">
      <c r="B1763" s="153" t="s">
        <v>1852</v>
      </c>
      <c r="C1763" s="123">
        <v>57310</v>
      </c>
      <c r="D1763" s="149">
        <v>0</v>
      </c>
    </row>
    <row r="1764" spans="2:4" x14ac:dyDescent="0.35">
      <c r="B1764" s="153" t="s">
        <v>1853</v>
      </c>
      <c r="C1764" s="123">
        <v>57311</v>
      </c>
      <c r="D1764" s="149">
        <v>0</v>
      </c>
    </row>
    <row r="1765" spans="2:4" x14ac:dyDescent="0.35">
      <c r="B1765" s="153" t="s">
        <v>1854</v>
      </c>
      <c r="C1765" s="123">
        <v>57313</v>
      </c>
      <c r="D1765" s="149">
        <v>0</v>
      </c>
    </row>
    <row r="1766" spans="2:4" x14ac:dyDescent="0.35">
      <c r="B1766" s="153" t="s">
        <v>1855</v>
      </c>
      <c r="C1766" s="123">
        <v>57317</v>
      </c>
      <c r="D1766" s="149">
        <v>0</v>
      </c>
    </row>
    <row r="1767" spans="2:4" x14ac:dyDescent="0.35">
      <c r="B1767" s="153" t="s">
        <v>1856</v>
      </c>
      <c r="C1767" s="123">
        <v>57318</v>
      </c>
      <c r="D1767" s="149">
        <v>0</v>
      </c>
    </row>
    <row r="1768" spans="2:4" x14ac:dyDescent="0.35">
      <c r="B1768" s="153" t="s">
        <v>1857</v>
      </c>
      <c r="C1768" s="123">
        <v>57324</v>
      </c>
      <c r="D1768" s="149">
        <v>0</v>
      </c>
    </row>
    <row r="1769" spans="2:4" x14ac:dyDescent="0.35">
      <c r="B1769" s="153" t="s">
        <v>1858</v>
      </c>
      <c r="C1769" s="123">
        <v>57338</v>
      </c>
      <c r="D1769" s="149">
        <v>0</v>
      </c>
    </row>
    <row r="1770" spans="2:4" x14ac:dyDescent="0.35">
      <c r="B1770" s="153" t="s">
        <v>1859</v>
      </c>
      <c r="C1770" s="123">
        <v>57357</v>
      </c>
      <c r="D1770" s="149">
        <v>0</v>
      </c>
    </row>
    <row r="1771" spans="2:4" x14ac:dyDescent="0.35">
      <c r="B1771" s="153" t="s">
        <v>1860</v>
      </c>
      <c r="C1771" s="123">
        <v>57364</v>
      </c>
      <c r="D1771" s="149">
        <v>0</v>
      </c>
    </row>
    <row r="1772" spans="2:4" x14ac:dyDescent="0.35">
      <c r="B1772" s="153" t="s">
        <v>1861</v>
      </c>
      <c r="C1772" s="123">
        <v>57368</v>
      </c>
      <c r="D1772" s="149">
        <v>0</v>
      </c>
    </row>
    <row r="1773" spans="2:4" x14ac:dyDescent="0.35">
      <c r="B1773" s="153" t="s">
        <v>1862</v>
      </c>
      <c r="C1773" s="123">
        <v>57369</v>
      </c>
      <c r="D1773" s="149">
        <v>0</v>
      </c>
    </row>
    <row r="1774" spans="2:4" x14ac:dyDescent="0.35">
      <c r="B1774" s="153" t="s">
        <v>1863</v>
      </c>
      <c r="C1774" s="123">
        <v>57372</v>
      </c>
      <c r="D1774" s="149">
        <v>0</v>
      </c>
    </row>
    <row r="1775" spans="2:4" x14ac:dyDescent="0.35">
      <c r="B1775" s="153" t="s">
        <v>1864</v>
      </c>
      <c r="C1775" s="123">
        <v>57377</v>
      </c>
      <c r="D1775" s="149">
        <v>0</v>
      </c>
    </row>
    <row r="1776" spans="2:4" x14ac:dyDescent="0.35">
      <c r="B1776" s="153" t="s">
        <v>1865</v>
      </c>
      <c r="C1776" s="123">
        <v>57379</v>
      </c>
      <c r="D1776" s="149">
        <v>0</v>
      </c>
    </row>
    <row r="1777" spans="2:4" x14ac:dyDescent="0.35">
      <c r="B1777" s="153" t="s">
        <v>1866</v>
      </c>
      <c r="C1777" s="123">
        <v>57392</v>
      </c>
      <c r="D1777" s="149">
        <v>0</v>
      </c>
    </row>
    <row r="1778" spans="2:4" x14ac:dyDescent="0.35">
      <c r="B1778" s="153" t="s">
        <v>1867</v>
      </c>
      <c r="C1778" s="123">
        <v>57422</v>
      </c>
      <c r="D1778" s="149">
        <v>0</v>
      </c>
    </row>
    <row r="1779" spans="2:4" x14ac:dyDescent="0.35">
      <c r="B1779" s="153" t="s">
        <v>1868</v>
      </c>
      <c r="C1779" s="123">
        <v>57424</v>
      </c>
      <c r="D1779" s="149">
        <v>0</v>
      </c>
    </row>
    <row r="1780" spans="2:4" x14ac:dyDescent="0.35">
      <c r="B1780" s="153" t="s">
        <v>1869</v>
      </c>
      <c r="C1780" s="123">
        <v>57427</v>
      </c>
      <c r="D1780" s="149">
        <v>0</v>
      </c>
    </row>
    <row r="1781" spans="2:4" x14ac:dyDescent="0.35">
      <c r="B1781" s="153" t="s">
        <v>1870</v>
      </c>
      <c r="C1781" s="123">
        <v>57428</v>
      </c>
      <c r="D1781" s="149">
        <v>0</v>
      </c>
    </row>
    <row r="1782" spans="2:4" x14ac:dyDescent="0.35">
      <c r="B1782" s="153" t="s">
        <v>1871</v>
      </c>
      <c r="C1782" s="123">
        <v>57429</v>
      </c>
      <c r="D1782" s="149">
        <v>0</v>
      </c>
    </row>
    <row r="1783" spans="2:4" x14ac:dyDescent="0.35">
      <c r="B1783" s="153" t="s">
        <v>1872</v>
      </c>
      <c r="C1783" s="123">
        <v>57430</v>
      </c>
      <c r="D1783" s="149">
        <v>0</v>
      </c>
    </row>
    <row r="1784" spans="2:4" x14ac:dyDescent="0.35">
      <c r="B1784" s="153" t="s">
        <v>1873</v>
      </c>
      <c r="C1784" s="123">
        <v>57431</v>
      </c>
      <c r="D1784" s="149">
        <v>0</v>
      </c>
    </row>
    <row r="1785" spans="2:4" x14ac:dyDescent="0.35">
      <c r="B1785" s="153" t="s">
        <v>1874</v>
      </c>
      <c r="C1785" s="123">
        <v>57437</v>
      </c>
      <c r="D1785" s="149">
        <v>0</v>
      </c>
    </row>
    <row r="1786" spans="2:4" x14ac:dyDescent="0.35">
      <c r="B1786" s="153" t="s">
        <v>1875</v>
      </c>
      <c r="C1786" s="123">
        <v>57442</v>
      </c>
      <c r="D1786" s="149">
        <v>0</v>
      </c>
    </row>
    <row r="1787" spans="2:4" x14ac:dyDescent="0.35">
      <c r="B1787" s="153" t="s">
        <v>1876</v>
      </c>
      <c r="C1787" s="123">
        <v>57444</v>
      </c>
      <c r="D1787" s="149">
        <v>0</v>
      </c>
    </row>
    <row r="1788" spans="2:4" x14ac:dyDescent="0.35">
      <c r="B1788" s="153" t="s">
        <v>1877</v>
      </c>
      <c r="C1788" s="123">
        <v>57506</v>
      </c>
      <c r="D1788" s="149">
        <v>0</v>
      </c>
    </row>
    <row r="1789" spans="2:4" x14ac:dyDescent="0.35">
      <c r="B1789" s="153" t="s">
        <v>1878</v>
      </c>
      <c r="C1789" s="123">
        <v>57507</v>
      </c>
      <c r="D1789" s="149">
        <v>0</v>
      </c>
    </row>
    <row r="1790" spans="2:4" x14ac:dyDescent="0.35">
      <c r="B1790" s="153" t="s">
        <v>1879</v>
      </c>
      <c r="C1790" s="123">
        <v>57509</v>
      </c>
      <c r="D1790" s="149">
        <v>0</v>
      </c>
    </row>
    <row r="1791" spans="2:4" x14ac:dyDescent="0.35">
      <c r="B1791" s="153" t="s">
        <v>1880</v>
      </c>
      <c r="C1791" s="123">
        <v>57524</v>
      </c>
      <c r="D1791" s="149">
        <v>0</v>
      </c>
    </row>
    <row r="1792" spans="2:4" x14ac:dyDescent="0.35">
      <c r="B1792" s="153" t="s">
        <v>1881</v>
      </c>
      <c r="C1792" s="123">
        <v>57551</v>
      </c>
      <c r="D1792" s="149">
        <v>0</v>
      </c>
    </row>
    <row r="1793" spans="2:4" x14ac:dyDescent="0.35">
      <c r="B1793" s="153" t="s">
        <v>1882</v>
      </c>
      <c r="C1793" s="123">
        <v>57554</v>
      </c>
      <c r="D1793" s="149">
        <v>0</v>
      </c>
    </row>
    <row r="1794" spans="2:4" x14ac:dyDescent="0.35">
      <c r="B1794" s="153" t="s">
        <v>1883</v>
      </c>
      <c r="C1794" s="123">
        <v>57556</v>
      </c>
      <c r="D1794" s="149">
        <v>0</v>
      </c>
    </row>
    <row r="1795" spans="2:4" x14ac:dyDescent="0.35">
      <c r="B1795" s="153" t="s">
        <v>1884</v>
      </c>
      <c r="C1795" s="123">
        <v>57560</v>
      </c>
      <c r="D1795" s="149">
        <v>0</v>
      </c>
    </row>
    <row r="1796" spans="2:4" x14ac:dyDescent="0.35">
      <c r="B1796" s="153" t="s">
        <v>1885</v>
      </c>
      <c r="C1796" s="123">
        <v>57561</v>
      </c>
      <c r="D1796" s="149">
        <v>0</v>
      </c>
    </row>
    <row r="1797" spans="2:4" x14ac:dyDescent="0.35">
      <c r="B1797" s="153" t="s">
        <v>1886</v>
      </c>
      <c r="C1797" s="123">
        <v>57562</v>
      </c>
      <c r="D1797" s="149">
        <v>0</v>
      </c>
    </row>
    <row r="1798" spans="2:4" x14ac:dyDescent="0.35">
      <c r="B1798" s="153" t="s">
        <v>1887</v>
      </c>
      <c r="C1798" s="123">
        <v>57563</v>
      </c>
      <c r="D1798" s="149">
        <v>0</v>
      </c>
    </row>
    <row r="1799" spans="2:4" x14ac:dyDescent="0.35">
      <c r="B1799" s="153" t="s">
        <v>1888</v>
      </c>
      <c r="C1799" s="123">
        <v>57567</v>
      </c>
      <c r="D1799" s="149">
        <v>0</v>
      </c>
    </row>
    <row r="1800" spans="2:4" x14ac:dyDescent="0.35">
      <c r="B1800" s="153" t="s">
        <v>1889</v>
      </c>
      <c r="C1800" s="123">
        <v>57571</v>
      </c>
      <c r="D1800" s="149">
        <v>0</v>
      </c>
    </row>
    <row r="1801" spans="2:4" x14ac:dyDescent="0.35">
      <c r="B1801" s="153" t="s">
        <v>1890</v>
      </c>
      <c r="C1801" s="123">
        <v>57575</v>
      </c>
      <c r="D1801" s="149">
        <v>0</v>
      </c>
    </row>
    <row r="1802" spans="2:4" x14ac:dyDescent="0.35">
      <c r="B1802" s="153" t="s">
        <v>1891</v>
      </c>
      <c r="C1802" s="123">
        <v>57576</v>
      </c>
      <c r="D1802" s="149">
        <v>0</v>
      </c>
    </row>
    <row r="1803" spans="2:4" x14ac:dyDescent="0.35">
      <c r="B1803" s="153" t="s">
        <v>1892</v>
      </c>
      <c r="C1803" s="123">
        <v>57577</v>
      </c>
      <c r="D1803" s="149">
        <v>0</v>
      </c>
    </row>
    <row r="1804" spans="2:4" x14ac:dyDescent="0.35">
      <c r="B1804" s="153" t="s">
        <v>1893</v>
      </c>
      <c r="C1804" s="123">
        <v>57578</v>
      </c>
      <c r="D1804" s="149">
        <v>0</v>
      </c>
    </row>
    <row r="1805" spans="2:4" x14ac:dyDescent="0.35">
      <c r="B1805" s="153" t="s">
        <v>1894</v>
      </c>
      <c r="C1805" s="123">
        <v>57579</v>
      </c>
      <c r="D1805" s="149">
        <v>0</v>
      </c>
    </row>
    <row r="1806" spans="2:4" x14ac:dyDescent="0.35">
      <c r="B1806" s="153" t="s">
        <v>1895</v>
      </c>
      <c r="C1806" s="123">
        <v>57591</v>
      </c>
      <c r="D1806" s="149">
        <v>0</v>
      </c>
    </row>
    <row r="1807" spans="2:4" x14ac:dyDescent="0.35">
      <c r="B1807" s="153" t="s">
        <v>1896</v>
      </c>
      <c r="C1807" s="123">
        <v>57594</v>
      </c>
      <c r="D1807" s="149">
        <v>0</v>
      </c>
    </row>
    <row r="1808" spans="2:4" x14ac:dyDescent="0.35">
      <c r="B1808" s="153" t="s">
        <v>1897</v>
      </c>
      <c r="C1808" s="123">
        <v>57626</v>
      </c>
      <c r="D1808" s="149">
        <v>0</v>
      </c>
    </row>
    <row r="1809" spans="2:4" x14ac:dyDescent="0.35">
      <c r="B1809" s="153" t="s">
        <v>1898</v>
      </c>
      <c r="C1809" s="123">
        <v>57643</v>
      </c>
      <c r="D1809" s="149">
        <v>0</v>
      </c>
    </row>
    <row r="1810" spans="2:4" x14ac:dyDescent="0.35">
      <c r="B1810" s="153" t="s">
        <v>1899</v>
      </c>
      <c r="C1810" s="123">
        <v>57645</v>
      </c>
      <c r="D1810" s="149">
        <v>0</v>
      </c>
    </row>
    <row r="1811" spans="2:4" x14ac:dyDescent="0.35">
      <c r="B1811" s="153" t="s">
        <v>1900</v>
      </c>
      <c r="C1811" s="123">
        <v>57652</v>
      </c>
      <c r="D1811" s="149">
        <v>0</v>
      </c>
    </row>
    <row r="1812" spans="2:4" x14ac:dyDescent="0.35">
      <c r="B1812" s="153" t="s">
        <v>1901</v>
      </c>
      <c r="C1812" s="123">
        <v>57655</v>
      </c>
      <c r="D1812" s="149">
        <v>0</v>
      </c>
    </row>
    <row r="1813" spans="2:4" x14ac:dyDescent="0.35">
      <c r="B1813" s="153" t="s">
        <v>1902</v>
      </c>
      <c r="C1813" s="123">
        <v>57657</v>
      </c>
      <c r="D1813" s="149">
        <v>0</v>
      </c>
    </row>
    <row r="1814" spans="2:4" x14ac:dyDescent="0.35">
      <c r="B1814" s="153" t="s">
        <v>1903</v>
      </c>
      <c r="C1814" s="123">
        <v>57673</v>
      </c>
      <c r="D1814" s="149">
        <v>0</v>
      </c>
    </row>
    <row r="1815" spans="2:4" x14ac:dyDescent="0.35">
      <c r="B1815" s="153" t="s">
        <v>1904</v>
      </c>
      <c r="C1815" s="123">
        <v>57678</v>
      </c>
      <c r="D1815" s="149">
        <v>0</v>
      </c>
    </row>
    <row r="1816" spans="2:4" x14ac:dyDescent="0.35">
      <c r="B1816" s="153" t="s">
        <v>1905</v>
      </c>
      <c r="C1816" s="123">
        <v>57681</v>
      </c>
      <c r="D1816" s="149">
        <v>0</v>
      </c>
    </row>
    <row r="1817" spans="2:4" x14ac:dyDescent="0.35">
      <c r="B1817" s="153" t="s">
        <v>1906</v>
      </c>
      <c r="C1817" s="123">
        <v>57682</v>
      </c>
      <c r="D1817" s="149">
        <v>0</v>
      </c>
    </row>
    <row r="1818" spans="2:4" x14ac:dyDescent="0.35">
      <c r="B1818" s="153" t="s">
        <v>1907</v>
      </c>
      <c r="C1818" s="123">
        <v>57683</v>
      </c>
      <c r="D1818" s="149">
        <v>0</v>
      </c>
    </row>
    <row r="1819" spans="2:4" x14ac:dyDescent="0.35">
      <c r="B1819" s="153" t="s">
        <v>1908</v>
      </c>
      <c r="C1819" s="123">
        <v>57690</v>
      </c>
      <c r="D1819" s="149">
        <v>0</v>
      </c>
    </row>
    <row r="1820" spans="2:4" x14ac:dyDescent="0.35">
      <c r="B1820" s="153" t="s">
        <v>1909</v>
      </c>
      <c r="C1820" s="123">
        <v>57692</v>
      </c>
      <c r="D1820" s="149">
        <v>0</v>
      </c>
    </row>
    <row r="1821" spans="2:4" x14ac:dyDescent="0.35">
      <c r="B1821" s="153" t="s">
        <v>1910</v>
      </c>
      <c r="C1821" s="123">
        <v>57693</v>
      </c>
      <c r="D1821" s="149">
        <v>0</v>
      </c>
    </row>
    <row r="1822" spans="2:4" x14ac:dyDescent="0.35">
      <c r="B1822" s="153" t="s">
        <v>1911</v>
      </c>
      <c r="C1822" s="123">
        <v>57694</v>
      </c>
      <c r="D1822" s="149">
        <v>0</v>
      </c>
    </row>
    <row r="1823" spans="2:4" x14ac:dyDescent="0.35">
      <c r="B1823" s="153" t="s">
        <v>1912</v>
      </c>
      <c r="C1823" s="123">
        <v>57697</v>
      </c>
      <c r="D1823" s="149">
        <v>0</v>
      </c>
    </row>
    <row r="1824" spans="2:4" x14ac:dyDescent="0.35">
      <c r="B1824" s="153" t="s">
        <v>1913</v>
      </c>
      <c r="C1824" s="123">
        <v>57698</v>
      </c>
      <c r="D1824" s="149">
        <v>0</v>
      </c>
    </row>
    <row r="1825" spans="2:4" x14ac:dyDescent="0.35">
      <c r="B1825" s="153" t="s">
        <v>1914</v>
      </c>
      <c r="C1825" s="123">
        <v>57736</v>
      </c>
      <c r="D1825" s="149">
        <v>0</v>
      </c>
    </row>
    <row r="1826" spans="2:4" x14ac:dyDescent="0.35">
      <c r="B1826" s="153" t="s">
        <v>1915</v>
      </c>
      <c r="C1826" s="123">
        <v>57737</v>
      </c>
      <c r="D1826" s="149">
        <v>0</v>
      </c>
    </row>
    <row r="1827" spans="2:4" x14ac:dyDescent="0.35">
      <c r="B1827" s="153" t="s">
        <v>1916</v>
      </c>
      <c r="C1827" s="123">
        <v>57738</v>
      </c>
      <c r="D1827" s="149">
        <v>0</v>
      </c>
    </row>
    <row r="1828" spans="2:4" x14ac:dyDescent="0.35">
      <c r="B1828" s="153" t="s">
        <v>1917</v>
      </c>
      <c r="C1828" s="123">
        <v>57739</v>
      </c>
      <c r="D1828" s="149">
        <v>0</v>
      </c>
    </row>
    <row r="1829" spans="2:4" x14ac:dyDescent="0.35">
      <c r="B1829" s="153" t="s">
        <v>1918</v>
      </c>
      <c r="C1829" s="123">
        <v>57740</v>
      </c>
      <c r="D1829" s="149">
        <v>0</v>
      </c>
    </row>
    <row r="1830" spans="2:4" x14ac:dyDescent="0.35">
      <c r="B1830" s="153" t="s">
        <v>1919</v>
      </c>
      <c r="C1830" s="123">
        <v>57748</v>
      </c>
      <c r="D1830" s="149">
        <v>0</v>
      </c>
    </row>
    <row r="1831" spans="2:4" x14ac:dyDescent="0.35">
      <c r="B1831" s="153" t="s">
        <v>1920</v>
      </c>
      <c r="C1831" s="123">
        <v>57749</v>
      </c>
      <c r="D1831" s="149">
        <v>0</v>
      </c>
    </row>
    <row r="1832" spans="2:4" x14ac:dyDescent="0.35">
      <c r="B1832" s="153" t="s">
        <v>1921</v>
      </c>
      <c r="C1832" s="123">
        <v>57756</v>
      </c>
      <c r="D1832" s="149">
        <v>0</v>
      </c>
    </row>
    <row r="1833" spans="2:4" x14ac:dyDescent="0.35">
      <c r="B1833" s="153" t="s">
        <v>1922</v>
      </c>
      <c r="C1833" s="123">
        <v>57760</v>
      </c>
      <c r="D1833" s="149">
        <v>0</v>
      </c>
    </row>
    <row r="1834" spans="2:4" x14ac:dyDescent="0.35">
      <c r="B1834" s="153" t="s">
        <v>1923</v>
      </c>
      <c r="C1834" s="123">
        <v>57761</v>
      </c>
      <c r="D1834" s="149">
        <v>0</v>
      </c>
    </row>
    <row r="1835" spans="2:4" x14ac:dyDescent="0.35">
      <c r="B1835" s="153" t="s">
        <v>1924</v>
      </c>
      <c r="C1835" s="123">
        <v>57763</v>
      </c>
      <c r="D1835" s="149">
        <v>0</v>
      </c>
    </row>
    <row r="1836" spans="2:4" x14ac:dyDescent="0.35">
      <c r="B1836" s="153" t="s">
        <v>1925</v>
      </c>
      <c r="C1836" s="123">
        <v>57764</v>
      </c>
      <c r="D1836" s="149">
        <v>0</v>
      </c>
    </row>
    <row r="1837" spans="2:4" x14ac:dyDescent="0.35">
      <c r="B1837" s="153" t="s">
        <v>1926</v>
      </c>
      <c r="C1837" s="123">
        <v>57765</v>
      </c>
      <c r="D1837" s="149">
        <v>0</v>
      </c>
    </row>
    <row r="1838" spans="2:4" x14ac:dyDescent="0.35">
      <c r="B1838" s="153" t="s">
        <v>1927</v>
      </c>
      <c r="C1838" s="123">
        <v>57766</v>
      </c>
      <c r="D1838" s="149">
        <v>0</v>
      </c>
    </row>
    <row r="1839" spans="2:4" x14ac:dyDescent="0.35">
      <c r="B1839" s="153" t="s">
        <v>1928</v>
      </c>
      <c r="C1839" s="123">
        <v>57773</v>
      </c>
      <c r="D1839" s="149">
        <v>0</v>
      </c>
    </row>
    <row r="1840" spans="2:4" x14ac:dyDescent="0.35">
      <c r="B1840" s="153" t="s">
        <v>1929</v>
      </c>
      <c r="C1840" s="123">
        <v>57775</v>
      </c>
      <c r="D1840" s="149">
        <v>0</v>
      </c>
    </row>
    <row r="1841" spans="2:4" x14ac:dyDescent="0.35">
      <c r="B1841" s="153" t="s">
        <v>1930</v>
      </c>
      <c r="C1841" s="123">
        <v>57790</v>
      </c>
      <c r="D1841" s="149">
        <v>0</v>
      </c>
    </row>
    <row r="1842" spans="2:4" x14ac:dyDescent="0.35">
      <c r="B1842" s="153" t="s">
        <v>1931</v>
      </c>
      <c r="C1842" s="123">
        <v>57791</v>
      </c>
      <c r="D1842" s="149">
        <v>0</v>
      </c>
    </row>
    <row r="1843" spans="2:4" x14ac:dyDescent="0.35">
      <c r="B1843" s="153" t="s">
        <v>1932</v>
      </c>
      <c r="C1843" s="123">
        <v>57792</v>
      </c>
      <c r="D1843" s="149">
        <v>0</v>
      </c>
    </row>
    <row r="1844" spans="2:4" x14ac:dyDescent="0.35">
      <c r="B1844" s="153" t="s">
        <v>1933</v>
      </c>
      <c r="C1844" s="123">
        <v>57795</v>
      </c>
      <c r="D1844" s="149">
        <v>0</v>
      </c>
    </row>
    <row r="1845" spans="2:4" x14ac:dyDescent="0.35">
      <c r="B1845" s="153" t="s">
        <v>1934</v>
      </c>
      <c r="C1845" s="123">
        <v>57803</v>
      </c>
      <c r="D1845" s="149">
        <v>0</v>
      </c>
    </row>
    <row r="1846" spans="2:4" x14ac:dyDescent="0.35">
      <c r="B1846" s="153" t="s">
        <v>1935</v>
      </c>
      <c r="C1846" s="123">
        <v>57827</v>
      </c>
      <c r="D1846" s="149">
        <v>0</v>
      </c>
    </row>
    <row r="1847" spans="2:4" x14ac:dyDescent="0.35">
      <c r="B1847" s="153" t="s">
        <v>1936</v>
      </c>
      <c r="C1847" s="123">
        <v>57840</v>
      </c>
      <c r="D1847" s="149">
        <v>0</v>
      </c>
    </row>
    <row r="1848" spans="2:4" x14ac:dyDescent="0.35">
      <c r="B1848" s="153" t="s">
        <v>1937</v>
      </c>
      <c r="C1848" s="123">
        <v>57841</v>
      </c>
      <c r="D1848" s="149">
        <v>0</v>
      </c>
    </row>
    <row r="1849" spans="2:4" x14ac:dyDescent="0.35">
      <c r="B1849" s="153" t="s">
        <v>1938</v>
      </c>
      <c r="C1849" s="123">
        <v>57854</v>
      </c>
      <c r="D1849" s="149">
        <v>0</v>
      </c>
    </row>
    <row r="1850" spans="2:4" x14ac:dyDescent="0.35">
      <c r="B1850" s="153" t="s">
        <v>1939</v>
      </c>
      <c r="C1850" s="123">
        <v>57856</v>
      </c>
      <c r="D1850" s="149">
        <v>0</v>
      </c>
    </row>
    <row r="1851" spans="2:4" x14ac:dyDescent="0.35">
      <c r="B1851" s="153" t="s">
        <v>1940</v>
      </c>
      <c r="C1851" s="123">
        <v>57870</v>
      </c>
      <c r="D1851" s="149">
        <v>0</v>
      </c>
    </row>
    <row r="1852" spans="2:4" x14ac:dyDescent="0.35">
      <c r="B1852" s="153" t="s">
        <v>1941</v>
      </c>
      <c r="C1852" s="123">
        <v>57871</v>
      </c>
      <c r="D1852" s="149">
        <v>0</v>
      </c>
    </row>
    <row r="1853" spans="2:4" x14ac:dyDescent="0.35">
      <c r="B1853" s="153" t="s">
        <v>1942</v>
      </c>
      <c r="C1853" s="123">
        <v>57882</v>
      </c>
      <c r="D1853" s="149">
        <v>0</v>
      </c>
    </row>
    <row r="1854" spans="2:4" x14ac:dyDescent="0.35">
      <c r="B1854" s="153" t="s">
        <v>1943</v>
      </c>
      <c r="C1854" s="123">
        <v>57883</v>
      </c>
      <c r="D1854" s="149">
        <v>0</v>
      </c>
    </row>
    <row r="1855" spans="2:4" x14ac:dyDescent="0.35">
      <c r="B1855" s="153" t="s">
        <v>1944</v>
      </c>
      <c r="C1855" s="123">
        <v>57895</v>
      </c>
      <c r="D1855" s="149">
        <v>0</v>
      </c>
    </row>
    <row r="1856" spans="2:4" x14ac:dyDescent="0.35">
      <c r="B1856" s="153" t="s">
        <v>1945</v>
      </c>
      <c r="C1856" s="123">
        <v>57933</v>
      </c>
      <c r="D1856" s="149">
        <v>0</v>
      </c>
    </row>
    <row r="1857" spans="2:4" x14ac:dyDescent="0.35">
      <c r="B1857" s="153" t="s">
        <v>1946</v>
      </c>
      <c r="C1857" s="123">
        <v>57939</v>
      </c>
      <c r="D1857" s="149">
        <v>0</v>
      </c>
    </row>
    <row r="1858" spans="2:4" x14ac:dyDescent="0.35">
      <c r="B1858" s="153" t="s">
        <v>1947</v>
      </c>
      <c r="C1858" s="123">
        <v>57947</v>
      </c>
      <c r="D1858" s="149">
        <v>0</v>
      </c>
    </row>
    <row r="1859" spans="2:4" x14ac:dyDescent="0.35">
      <c r="B1859" s="153" t="s">
        <v>1948</v>
      </c>
      <c r="C1859" s="123">
        <v>57963</v>
      </c>
      <c r="D1859" s="149">
        <v>0</v>
      </c>
    </row>
    <row r="1860" spans="2:4" x14ac:dyDescent="0.35">
      <c r="B1860" s="153" t="s">
        <v>1949</v>
      </c>
      <c r="C1860" s="123">
        <v>57965</v>
      </c>
      <c r="D1860" s="149">
        <v>0</v>
      </c>
    </row>
    <row r="1861" spans="2:4" x14ac:dyDescent="0.35">
      <c r="B1861" s="153" t="s">
        <v>1950</v>
      </c>
      <c r="C1861" s="123">
        <v>57970</v>
      </c>
      <c r="D1861" s="149">
        <v>0</v>
      </c>
    </row>
    <row r="1862" spans="2:4" x14ac:dyDescent="0.35">
      <c r="B1862" s="153" t="s">
        <v>1951</v>
      </c>
      <c r="C1862" s="123">
        <v>57980</v>
      </c>
      <c r="D1862" s="149">
        <v>0</v>
      </c>
    </row>
    <row r="1863" spans="2:4" x14ac:dyDescent="0.35">
      <c r="B1863" s="153" t="s">
        <v>1952</v>
      </c>
      <c r="C1863" s="123">
        <v>57982</v>
      </c>
      <c r="D1863" s="149">
        <v>0</v>
      </c>
    </row>
    <row r="1864" spans="2:4" x14ac:dyDescent="0.35">
      <c r="B1864" s="153" t="s">
        <v>1953</v>
      </c>
      <c r="C1864" s="123">
        <v>57985</v>
      </c>
      <c r="D1864" s="149">
        <v>0</v>
      </c>
    </row>
    <row r="1865" spans="2:4" x14ac:dyDescent="0.35">
      <c r="B1865" s="153" t="s">
        <v>1954</v>
      </c>
      <c r="C1865" s="123">
        <v>57986</v>
      </c>
      <c r="D1865" s="149">
        <v>0</v>
      </c>
    </row>
    <row r="1866" spans="2:4" x14ac:dyDescent="0.35">
      <c r="B1866" s="153" t="s">
        <v>1955</v>
      </c>
      <c r="C1866" s="123">
        <v>57997</v>
      </c>
      <c r="D1866" s="149">
        <v>0</v>
      </c>
    </row>
    <row r="1867" spans="2:4" x14ac:dyDescent="0.35">
      <c r="B1867" s="153" t="s">
        <v>1956</v>
      </c>
      <c r="C1867" s="123">
        <v>58006</v>
      </c>
      <c r="D1867" s="149">
        <v>0</v>
      </c>
    </row>
    <row r="1868" spans="2:4" x14ac:dyDescent="0.35">
      <c r="B1868" s="153" t="s">
        <v>1957</v>
      </c>
      <c r="C1868" s="123">
        <v>58010</v>
      </c>
      <c r="D1868" s="149">
        <v>0</v>
      </c>
    </row>
    <row r="1869" spans="2:4" x14ac:dyDescent="0.35">
      <c r="B1869" s="153" t="s">
        <v>1958</v>
      </c>
      <c r="C1869" s="123">
        <v>58019</v>
      </c>
      <c r="D1869" s="149">
        <v>0</v>
      </c>
    </row>
    <row r="1870" spans="2:4" x14ac:dyDescent="0.35">
      <c r="B1870" s="153" t="s">
        <v>1959</v>
      </c>
      <c r="C1870" s="123">
        <v>58028</v>
      </c>
      <c r="D1870" s="149">
        <v>0</v>
      </c>
    </row>
    <row r="1871" spans="2:4" x14ac:dyDescent="0.35">
      <c r="B1871" s="153" t="s">
        <v>1960</v>
      </c>
      <c r="C1871" s="123">
        <v>58037</v>
      </c>
      <c r="D1871" s="149">
        <v>0</v>
      </c>
    </row>
    <row r="1872" spans="2:4" x14ac:dyDescent="0.35">
      <c r="B1872" s="153" t="s">
        <v>1961</v>
      </c>
      <c r="C1872" s="123">
        <v>58042</v>
      </c>
      <c r="D1872" s="149">
        <v>0</v>
      </c>
    </row>
    <row r="1873" spans="2:4" x14ac:dyDescent="0.35">
      <c r="B1873" s="153" t="s">
        <v>1962</v>
      </c>
      <c r="C1873" s="123">
        <v>58076</v>
      </c>
      <c r="D1873" s="149">
        <v>0</v>
      </c>
    </row>
    <row r="1874" spans="2:4" x14ac:dyDescent="0.35">
      <c r="B1874" s="153" t="s">
        <v>1963</v>
      </c>
      <c r="C1874" s="123">
        <v>58086</v>
      </c>
      <c r="D1874" s="149">
        <v>0</v>
      </c>
    </row>
    <row r="1875" spans="2:4" x14ac:dyDescent="0.35">
      <c r="B1875" s="153" t="s">
        <v>1964</v>
      </c>
      <c r="C1875" s="123">
        <v>58101</v>
      </c>
      <c r="D1875" s="149">
        <v>0</v>
      </c>
    </row>
    <row r="1876" spans="2:4" x14ac:dyDescent="0.35">
      <c r="B1876" s="153" t="s">
        <v>1965</v>
      </c>
      <c r="C1876" s="123">
        <v>58102</v>
      </c>
      <c r="D1876" s="149">
        <v>0</v>
      </c>
    </row>
    <row r="1877" spans="2:4" x14ac:dyDescent="0.35">
      <c r="B1877" s="153" t="s">
        <v>1966</v>
      </c>
      <c r="C1877" s="123">
        <v>58104</v>
      </c>
      <c r="D1877" s="149">
        <v>0</v>
      </c>
    </row>
    <row r="1878" spans="2:4" x14ac:dyDescent="0.35">
      <c r="B1878" s="153" t="s">
        <v>1967</v>
      </c>
      <c r="C1878" s="123">
        <v>58105</v>
      </c>
      <c r="D1878" s="149">
        <v>0</v>
      </c>
    </row>
    <row r="1879" spans="2:4" x14ac:dyDescent="0.35">
      <c r="B1879" s="153" t="s">
        <v>1968</v>
      </c>
      <c r="C1879" s="123">
        <v>58112</v>
      </c>
      <c r="D1879" s="149">
        <v>0</v>
      </c>
    </row>
    <row r="1880" spans="2:4" x14ac:dyDescent="0.35">
      <c r="B1880" s="153" t="s">
        <v>1969</v>
      </c>
      <c r="C1880" s="123">
        <v>58113</v>
      </c>
      <c r="D1880" s="149">
        <v>0</v>
      </c>
    </row>
    <row r="1881" spans="2:4" x14ac:dyDescent="0.35">
      <c r="B1881" s="153" t="s">
        <v>1970</v>
      </c>
      <c r="C1881" s="123">
        <v>58114</v>
      </c>
      <c r="D1881" s="149">
        <v>0</v>
      </c>
    </row>
    <row r="1882" spans="2:4" x14ac:dyDescent="0.35">
      <c r="B1882" s="153" t="s">
        <v>1971</v>
      </c>
      <c r="C1882" s="123">
        <v>58119</v>
      </c>
      <c r="D1882" s="149">
        <v>0</v>
      </c>
    </row>
    <row r="1883" spans="2:4" x14ac:dyDescent="0.35">
      <c r="B1883" s="153" t="s">
        <v>1972</v>
      </c>
      <c r="C1883" s="123">
        <v>58131</v>
      </c>
      <c r="D1883" s="149">
        <v>0</v>
      </c>
    </row>
    <row r="1884" spans="2:4" x14ac:dyDescent="0.35">
      <c r="B1884" s="153" t="s">
        <v>1973</v>
      </c>
      <c r="C1884" s="123">
        <v>58147</v>
      </c>
      <c r="D1884" s="149">
        <v>0</v>
      </c>
    </row>
    <row r="1885" spans="2:4" x14ac:dyDescent="0.35">
      <c r="B1885" s="153" t="s">
        <v>1974</v>
      </c>
      <c r="C1885" s="123">
        <v>58150</v>
      </c>
      <c r="D1885" s="149">
        <v>0</v>
      </c>
    </row>
    <row r="1886" spans="2:4" x14ac:dyDescent="0.35">
      <c r="B1886" s="153" t="s">
        <v>1975</v>
      </c>
      <c r="C1886" s="123">
        <v>58170</v>
      </c>
      <c r="D1886" s="149">
        <v>0</v>
      </c>
    </row>
    <row r="1887" spans="2:4" x14ac:dyDescent="0.35">
      <c r="B1887" s="153" t="s">
        <v>1976</v>
      </c>
      <c r="C1887" s="123">
        <v>58171</v>
      </c>
      <c r="D1887" s="149">
        <v>0</v>
      </c>
    </row>
    <row r="1888" spans="2:4" x14ac:dyDescent="0.35">
      <c r="B1888" s="153" t="s">
        <v>1977</v>
      </c>
      <c r="C1888" s="123">
        <v>58213</v>
      </c>
      <c r="D1888" s="149">
        <v>0</v>
      </c>
    </row>
    <row r="1889" spans="2:4" x14ac:dyDescent="0.35">
      <c r="B1889" s="153" t="s">
        <v>1978</v>
      </c>
      <c r="C1889" s="123">
        <v>58217</v>
      </c>
      <c r="D1889" s="149">
        <v>0</v>
      </c>
    </row>
    <row r="1890" spans="2:4" x14ac:dyDescent="0.35">
      <c r="B1890" s="153" t="s">
        <v>1979</v>
      </c>
      <c r="C1890" s="123">
        <v>58218</v>
      </c>
      <c r="D1890" s="149">
        <v>0</v>
      </c>
    </row>
    <row r="1891" spans="2:4" x14ac:dyDescent="0.35">
      <c r="B1891" s="153" t="s">
        <v>1980</v>
      </c>
      <c r="C1891" s="123">
        <v>58232</v>
      </c>
      <c r="D1891" s="149">
        <v>0</v>
      </c>
    </row>
    <row r="1892" spans="2:4" x14ac:dyDescent="0.35">
      <c r="B1892" s="153" t="s">
        <v>1981</v>
      </c>
      <c r="C1892" s="123">
        <v>58240</v>
      </c>
      <c r="D1892" s="149">
        <v>0</v>
      </c>
    </row>
    <row r="1893" spans="2:4" x14ac:dyDescent="0.35">
      <c r="B1893" s="153" t="s">
        <v>1982</v>
      </c>
      <c r="C1893" s="123">
        <v>58244</v>
      </c>
      <c r="D1893" s="149">
        <v>0</v>
      </c>
    </row>
    <row r="1894" spans="2:4" x14ac:dyDescent="0.35">
      <c r="B1894" s="153" t="s">
        <v>1983</v>
      </c>
      <c r="C1894" s="123">
        <v>58249</v>
      </c>
      <c r="D1894" s="149">
        <v>0</v>
      </c>
    </row>
    <row r="1895" spans="2:4" x14ac:dyDescent="0.35">
      <c r="B1895" s="153" t="s">
        <v>1984</v>
      </c>
      <c r="C1895" s="123">
        <v>58256</v>
      </c>
      <c r="D1895" s="149">
        <v>0</v>
      </c>
    </row>
    <row r="1896" spans="2:4" x14ac:dyDescent="0.35">
      <c r="B1896" s="153" t="s">
        <v>1985</v>
      </c>
      <c r="C1896" s="123">
        <v>58261</v>
      </c>
      <c r="D1896" s="149">
        <v>0</v>
      </c>
    </row>
    <row r="1897" spans="2:4" x14ac:dyDescent="0.35">
      <c r="B1897" s="153" t="s">
        <v>1986</v>
      </c>
      <c r="C1897" s="123">
        <v>58262</v>
      </c>
      <c r="D1897" s="149">
        <v>0</v>
      </c>
    </row>
    <row r="1898" spans="2:4" x14ac:dyDescent="0.35">
      <c r="B1898" s="153" t="s">
        <v>1987</v>
      </c>
      <c r="C1898" s="123">
        <v>58292</v>
      </c>
      <c r="D1898" s="149">
        <v>0</v>
      </c>
    </row>
    <row r="1899" spans="2:4" x14ac:dyDescent="0.35">
      <c r="B1899" s="153" t="s">
        <v>1988</v>
      </c>
      <c r="C1899" s="123">
        <v>58293</v>
      </c>
      <c r="D1899" s="149">
        <v>0</v>
      </c>
    </row>
    <row r="1900" spans="2:4" x14ac:dyDescent="0.35">
      <c r="B1900" s="153" t="s">
        <v>1989</v>
      </c>
      <c r="C1900" s="123">
        <v>58370</v>
      </c>
      <c r="D1900" s="149">
        <v>0</v>
      </c>
    </row>
    <row r="1901" spans="2:4" x14ac:dyDescent="0.35">
      <c r="B1901" s="153" t="s">
        <v>1990</v>
      </c>
      <c r="C1901" s="123">
        <v>58383</v>
      </c>
      <c r="D1901" s="149">
        <v>0</v>
      </c>
    </row>
    <row r="1902" spans="2:4" x14ac:dyDescent="0.35">
      <c r="B1902" s="153" t="s">
        <v>1991</v>
      </c>
      <c r="C1902" s="123">
        <v>58384</v>
      </c>
      <c r="D1902" s="149">
        <v>0</v>
      </c>
    </row>
    <row r="1903" spans="2:4" x14ac:dyDescent="0.35">
      <c r="B1903" s="153" t="s">
        <v>1992</v>
      </c>
      <c r="C1903" s="123">
        <v>58392</v>
      </c>
      <c r="D1903" s="149">
        <v>0</v>
      </c>
    </row>
    <row r="1904" spans="2:4" x14ac:dyDescent="0.35">
      <c r="B1904" s="153" t="s">
        <v>1993</v>
      </c>
      <c r="C1904" s="123">
        <v>58422</v>
      </c>
      <c r="D1904" s="149">
        <v>0</v>
      </c>
    </row>
    <row r="1905" spans="2:4" x14ac:dyDescent="0.35">
      <c r="B1905" s="153" t="s">
        <v>1994</v>
      </c>
      <c r="C1905" s="123">
        <v>58441</v>
      </c>
      <c r="D1905" s="149">
        <v>0</v>
      </c>
    </row>
    <row r="1906" spans="2:4" x14ac:dyDescent="0.35">
      <c r="B1906" s="153" t="s">
        <v>1995</v>
      </c>
      <c r="C1906" s="123">
        <v>58455</v>
      </c>
      <c r="D1906" s="149">
        <v>0</v>
      </c>
    </row>
    <row r="1907" spans="2:4" x14ac:dyDescent="0.35">
      <c r="B1907" s="153" t="s">
        <v>1996</v>
      </c>
      <c r="C1907" s="123">
        <v>58470</v>
      </c>
      <c r="D1907" s="149">
        <v>0</v>
      </c>
    </row>
    <row r="1908" spans="2:4" x14ac:dyDescent="0.35">
      <c r="B1908" s="153" t="s">
        <v>1997</v>
      </c>
      <c r="C1908" s="123">
        <v>58477</v>
      </c>
      <c r="D1908" s="149">
        <v>0</v>
      </c>
    </row>
    <row r="1909" spans="2:4" x14ac:dyDescent="0.35">
      <c r="B1909" s="153" t="s">
        <v>1998</v>
      </c>
      <c r="C1909" s="123">
        <v>58479</v>
      </c>
      <c r="D1909" s="149">
        <v>0</v>
      </c>
    </row>
    <row r="1910" spans="2:4" x14ac:dyDescent="0.35">
      <c r="B1910" s="153" t="s">
        <v>1999</v>
      </c>
      <c r="C1910" s="123">
        <v>58481</v>
      </c>
      <c r="D1910" s="149">
        <v>0</v>
      </c>
    </row>
    <row r="1911" spans="2:4" x14ac:dyDescent="0.35">
      <c r="B1911" s="153" t="s">
        <v>2000</v>
      </c>
      <c r="C1911" s="123">
        <v>58486</v>
      </c>
      <c r="D1911" s="149">
        <v>0</v>
      </c>
    </row>
    <row r="1912" spans="2:4" x14ac:dyDescent="0.35">
      <c r="B1912" s="153" t="s">
        <v>2001</v>
      </c>
      <c r="C1912" s="123">
        <v>58489</v>
      </c>
      <c r="D1912" s="149">
        <v>0</v>
      </c>
    </row>
    <row r="1913" spans="2:4" x14ac:dyDescent="0.35">
      <c r="B1913" s="153" t="s">
        <v>2002</v>
      </c>
      <c r="C1913" s="123">
        <v>58490</v>
      </c>
      <c r="D1913" s="149">
        <v>0</v>
      </c>
    </row>
    <row r="1914" spans="2:4" x14ac:dyDescent="0.35">
      <c r="B1914" s="153" t="s">
        <v>2003</v>
      </c>
      <c r="C1914" s="123">
        <v>58501</v>
      </c>
      <c r="D1914" s="149">
        <v>0</v>
      </c>
    </row>
    <row r="1915" spans="2:4" x14ac:dyDescent="0.35">
      <c r="B1915" s="153" t="s">
        <v>2004</v>
      </c>
      <c r="C1915" s="123">
        <v>58506</v>
      </c>
      <c r="D1915" s="149">
        <v>0</v>
      </c>
    </row>
    <row r="1916" spans="2:4" x14ac:dyDescent="0.35">
      <c r="B1916" s="153" t="s">
        <v>2005</v>
      </c>
      <c r="C1916" s="123">
        <v>58513</v>
      </c>
      <c r="D1916" s="149">
        <v>0</v>
      </c>
    </row>
    <row r="1917" spans="2:4" x14ac:dyDescent="0.35">
      <c r="B1917" s="153" t="s">
        <v>2006</v>
      </c>
      <c r="C1917" s="123">
        <v>58516</v>
      </c>
      <c r="D1917" s="149">
        <v>0</v>
      </c>
    </row>
    <row r="1918" spans="2:4" x14ac:dyDescent="0.35">
      <c r="B1918" s="153" t="s">
        <v>2007</v>
      </c>
      <c r="C1918" s="123">
        <v>58517</v>
      </c>
      <c r="D1918" s="149">
        <v>0</v>
      </c>
    </row>
    <row r="1919" spans="2:4" x14ac:dyDescent="0.35">
      <c r="B1919" s="153" t="s">
        <v>2008</v>
      </c>
      <c r="C1919" s="123">
        <v>58520</v>
      </c>
      <c r="D1919" s="149">
        <v>0</v>
      </c>
    </row>
    <row r="1920" spans="2:4" x14ac:dyDescent="0.35">
      <c r="B1920" s="153" t="s">
        <v>2009</v>
      </c>
      <c r="C1920" s="123">
        <v>58521</v>
      </c>
      <c r="D1920" s="149">
        <v>0</v>
      </c>
    </row>
    <row r="1921" spans="2:4" x14ac:dyDescent="0.35">
      <c r="B1921" s="153" t="s">
        <v>2010</v>
      </c>
      <c r="C1921" s="123">
        <v>58522</v>
      </c>
      <c r="D1921" s="149">
        <v>0</v>
      </c>
    </row>
    <row r="1922" spans="2:4" x14ac:dyDescent="0.35">
      <c r="B1922" s="153" t="s">
        <v>2011</v>
      </c>
      <c r="C1922" s="123">
        <v>58527</v>
      </c>
      <c r="D1922" s="149">
        <v>0</v>
      </c>
    </row>
    <row r="1923" spans="2:4" x14ac:dyDescent="0.35">
      <c r="B1923" s="153" t="s">
        <v>2012</v>
      </c>
      <c r="C1923" s="123">
        <v>58539</v>
      </c>
      <c r="D1923" s="149">
        <v>0</v>
      </c>
    </row>
    <row r="1924" spans="2:4" x14ac:dyDescent="0.35">
      <c r="B1924" s="153" t="s">
        <v>2013</v>
      </c>
      <c r="C1924" s="123">
        <v>58540</v>
      </c>
      <c r="D1924" s="149">
        <v>0</v>
      </c>
    </row>
    <row r="1925" spans="2:4" x14ac:dyDescent="0.35">
      <c r="B1925" s="153" t="s">
        <v>2014</v>
      </c>
      <c r="C1925" s="123">
        <v>58543</v>
      </c>
      <c r="D1925" s="149">
        <v>0</v>
      </c>
    </row>
    <row r="1926" spans="2:4" x14ac:dyDescent="0.35">
      <c r="B1926" s="153" t="s">
        <v>2015</v>
      </c>
      <c r="C1926" s="123">
        <v>58544</v>
      </c>
      <c r="D1926" s="149">
        <v>0</v>
      </c>
    </row>
    <row r="1927" spans="2:4" x14ac:dyDescent="0.35">
      <c r="B1927" s="153" t="s">
        <v>2016</v>
      </c>
      <c r="C1927" s="123">
        <v>58545</v>
      </c>
      <c r="D1927" s="149">
        <v>0</v>
      </c>
    </row>
    <row r="1928" spans="2:4" x14ac:dyDescent="0.35">
      <c r="B1928" s="153" t="s">
        <v>2017</v>
      </c>
      <c r="C1928" s="123">
        <v>58547</v>
      </c>
      <c r="D1928" s="149">
        <v>0</v>
      </c>
    </row>
    <row r="1929" spans="2:4" x14ac:dyDescent="0.35">
      <c r="B1929" s="153" t="s">
        <v>2018</v>
      </c>
      <c r="C1929" s="123">
        <v>58548</v>
      </c>
      <c r="D1929" s="149">
        <v>0</v>
      </c>
    </row>
    <row r="1930" spans="2:4" x14ac:dyDescent="0.35">
      <c r="B1930" s="153" t="s">
        <v>2019</v>
      </c>
      <c r="C1930" s="123">
        <v>58576</v>
      </c>
      <c r="D1930" s="149">
        <v>0</v>
      </c>
    </row>
    <row r="1931" spans="2:4" x14ac:dyDescent="0.35">
      <c r="B1931" s="153" t="s">
        <v>2020</v>
      </c>
      <c r="C1931" s="123">
        <v>58588</v>
      </c>
      <c r="D1931" s="149">
        <v>0</v>
      </c>
    </row>
    <row r="1932" spans="2:4" x14ac:dyDescent="0.35">
      <c r="B1932" s="153" t="s">
        <v>2021</v>
      </c>
      <c r="C1932" s="123">
        <v>58589</v>
      </c>
      <c r="D1932" s="149">
        <v>0</v>
      </c>
    </row>
    <row r="1933" spans="2:4" x14ac:dyDescent="0.35">
      <c r="B1933" s="153" t="s">
        <v>2022</v>
      </c>
      <c r="C1933" s="123">
        <v>58598</v>
      </c>
      <c r="D1933" s="149">
        <v>0</v>
      </c>
    </row>
    <row r="1934" spans="2:4" x14ac:dyDescent="0.35">
      <c r="B1934" s="153" t="s">
        <v>2023</v>
      </c>
      <c r="C1934" s="123">
        <v>58599</v>
      </c>
      <c r="D1934" s="149">
        <v>0</v>
      </c>
    </row>
    <row r="1935" spans="2:4" x14ac:dyDescent="0.35">
      <c r="B1935" s="153" t="s">
        <v>2024</v>
      </c>
      <c r="C1935" s="123">
        <v>58600</v>
      </c>
      <c r="D1935" s="149">
        <v>0</v>
      </c>
    </row>
    <row r="1936" spans="2:4" x14ac:dyDescent="0.35">
      <c r="B1936" s="153" t="s">
        <v>2025</v>
      </c>
      <c r="C1936" s="123">
        <v>58601</v>
      </c>
      <c r="D1936" s="149">
        <v>0</v>
      </c>
    </row>
    <row r="1937" spans="2:4" x14ac:dyDescent="0.35">
      <c r="B1937" s="153" t="s">
        <v>2026</v>
      </c>
      <c r="C1937" s="123">
        <v>58602</v>
      </c>
      <c r="D1937" s="149">
        <v>0</v>
      </c>
    </row>
    <row r="1938" spans="2:4" x14ac:dyDescent="0.35">
      <c r="B1938" s="153" t="s">
        <v>2027</v>
      </c>
      <c r="C1938" s="123">
        <v>58603</v>
      </c>
      <c r="D1938" s="149">
        <v>0</v>
      </c>
    </row>
    <row r="1939" spans="2:4" x14ac:dyDescent="0.35">
      <c r="B1939" s="153" t="s">
        <v>2028</v>
      </c>
      <c r="C1939" s="123">
        <v>58604</v>
      </c>
      <c r="D1939" s="149">
        <v>0</v>
      </c>
    </row>
    <row r="1940" spans="2:4" x14ac:dyDescent="0.35">
      <c r="B1940" s="153" t="s">
        <v>2029</v>
      </c>
      <c r="C1940" s="123">
        <v>58621</v>
      </c>
      <c r="D1940" s="149">
        <v>0</v>
      </c>
    </row>
    <row r="1941" spans="2:4" x14ac:dyDescent="0.35">
      <c r="B1941" s="153" t="s">
        <v>2030</v>
      </c>
      <c r="C1941" s="123">
        <v>58622</v>
      </c>
      <c r="D1941" s="149">
        <v>0</v>
      </c>
    </row>
    <row r="1942" spans="2:4" x14ac:dyDescent="0.35">
      <c r="B1942" s="153" t="s">
        <v>2031</v>
      </c>
      <c r="C1942" s="123">
        <v>58632</v>
      </c>
      <c r="D1942" s="149">
        <v>0</v>
      </c>
    </row>
    <row r="1943" spans="2:4" ht="29" x14ac:dyDescent="0.35">
      <c r="B1943" s="153" t="s">
        <v>2032</v>
      </c>
      <c r="C1943" s="123">
        <v>58633</v>
      </c>
      <c r="D1943" s="149">
        <v>0</v>
      </c>
    </row>
    <row r="1944" spans="2:4" x14ac:dyDescent="0.35">
      <c r="B1944" s="153" t="s">
        <v>2033</v>
      </c>
      <c r="C1944" s="123">
        <v>58634</v>
      </c>
      <c r="D1944" s="149">
        <v>0</v>
      </c>
    </row>
    <row r="1945" spans="2:4" x14ac:dyDescent="0.35">
      <c r="B1945" s="153" t="s">
        <v>2034</v>
      </c>
      <c r="C1945" s="123">
        <v>58636</v>
      </c>
      <c r="D1945" s="149">
        <v>0</v>
      </c>
    </row>
    <row r="1946" spans="2:4" x14ac:dyDescent="0.35">
      <c r="B1946" s="153" t="s">
        <v>2035</v>
      </c>
      <c r="C1946" s="123">
        <v>58660</v>
      </c>
      <c r="D1946" s="149">
        <v>0</v>
      </c>
    </row>
    <row r="1947" spans="2:4" x14ac:dyDescent="0.35">
      <c r="B1947" s="153" t="s">
        <v>2036</v>
      </c>
      <c r="C1947" s="123">
        <v>58689</v>
      </c>
      <c r="D1947" s="149">
        <v>0</v>
      </c>
    </row>
    <row r="1948" spans="2:4" x14ac:dyDescent="0.35">
      <c r="B1948" s="153" t="s">
        <v>2037</v>
      </c>
      <c r="C1948" s="123">
        <v>58696</v>
      </c>
      <c r="D1948" s="149">
        <v>0</v>
      </c>
    </row>
    <row r="1949" spans="2:4" x14ac:dyDescent="0.35">
      <c r="B1949" s="153" t="s">
        <v>2038</v>
      </c>
      <c r="C1949" s="123">
        <v>58698</v>
      </c>
      <c r="D1949" s="149">
        <v>0</v>
      </c>
    </row>
    <row r="1950" spans="2:4" x14ac:dyDescent="0.35">
      <c r="B1950" s="153" t="s">
        <v>2039</v>
      </c>
      <c r="C1950" s="123">
        <v>58708</v>
      </c>
      <c r="D1950" s="149">
        <v>0</v>
      </c>
    </row>
    <row r="1951" spans="2:4" x14ac:dyDescent="0.35">
      <c r="B1951" s="153" t="s">
        <v>2040</v>
      </c>
      <c r="C1951" s="123">
        <v>58709</v>
      </c>
      <c r="D1951" s="149">
        <v>0</v>
      </c>
    </row>
    <row r="1952" spans="2:4" x14ac:dyDescent="0.35">
      <c r="B1952" s="153" t="s">
        <v>2041</v>
      </c>
      <c r="C1952" s="123">
        <v>58748</v>
      </c>
      <c r="D1952" s="149">
        <v>0</v>
      </c>
    </row>
    <row r="1953" spans="2:4" x14ac:dyDescent="0.35">
      <c r="B1953" s="153" t="s">
        <v>2042</v>
      </c>
      <c r="C1953" s="123">
        <v>58761</v>
      </c>
      <c r="D1953" s="149">
        <v>0</v>
      </c>
    </row>
    <row r="1954" spans="2:4" x14ac:dyDescent="0.35">
      <c r="B1954" s="153" t="s">
        <v>2043</v>
      </c>
      <c r="C1954" s="123">
        <v>58762</v>
      </c>
      <c r="D1954" s="149">
        <v>0</v>
      </c>
    </row>
    <row r="1955" spans="2:4" x14ac:dyDescent="0.35">
      <c r="B1955" s="153" t="s">
        <v>2044</v>
      </c>
      <c r="C1955" s="123">
        <v>58783</v>
      </c>
      <c r="D1955" s="149">
        <v>0</v>
      </c>
    </row>
    <row r="1956" spans="2:4" x14ac:dyDescent="0.35">
      <c r="B1956" s="153" t="s">
        <v>2045</v>
      </c>
      <c r="C1956" s="123">
        <v>58784</v>
      </c>
      <c r="D1956" s="149">
        <v>0</v>
      </c>
    </row>
    <row r="1957" spans="2:4" x14ac:dyDescent="0.35">
      <c r="B1957" s="153" t="s">
        <v>2046</v>
      </c>
      <c r="C1957" s="123">
        <v>58794</v>
      </c>
      <c r="D1957" s="149">
        <v>0</v>
      </c>
    </row>
    <row r="1958" spans="2:4" x14ac:dyDescent="0.35">
      <c r="B1958" s="153" t="s">
        <v>2047</v>
      </c>
      <c r="C1958" s="123">
        <v>58832</v>
      </c>
      <c r="D1958" s="149">
        <v>0</v>
      </c>
    </row>
    <row r="1959" spans="2:4" x14ac:dyDescent="0.35">
      <c r="B1959" s="153" t="s">
        <v>2048</v>
      </c>
      <c r="C1959" s="123">
        <v>58833</v>
      </c>
      <c r="D1959" s="149">
        <v>0</v>
      </c>
    </row>
    <row r="1960" spans="2:4" x14ac:dyDescent="0.35">
      <c r="B1960" s="153" t="s">
        <v>2049</v>
      </c>
      <c r="C1960" s="123">
        <v>58842</v>
      </c>
      <c r="D1960" s="149">
        <v>0</v>
      </c>
    </row>
    <row r="1961" spans="2:4" x14ac:dyDescent="0.35">
      <c r="B1961" s="153" t="s">
        <v>2050</v>
      </c>
      <c r="C1961" s="123">
        <v>58889</v>
      </c>
      <c r="D1961" s="149">
        <v>0</v>
      </c>
    </row>
    <row r="1962" spans="2:4" x14ac:dyDescent="0.35">
      <c r="B1962" s="153" t="s">
        <v>2051</v>
      </c>
      <c r="C1962" s="123">
        <v>58890</v>
      </c>
      <c r="D1962" s="149">
        <v>0</v>
      </c>
    </row>
    <row r="1963" spans="2:4" x14ac:dyDescent="0.35">
      <c r="B1963" s="153" t="s">
        <v>2052</v>
      </c>
      <c r="C1963" s="123">
        <v>58899</v>
      </c>
      <c r="D1963" s="149">
        <v>0</v>
      </c>
    </row>
    <row r="1964" spans="2:4" x14ac:dyDescent="0.35">
      <c r="B1964" s="153" t="s">
        <v>2053</v>
      </c>
      <c r="C1964" s="123">
        <v>58901</v>
      </c>
      <c r="D1964" s="149">
        <v>0</v>
      </c>
    </row>
    <row r="1965" spans="2:4" x14ac:dyDescent="0.35">
      <c r="B1965" s="153" t="s">
        <v>2054</v>
      </c>
      <c r="C1965" s="123">
        <v>58954</v>
      </c>
      <c r="D1965" s="149">
        <v>0</v>
      </c>
    </row>
    <row r="1966" spans="2:4" x14ac:dyDescent="0.35">
      <c r="B1966" s="153" t="s">
        <v>2055</v>
      </c>
      <c r="C1966" s="123">
        <v>58961</v>
      </c>
      <c r="D1966" s="149">
        <v>0</v>
      </c>
    </row>
    <row r="1967" spans="2:4" x14ac:dyDescent="0.35">
      <c r="B1967" s="153" t="s">
        <v>2056</v>
      </c>
      <c r="C1967" s="123">
        <v>58963</v>
      </c>
      <c r="D1967" s="149">
        <v>0</v>
      </c>
    </row>
    <row r="1968" spans="2:4" x14ac:dyDescent="0.35">
      <c r="B1968" s="153" t="s">
        <v>2057</v>
      </c>
      <c r="C1968" s="123">
        <v>58966</v>
      </c>
      <c r="D1968" s="149">
        <v>0</v>
      </c>
    </row>
    <row r="1969" spans="2:4" x14ac:dyDescent="0.35">
      <c r="B1969" s="153" t="s">
        <v>2058</v>
      </c>
      <c r="C1969" s="123">
        <v>58972</v>
      </c>
      <c r="D1969" s="149">
        <v>0</v>
      </c>
    </row>
    <row r="1970" spans="2:4" x14ac:dyDescent="0.35">
      <c r="B1970" s="153" t="s">
        <v>2059</v>
      </c>
      <c r="C1970" s="123">
        <v>58983</v>
      </c>
      <c r="D1970" s="149">
        <v>0</v>
      </c>
    </row>
    <row r="1971" spans="2:4" x14ac:dyDescent="0.35">
      <c r="B1971" s="153" t="s">
        <v>2060</v>
      </c>
      <c r="C1971" s="123">
        <v>59003</v>
      </c>
      <c r="D1971" s="149">
        <v>0</v>
      </c>
    </row>
    <row r="1972" spans="2:4" x14ac:dyDescent="0.35">
      <c r="B1972" s="153" t="s">
        <v>2061</v>
      </c>
      <c r="C1972" s="123">
        <v>59020</v>
      </c>
      <c r="D1972" s="149">
        <v>0</v>
      </c>
    </row>
    <row r="1973" spans="2:4" x14ac:dyDescent="0.35">
      <c r="B1973" s="153" t="s">
        <v>2062</v>
      </c>
      <c r="C1973" s="123">
        <v>59044</v>
      </c>
      <c r="D1973" s="149">
        <v>0</v>
      </c>
    </row>
    <row r="1974" spans="2:4" x14ac:dyDescent="0.35">
      <c r="B1974" s="153" t="s">
        <v>2063</v>
      </c>
      <c r="C1974" s="123">
        <v>59058</v>
      </c>
      <c r="D1974" s="149">
        <v>0</v>
      </c>
    </row>
    <row r="1975" spans="2:4" x14ac:dyDescent="0.35">
      <c r="B1975" s="153" t="s">
        <v>2064</v>
      </c>
      <c r="C1975" s="123">
        <v>59076</v>
      </c>
      <c r="D1975" s="149">
        <v>0</v>
      </c>
    </row>
    <row r="1976" spans="2:4" x14ac:dyDescent="0.35">
      <c r="B1976" s="153" t="s">
        <v>2065</v>
      </c>
      <c r="C1976" s="123">
        <v>59129</v>
      </c>
      <c r="D1976" s="149">
        <v>0</v>
      </c>
    </row>
    <row r="1977" spans="2:4" x14ac:dyDescent="0.35">
      <c r="B1977" s="153" t="s">
        <v>2066</v>
      </c>
      <c r="C1977" s="123">
        <v>59130</v>
      </c>
      <c r="D1977" s="149">
        <v>0</v>
      </c>
    </row>
    <row r="1978" spans="2:4" x14ac:dyDescent="0.35">
      <c r="B1978" s="153" t="s">
        <v>2067</v>
      </c>
      <c r="C1978" s="123">
        <v>59131</v>
      </c>
      <c r="D1978" s="149">
        <v>0</v>
      </c>
    </row>
    <row r="1979" spans="2:4" x14ac:dyDescent="0.35">
      <c r="B1979" s="153" t="s">
        <v>2068</v>
      </c>
      <c r="C1979" s="123">
        <v>59132</v>
      </c>
      <c r="D1979" s="149">
        <v>0</v>
      </c>
    </row>
    <row r="1980" spans="2:4" x14ac:dyDescent="0.35">
      <c r="B1980" s="153" t="s">
        <v>2069</v>
      </c>
      <c r="C1980" s="123">
        <v>59133</v>
      </c>
      <c r="D1980" s="149">
        <v>0</v>
      </c>
    </row>
    <row r="1981" spans="2:4" x14ac:dyDescent="0.35">
      <c r="B1981" s="153" t="s">
        <v>2070</v>
      </c>
      <c r="C1981" s="123">
        <v>59138</v>
      </c>
      <c r="D1981" s="149">
        <v>0</v>
      </c>
    </row>
    <row r="1982" spans="2:4" x14ac:dyDescent="0.35">
      <c r="B1982" s="153" t="s">
        <v>2071</v>
      </c>
      <c r="C1982" s="123">
        <v>59139</v>
      </c>
      <c r="D1982" s="149">
        <v>0</v>
      </c>
    </row>
    <row r="1983" spans="2:4" x14ac:dyDescent="0.35">
      <c r="B1983" s="153" t="s">
        <v>2072</v>
      </c>
      <c r="C1983" s="123">
        <v>59144</v>
      </c>
      <c r="D1983" s="149">
        <v>0</v>
      </c>
    </row>
    <row r="1984" spans="2:4" x14ac:dyDescent="0.35">
      <c r="B1984" s="153" t="s">
        <v>2073</v>
      </c>
      <c r="C1984" s="123">
        <v>59168</v>
      </c>
      <c r="D1984" s="149">
        <v>0</v>
      </c>
    </row>
    <row r="1985" spans="2:4" x14ac:dyDescent="0.35">
      <c r="B1985" s="153" t="s">
        <v>2074</v>
      </c>
      <c r="C1985" s="123">
        <v>59198</v>
      </c>
      <c r="D1985" s="149">
        <v>0</v>
      </c>
    </row>
    <row r="1986" spans="2:4" x14ac:dyDescent="0.35">
      <c r="B1986" s="153" t="s">
        <v>2075</v>
      </c>
      <c r="C1986" s="123">
        <v>59199</v>
      </c>
      <c r="D1986" s="149">
        <v>0</v>
      </c>
    </row>
    <row r="1987" spans="2:4" x14ac:dyDescent="0.35">
      <c r="B1987" s="153" t="s">
        <v>2076</v>
      </c>
      <c r="C1987" s="123">
        <v>59239</v>
      </c>
      <c r="D1987" s="149">
        <v>0</v>
      </c>
    </row>
    <row r="1988" spans="2:4" x14ac:dyDescent="0.35">
      <c r="B1988" s="153" t="s">
        <v>2077</v>
      </c>
      <c r="C1988" s="123">
        <v>59283</v>
      </c>
      <c r="D1988" s="149">
        <v>0</v>
      </c>
    </row>
    <row r="1989" spans="2:4" x14ac:dyDescent="0.35">
      <c r="B1989" s="153" t="s">
        <v>2078</v>
      </c>
      <c r="C1989" s="123">
        <v>59323</v>
      </c>
      <c r="D1989" s="149">
        <v>0</v>
      </c>
    </row>
    <row r="1990" spans="2:4" x14ac:dyDescent="0.35">
      <c r="B1990" s="153" t="s">
        <v>2079</v>
      </c>
      <c r="C1990" s="123">
        <v>59328</v>
      </c>
      <c r="D1990" s="149">
        <v>0</v>
      </c>
    </row>
    <row r="1991" spans="2:4" x14ac:dyDescent="0.35">
      <c r="B1991" s="153" t="s">
        <v>2080</v>
      </c>
      <c r="C1991" s="123">
        <v>59329</v>
      </c>
      <c r="D1991" s="149">
        <v>0</v>
      </c>
    </row>
    <row r="1992" spans="2:4" x14ac:dyDescent="0.35">
      <c r="B1992" s="153" t="s">
        <v>2081</v>
      </c>
      <c r="C1992" s="123">
        <v>59330</v>
      </c>
      <c r="D1992" s="149">
        <v>0</v>
      </c>
    </row>
    <row r="1993" spans="2:4" x14ac:dyDescent="0.35">
      <c r="B1993" s="153" t="s">
        <v>2082</v>
      </c>
      <c r="C1993" s="123">
        <v>59331</v>
      </c>
      <c r="D1993" s="149">
        <v>0</v>
      </c>
    </row>
    <row r="1994" spans="2:4" x14ac:dyDescent="0.35">
      <c r="B1994" s="153" t="s">
        <v>2083</v>
      </c>
      <c r="C1994" s="123">
        <v>59357</v>
      </c>
      <c r="D1994" s="149">
        <v>0</v>
      </c>
    </row>
    <row r="1995" spans="2:4" x14ac:dyDescent="0.35">
      <c r="B1995" s="153" t="s">
        <v>2084</v>
      </c>
      <c r="C1995" s="123">
        <v>59374</v>
      </c>
      <c r="D1995" s="149">
        <v>0</v>
      </c>
    </row>
    <row r="1996" spans="2:4" x14ac:dyDescent="0.35">
      <c r="B1996" s="153" t="s">
        <v>2085</v>
      </c>
      <c r="C1996" s="123">
        <v>59387</v>
      </c>
      <c r="D1996" s="149">
        <v>0</v>
      </c>
    </row>
    <row r="1997" spans="2:4" x14ac:dyDescent="0.35">
      <c r="B1997" s="153" t="s">
        <v>2086</v>
      </c>
      <c r="C1997" s="123">
        <v>59388</v>
      </c>
      <c r="D1997" s="149">
        <v>0</v>
      </c>
    </row>
    <row r="1998" spans="2:4" x14ac:dyDescent="0.35">
      <c r="B1998" s="153" t="s">
        <v>2087</v>
      </c>
      <c r="C1998" s="123">
        <v>59389</v>
      </c>
      <c r="D1998" s="149">
        <v>0</v>
      </c>
    </row>
    <row r="1999" spans="2:4" x14ac:dyDescent="0.35">
      <c r="B1999" s="153" t="s">
        <v>2088</v>
      </c>
      <c r="C1999" s="123">
        <v>59393</v>
      </c>
      <c r="D1999" s="149">
        <v>0</v>
      </c>
    </row>
    <row r="2000" spans="2:4" x14ac:dyDescent="0.35">
      <c r="B2000" s="153" t="s">
        <v>2089</v>
      </c>
      <c r="C2000" s="123">
        <v>59404</v>
      </c>
      <c r="D2000" s="149">
        <v>0</v>
      </c>
    </row>
    <row r="2001" spans="2:4" x14ac:dyDescent="0.35">
      <c r="B2001" s="153" t="s">
        <v>2090</v>
      </c>
      <c r="C2001" s="123">
        <v>59407</v>
      </c>
      <c r="D2001" s="149">
        <v>0</v>
      </c>
    </row>
    <row r="2002" spans="2:4" x14ac:dyDescent="0.35">
      <c r="B2002" s="153" t="s">
        <v>2091</v>
      </c>
      <c r="C2002" s="123">
        <v>59430</v>
      </c>
      <c r="D2002" s="149">
        <v>0</v>
      </c>
    </row>
    <row r="2003" spans="2:4" x14ac:dyDescent="0.35">
      <c r="B2003" s="153" t="s">
        <v>2092</v>
      </c>
      <c r="C2003" s="123">
        <v>59444</v>
      </c>
      <c r="D2003" s="149">
        <v>0</v>
      </c>
    </row>
    <row r="2004" spans="2:4" x14ac:dyDescent="0.35">
      <c r="B2004" s="153" t="s">
        <v>2093</v>
      </c>
      <c r="C2004" s="123">
        <v>59454</v>
      </c>
      <c r="D2004" s="149">
        <v>0</v>
      </c>
    </row>
    <row r="2005" spans="2:4" x14ac:dyDescent="0.35">
      <c r="B2005" s="153" t="s">
        <v>2094</v>
      </c>
      <c r="C2005" s="123">
        <v>59455</v>
      </c>
      <c r="D2005" s="149">
        <v>0</v>
      </c>
    </row>
    <row r="2006" spans="2:4" x14ac:dyDescent="0.35">
      <c r="B2006" s="153" t="s">
        <v>2095</v>
      </c>
      <c r="C2006" s="123">
        <v>59462</v>
      </c>
      <c r="D2006" s="149">
        <v>0</v>
      </c>
    </row>
    <row r="2007" spans="2:4" x14ac:dyDescent="0.35">
      <c r="B2007" s="153" t="s">
        <v>2096</v>
      </c>
      <c r="C2007" s="123">
        <v>59472</v>
      </c>
      <c r="D2007" s="149">
        <v>0</v>
      </c>
    </row>
    <row r="2008" spans="2:4" x14ac:dyDescent="0.35">
      <c r="B2008" s="153" t="s">
        <v>2097</v>
      </c>
      <c r="C2008" s="123">
        <v>59473</v>
      </c>
      <c r="D2008" s="149">
        <v>0</v>
      </c>
    </row>
    <row r="2009" spans="2:4" x14ac:dyDescent="0.35">
      <c r="B2009" s="153" t="s">
        <v>2098</v>
      </c>
      <c r="C2009" s="123">
        <v>59490</v>
      </c>
      <c r="D2009" s="149">
        <v>0</v>
      </c>
    </row>
    <row r="2010" spans="2:4" x14ac:dyDescent="0.35">
      <c r="B2010" s="153" t="s">
        <v>2099</v>
      </c>
      <c r="C2010" s="123">
        <v>59491</v>
      </c>
      <c r="D2010" s="149">
        <v>0</v>
      </c>
    </row>
    <row r="2011" spans="2:4" x14ac:dyDescent="0.35">
      <c r="B2011" s="153" t="s">
        <v>2100</v>
      </c>
      <c r="C2011" s="123">
        <v>59492</v>
      </c>
      <c r="D2011" s="149">
        <v>0</v>
      </c>
    </row>
    <row r="2012" spans="2:4" x14ac:dyDescent="0.35">
      <c r="B2012" s="153" t="s">
        <v>2101</v>
      </c>
      <c r="C2012" s="123">
        <v>59493</v>
      </c>
      <c r="D2012" s="149">
        <v>0</v>
      </c>
    </row>
    <row r="2013" spans="2:4" x14ac:dyDescent="0.35">
      <c r="B2013" s="153" t="s">
        <v>2102</v>
      </c>
      <c r="C2013" s="123">
        <v>59494</v>
      </c>
      <c r="D2013" s="149">
        <v>0</v>
      </c>
    </row>
    <row r="2014" spans="2:4" x14ac:dyDescent="0.35">
      <c r="B2014" s="153" t="s">
        <v>2103</v>
      </c>
      <c r="C2014" s="123">
        <v>59525</v>
      </c>
      <c r="D2014" s="149">
        <v>0</v>
      </c>
    </row>
    <row r="2015" spans="2:4" x14ac:dyDescent="0.35">
      <c r="B2015" s="153" t="s">
        <v>2104</v>
      </c>
      <c r="C2015" s="123">
        <v>59558</v>
      </c>
      <c r="D2015" s="149">
        <v>0</v>
      </c>
    </row>
    <row r="2016" spans="2:4" x14ac:dyDescent="0.35">
      <c r="B2016" s="153" t="s">
        <v>2105</v>
      </c>
      <c r="C2016" s="123">
        <v>59560</v>
      </c>
      <c r="D2016" s="149">
        <v>0</v>
      </c>
    </row>
    <row r="2017" spans="2:4" x14ac:dyDescent="0.35">
      <c r="B2017" s="153" t="s">
        <v>2106</v>
      </c>
      <c r="C2017" s="123">
        <v>59618</v>
      </c>
      <c r="D2017" s="149">
        <v>0</v>
      </c>
    </row>
    <row r="2018" spans="2:4" x14ac:dyDescent="0.35">
      <c r="B2018" s="153" t="s">
        <v>2107</v>
      </c>
      <c r="C2018" s="123">
        <v>59619</v>
      </c>
      <c r="D2018" s="149">
        <v>0</v>
      </c>
    </row>
    <row r="2019" spans="2:4" x14ac:dyDescent="0.35">
      <c r="B2019" s="153" t="s">
        <v>2108</v>
      </c>
      <c r="C2019" s="123">
        <v>59620</v>
      </c>
      <c r="D2019" s="149">
        <v>0</v>
      </c>
    </row>
    <row r="2020" spans="2:4" x14ac:dyDescent="0.35">
      <c r="B2020" s="153" t="s">
        <v>2109</v>
      </c>
      <c r="C2020" s="123">
        <v>59634</v>
      </c>
      <c r="D2020" s="149">
        <v>0</v>
      </c>
    </row>
    <row r="2021" spans="2:4" x14ac:dyDescent="0.35">
      <c r="B2021" s="153" t="s">
        <v>2110</v>
      </c>
      <c r="C2021" s="123">
        <v>59651</v>
      </c>
      <c r="D2021" s="149">
        <v>0</v>
      </c>
    </row>
    <row r="2022" spans="2:4" x14ac:dyDescent="0.35">
      <c r="B2022" s="153" t="s">
        <v>2111</v>
      </c>
      <c r="C2022" s="123">
        <v>59652</v>
      </c>
      <c r="D2022" s="149">
        <v>0</v>
      </c>
    </row>
    <row r="2023" spans="2:4" x14ac:dyDescent="0.35">
      <c r="B2023" s="153" t="s">
        <v>2112</v>
      </c>
      <c r="C2023" s="123">
        <v>59653</v>
      </c>
      <c r="D2023" s="149">
        <v>0</v>
      </c>
    </row>
    <row r="2024" spans="2:4" x14ac:dyDescent="0.35">
      <c r="B2024" s="153" t="s">
        <v>2113</v>
      </c>
      <c r="C2024" s="123">
        <v>59656</v>
      </c>
      <c r="D2024" s="149">
        <v>0</v>
      </c>
    </row>
    <row r="2025" spans="2:4" x14ac:dyDescent="0.35">
      <c r="B2025" s="153" t="s">
        <v>2114</v>
      </c>
      <c r="C2025" s="123">
        <v>59657</v>
      </c>
      <c r="D2025" s="149">
        <v>0</v>
      </c>
    </row>
    <row r="2026" spans="2:4" x14ac:dyDescent="0.35">
      <c r="B2026" s="153" t="s">
        <v>2115</v>
      </c>
      <c r="C2026" s="123">
        <v>59695</v>
      </c>
      <c r="D2026" s="149">
        <v>0</v>
      </c>
    </row>
    <row r="2027" spans="2:4" x14ac:dyDescent="0.35">
      <c r="B2027" s="153" t="s">
        <v>2116</v>
      </c>
      <c r="C2027" s="123">
        <v>59742</v>
      </c>
      <c r="D2027" s="149">
        <v>0</v>
      </c>
    </row>
    <row r="2028" spans="2:4" x14ac:dyDescent="0.35">
      <c r="B2028" s="153" t="s">
        <v>2117</v>
      </c>
      <c r="C2028" s="123">
        <v>59746</v>
      </c>
      <c r="D2028" s="149">
        <v>0</v>
      </c>
    </row>
    <row r="2029" spans="2:4" x14ac:dyDescent="0.35">
      <c r="B2029" s="153" t="s">
        <v>2118</v>
      </c>
      <c r="C2029" s="123">
        <v>59747</v>
      </c>
      <c r="D2029" s="149">
        <v>0</v>
      </c>
    </row>
    <row r="2030" spans="2:4" x14ac:dyDescent="0.35">
      <c r="B2030" s="153" t="s">
        <v>2119</v>
      </c>
      <c r="C2030" s="123">
        <v>59748</v>
      </c>
      <c r="D2030" s="149">
        <v>0</v>
      </c>
    </row>
    <row r="2031" spans="2:4" x14ac:dyDescent="0.35">
      <c r="B2031" s="153" t="s">
        <v>2120</v>
      </c>
      <c r="C2031" s="123">
        <v>59779</v>
      </c>
      <c r="D2031" s="149">
        <v>0</v>
      </c>
    </row>
    <row r="2032" spans="2:4" x14ac:dyDescent="0.35">
      <c r="B2032" s="153" t="s">
        <v>2121</v>
      </c>
      <c r="C2032" s="123">
        <v>59786</v>
      </c>
      <c r="D2032" s="149">
        <v>0</v>
      </c>
    </row>
    <row r="2033" spans="2:4" x14ac:dyDescent="0.35">
      <c r="B2033" s="153" t="s">
        <v>2122</v>
      </c>
      <c r="C2033" s="123">
        <v>59787</v>
      </c>
      <c r="D2033" s="149">
        <v>0</v>
      </c>
    </row>
    <row r="2034" spans="2:4" x14ac:dyDescent="0.35">
      <c r="B2034" s="153" t="s">
        <v>2123</v>
      </c>
      <c r="C2034" s="123">
        <v>59790</v>
      </c>
      <c r="D2034" s="149">
        <v>0</v>
      </c>
    </row>
    <row r="2035" spans="2:4" x14ac:dyDescent="0.35">
      <c r="B2035" s="153" t="s">
        <v>2124</v>
      </c>
      <c r="C2035" s="123">
        <v>59798</v>
      </c>
      <c r="D2035" s="149">
        <v>0</v>
      </c>
    </row>
    <row r="2036" spans="2:4" x14ac:dyDescent="0.35">
      <c r="B2036" s="153" t="s">
        <v>2125</v>
      </c>
      <c r="C2036" s="123">
        <v>59807</v>
      </c>
      <c r="D2036" s="149">
        <v>0</v>
      </c>
    </row>
    <row r="2037" spans="2:4" x14ac:dyDescent="0.35">
      <c r="B2037" s="153" t="s">
        <v>2126</v>
      </c>
      <c r="C2037" s="123">
        <v>59817</v>
      </c>
      <c r="D2037" s="149">
        <v>0</v>
      </c>
    </row>
    <row r="2038" spans="2:4" x14ac:dyDescent="0.35">
      <c r="B2038" s="153" t="s">
        <v>2127</v>
      </c>
      <c r="C2038" s="123">
        <v>59819</v>
      </c>
      <c r="D2038" s="149">
        <v>0</v>
      </c>
    </row>
    <row r="2039" spans="2:4" x14ac:dyDescent="0.35">
      <c r="B2039" s="153" t="s">
        <v>2128</v>
      </c>
      <c r="C2039" s="123">
        <v>59827</v>
      </c>
      <c r="D2039" s="149">
        <v>0</v>
      </c>
    </row>
    <row r="2040" spans="2:4" x14ac:dyDescent="0.35">
      <c r="B2040" s="153" t="s">
        <v>2129</v>
      </c>
      <c r="C2040" s="123">
        <v>59848</v>
      </c>
      <c r="D2040" s="149">
        <v>0</v>
      </c>
    </row>
    <row r="2041" spans="2:4" x14ac:dyDescent="0.35">
      <c r="B2041" s="153" t="s">
        <v>2130</v>
      </c>
      <c r="C2041" s="123">
        <v>59849</v>
      </c>
      <c r="D2041" s="149">
        <v>0</v>
      </c>
    </row>
    <row r="2042" spans="2:4" x14ac:dyDescent="0.35">
      <c r="B2042" s="153" t="s">
        <v>2131</v>
      </c>
      <c r="C2042" s="123">
        <v>59850</v>
      </c>
      <c r="D2042" s="149">
        <v>0</v>
      </c>
    </row>
    <row r="2043" spans="2:4" x14ac:dyDescent="0.35">
      <c r="B2043" s="153" t="s">
        <v>2132</v>
      </c>
      <c r="C2043" s="123">
        <v>59872</v>
      </c>
      <c r="D2043" s="149">
        <v>0</v>
      </c>
    </row>
    <row r="2044" spans="2:4" x14ac:dyDescent="0.35">
      <c r="B2044" s="153" t="s">
        <v>2133</v>
      </c>
      <c r="C2044" s="123">
        <v>59919</v>
      </c>
      <c r="D2044" s="149">
        <v>0</v>
      </c>
    </row>
    <row r="2045" spans="2:4" x14ac:dyDescent="0.35">
      <c r="B2045" s="153" t="s">
        <v>2134</v>
      </c>
      <c r="C2045" s="123">
        <v>59932</v>
      </c>
      <c r="D2045" s="149">
        <v>0</v>
      </c>
    </row>
    <row r="2046" spans="2:4" x14ac:dyDescent="0.35">
      <c r="B2046" s="153" t="s">
        <v>2135</v>
      </c>
      <c r="C2046" s="123">
        <v>59941</v>
      </c>
      <c r="D2046" s="149">
        <v>0</v>
      </c>
    </row>
    <row r="2047" spans="2:4" x14ac:dyDescent="0.35">
      <c r="B2047" s="153" t="s">
        <v>2136</v>
      </c>
      <c r="C2047" s="123">
        <v>59945</v>
      </c>
      <c r="D2047" s="149">
        <v>0</v>
      </c>
    </row>
    <row r="2048" spans="2:4" x14ac:dyDescent="0.35">
      <c r="B2048" s="153" t="s">
        <v>2137</v>
      </c>
      <c r="C2048" s="123">
        <v>59946</v>
      </c>
      <c r="D2048" s="149">
        <v>0</v>
      </c>
    </row>
    <row r="2049" spans="2:4" x14ac:dyDescent="0.35">
      <c r="B2049" s="153" t="s">
        <v>2138</v>
      </c>
      <c r="C2049" s="123">
        <v>59958</v>
      </c>
      <c r="D2049" s="149">
        <v>0</v>
      </c>
    </row>
    <row r="2050" spans="2:4" x14ac:dyDescent="0.35">
      <c r="B2050" s="153" t="s">
        <v>2139</v>
      </c>
      <c r="C2050" s="123">
        <v>59974</v>
      </c>
      <c r="D2050" s="149">
        <v>0</v>
      </c>
    </row>
    <row r="2051" spans="2:4" x14ac:dyDescent="0.35">
      <c r="B2051" s="153" t="s">
        <v>2140</v>
      </c>
      <c r="C2051" s="123">
        <v>59975</v>
      </c>
      <c r="D2051" s="149">
        <v>0</v>
      </c>
    </row>
    <row r="2052" spans="2:4" x14ac:dyDescent="0.35">
      <c r="B2052" s="153" t="s">
        <v>2141</v>
      </c>
      <c r="C2052" s="123">
        <v>60008</v>
      </c>
      <c r="D2052" s="149">
        <v>0</v>
      </c>
    </row>
    <row r="2053" spans="2:4" x14ac:dyDescent="0.35">
      <c r="B2053" s="153" t="s">
        <v>2142</v>
      </c>
      <c r="C2053" s="123">
        <v>60023</v>
      </c>
      <c r="D2053" s="149">
        <v>0</v>
      </c>
    </row>
    <row r="2054" spans="2:4" x14ac:dyDescent="0.35">
      <c r="B2054" s="153" t="s">
        <v>2143</v>
      </c>
      <c r="C2054" s="123">
        <v>60057</v>
      </c>
      <c r="D2054" s="149">
        <v>0</v>
      </c>
    </row>
    <row r="2055" spans="2:4" x14ac:dyDescent="0.35">
      <c r="B2055" s="153" t="s">
        <v>2144</v>
      </c>
      <c r="C2055" s="123">
        <v>60060</v>
      </c>
      <c r="D2055" s="149">
        <v>0</v>
      </c>
    </row>
    <row r="2056" spans="2:4" x14ac:dyDescent="0.35">
      <c r="B2056" s="153" t="s">
        <v>2145</v>
      </c>
      <c r="C2056" s="123">
        <v>60062</v>
      </c>
      <c r="D2056" s="149">
        <v>0</v>
      </c>
    </row>
    <row r="2057" spans="2:4" x14ac:dyDescent="0.35">
      <c r="B2057" s="153" t="s">
        <v>2146</v>
      </c>
      <c r="C2057" s="123">
        <v>60083</v>
      </c>
      <c r="D2057" s="149">
        <v>0</v>
      </c>
    </row>
    <row r="2058" spans="2:4" x14ac:dyDescent="0.35">
      <c r="B2058" s="153" t="s">
        <v>2147</v>
      </c>
      <c r="C2058" s="123">
        <v>60112</v>
      </c>
      <c r="D2058" s="149">
        <v>0</v>
      </c>
    </row>
    <row r="2059" spans="2:4" x14ac:dyDescent="0.35">
      <c r="B2059" s="153" t="s">
        <v>2148</v>
      </c>
      <c r="C2059" s="123">
        <v>60119</v>
      </c>
      <c r="D2059" s="149">
        <v>0</v>
      </c>
    </row>
    <row r="2060" spans="2:4" x14ac:dyDescent="0.35">
      <c r="B2060" s="153" t="s">
        <v>2149</v>
      </c>
      <c r="C2060" s="123">
        <v>60143</v>
      </c>
      <c r="D2060" s="149">
        <v>0</v>
      </c>
    </row>
    <row r="2061" spans="2:4" x14ac:dyDescent="0.35">
      <c r="B2061" s="153" t="s">
        <v>2150</v>
      </c>
      <c r="C2061" s="123">
        <v>60185</v>
      </c>
      <c r="D2061" s="149">
        <v>0</v>
      </c>
    </row>
    <row r="2062" spans="2:4" x14ac:dyDescent="0.35">
      <c r="B2062" s="153" t="s">
        <v>2151</v>
      </c>
      <c r="C2062" s="123">
        <v>60193</v>
      </c>
      <c r="D2062" s="149">
        <v>0</v>
      </c>
    </row>
    <row r="2063" spans="2:4" x14ac:dyDescent="0.35">
      <c r="B2063" s="153" t="s">
        <v>2152</v>
      </c>
      <c r="C2063" s="123">
        <v>60195</v>
      </c>
      <c r="D2063" s="149">
        <v>0</v>
      </c>
    </row>
    <row r="2064" spans="2:4" x14ac:dyDescent="0.35">
      <c r="B2064" s="153" t="s">
        <v>2153</v>
      </c>
      <c r="C2064" s="123">
        <v>60196</v>
      </c>
      <c r="D2064" s="149">
        <v>0</v>
      </c>
    </row>
    <row r="2065" spans="2:4" x14ac:dyDescent="0.35">
      <c r="B2065" s="153" t="s">
        <v>2154</v>
      </c>
      <c r="C2065" s="123">
        <v>60197</v>
      </c>
      <c r="D2065" s="149">
        <v>0</v>
      </c>
    </row>
    <row r="2066" spans="2:4" x14ac:dyDescent="0.35">
      <c r="B2066" s="153" t="s">
        <v>2155</v>
      </c>
      <c r="C2066" s="123">
        <v>60198</v>
      </c>
      <c r="D2066" s="149">
        <v>0</v>
      </c>
    </row>
    <row r="2067" spans="2:4" x14ac:dyDescent="0.35">
      <c r="B2067" s="153" t="s">
        <v>2156</v>
      </c>
      <c r="C2067" s="123">
        <v>60219</v>
      </c>
      <c r="D2067" s="149">
        <v>0</v>
      </c>
    </row>
    <row r="2068" spans="2:4" x14ac:dyDescent="0.35">
      <c r="B2068" s="153" t="s">
        <v>2157</v>
      </c>
      <c r="C2068" s="123">
        <v>60230</v>
      </c>
      <c r="D2068" s="149">
        <v>0</v>
      </c>
    </row>
    <row r="2069" spans="2:4" x14ac:dyDescent="0.35">
      <c r="B2069" s="153" t="s">
        <v>2158</v>
      </c>
      <c r="C2069" s="123">
        <v>60231</v>
      </c>
      <c r="D2069" s="149">
        <v>0</v>
      </c>
    </row>
    <row r="2070" spans="2:4" x14ac:dyDescent="0.35">
      <c r="B2070" s="153" t="s">
        <v>2159</v>
      </c>
      <c r="C2070" s="123">
        <v>60247</v>
      </c>
      <c r="D2070" s="149">
        <v>0</v>
      </c>
    </row>
    <row r="2071" spans="2:4" x14ac:dyDescent="0.35">
      <c r="B2071" s="153" t="s">
        <v>2160</v>
      </c>
      <c r="C2071" s="123">
        <v>60248</v>
      </c>
      <c r="D2071" s="149">
        <v>0</v>
      </c>
    </row>
    <row r="2072" spans="2:4" x14ac:dyDescent="0.35">
      <c r="B2072" s="153" t="s">
        <v>2161</v>
      </c>
      <c r="C2072" s="123">
        <v>60255</v>
      </c>
      <c r="D2072" s="149">
        <v>0</v>
      </c>
    </row>
    <row r="2073" spans="2:4" x14ac:dyDescent="0.35">
      <c r="B2073" s="153" t="s">
        <v>2162</v>
      </c>
      <c r="C2073" s="123">
        <v>60258</v>
      </c>
      <c r="D2073" s="149">
        <v>0</v>
      </c>
    </row>
    <row r="2074" spans="2:4" x14ac:dyDescent="0.35">
      <c r="B2074" s="153" t="s">
        <v>2163</v>
      </c>
      <c r="C2074" s="123">
        <v>60261</v>
      </c>
      <c r="D2074" s="149">
        <v>0</v>
      </c>
    </row>
    <row r="2075" spans="2:4" x14ac:dyDescent="0.35">
      <c r="B2075" s="153" t="s">
        <v>2164</v>
      </c>
      <c r="C2075" s="123">
        <v>60283</v>
      </c>
      <c r="D2075" s="149">
        <v>0</v>
      </c>
    </row>
    <row r="2076" spans="2:4" x14ac:dyDescent="0.35">
      <c r="B2076" s="153" t="s">
        <v>2165</v>
      </c>
      <c r="C2076" s="123">
        <v>60285</v>
      </c>
      <c r="D2076" s="149">
        <v>0</v>
      </c>
    </row>
    <row r="2077" spans="2:4" x14ac:dyDescent="0.35">
      <c r="B2077" s="153" t="s">
        <v>2166</v>
      </c>
      <c r="C2077" s="123">
        <v>60300</v>
      </c>
      <c r="D2077" s="149">
        <v>0</v>
      </c>
    </row>
    <row r="2078" spans="2:4" x14ac:dyDescent="0.35">
      <c r="B2078" s="153" t="s">
        <v>2167</v>
      </c>
      <c r="C2078" s="123">
        <v>60301</v>
      </c>
      <c r="D2078" s="149">
        <v>0</v>
      </c>
    </row>
    <row r="2079" spans="2:4" x14ac:dyDescent="0.35">
      <c r="B2079" s="153" t="s">
        <v>2168</v>
      </c>
      <c r="C2079" s="123">
        <v>60304</v>
      </c>
      <c r="D2079" s="149">
        <v>0</v>
      </c>
    </row>
    <row r="2080" spans="2:4" x14ac:dyDescent="0.35">
      <c r="B2080" s="153" t="s">
        <v>2169</v>
      </c>
      <c r="C2080" s="123">
        <v>60320</v>
      </c>
      <c r="D2080" s="149">
        <v>0</v>
      </c>
    </row>
    <row r="2081" spans="2:4" x14ac:dyDescent="0.35">
      <c r="B2081" s="153" t="s">
        <v>2170</v>
      </c>
      <c r="C2081" s="123">
        <v>60330</v>
      </c>
      <c r="D2081" s="149">
        <v>0</v>
      </c>
    </row>
    <row r="2082" spans="2:4" x14ac:dyDescent="0.35">
      <c r="B2082" s="153" t="s">
        <v>2171</v>
      </c>
      <c r="C2082" s="123">
        <v>60331</v>
      </c>
      <c r="D2082" s="149">
        <v>0</v>
      </c>
    </row>
    <row r="2083" spans="2:4" x14ac:dyDescent="0.35">
      <c r="B2083" s="153" t="s">
        <v>2172</v>
      </c>
      <c r="C2083" s="123">
        <v>60332</v>
      </c>
      <c r="D2083" s="149">
        <v>0</v>
      </c>
    </row>
    <row r="2084" spans="2:4" x14ac:dyDescent="0.35">
      <c r="B2084" s="153" t="s">
        <v>2173</v>
      </c>
      <c r="C2084" s="123">
        <v>60333</v>
      </c>
      <c r="D2084" s="149">
        <v>0</v>
      </c>
    </row>
    <row r="2085" spans="2:4" x14ac:dyDescent="0.35">
      <c r="B2085" s="153" t="s">
        <v>2174</v>
      </c>
      <c r="C2085" s="123">
        <v>60334</v>
      </c>
      <c r="D2085" s="149">
        <v>0</v>
      </c>
    </row>
    <row r="2086" spans="2:4" x14ac:dyDescent="0.35">
      <c r="B2086" s="153" t="s">
        <v>2175</v>
      </c>
      <c r="C2086" s="123">
        <v>60335</v>
      </c>
      <c r="D2086" s="149">
        <v>0</v>
      </c>
    </row>
    <row r="2087" spans="2:4" x14ac:dyDescent="0.35">
      <c r="B2087" s="153" t="s">
        <v>2176</v>
      </c>
      <c r="C2087" s="123">
        <v>60341</v>
      </c>
      <c r="D2087" s="149">
        <v>0</v>
      </c>
    </row>
    <row r="2088" spans="2:4" x14ac:dyDescent="0.35">
      <c r="B2088" s="153" t="s">
        <v>2177</v>
      </c>
      <c r="C2088" s="123">
        <v>60350</v>
      </c>
      <c r="D2088" s="149">
        <v>0</v>
      </c>
    </row>
    <row r="2089" spans="2:4" x14ac:dyDescent="0.35">
      <c r="B2089" s="153" t="s">
        <v>2178</v>
      </c>
      <c r="C2089" s="123">
        <v>60351</v>
      </c>
      <c r="D2089" s="149">
        <v>0</v>
      </c>
    </row>
    <row r="2090" spans="2:4" x14ac:dyDescent="0.35">
      <c r="B2090" s="153" t="s">
        <v>2179</v>
      </c>
      <c r="C2090" s="123">
        <v>60352</v>
      </c>
      <c r="D2090" s="149">
        <v>0</v>
      </c>
    </row>
    <row r="2091" spans="2:4" x14ac:dyDescent="0.35">
      <c r="B2091" s="153" t="s">
        <v>2180</v>
      </c>
      <c r="C2091" s="123">
        <v>60381</v>
      </c>
      <c r="D2091" s="149">
        <v>0</v>
      </c>
    </row>
    <row r="2092" spans="2:4" x14ac:dyDescent="0.35">
      <c r="B2092" s="153" t="s">
        <v>2181</v>
      </c>
      <c r="C2092" s="123">
        <v>60413</v>
      </c>
      <c r="D2092" s="149">
        <v>0</v>
      </c>
    </row>
    <row r="2093" spans="2:4" x14ac:dyDescent="0.35">
      <c r="B2093" s="153" t="s">
        <v>2182</v>
      </c>
      <c r="C2093" s="123">
        <v>60418</v>
      </c>
      <c r="D2093" s="149">
        <v>0</v>
      </c>
    </row>
    <row r="2094" spans="2:4" x14ac:dyDescent="0.35">
      <c r="B2094" s="153" t="s">
        <v>2183</v>
      </c>
      <c r="C2094" s="123">
        <v>60426</v>
      </c>
      <c r="D2094" s="149">
        <v>0</v>
      </c>
    </row>
    <row r="2095" spans="2:4" x14ac:dyDescent="0.35">
      <c r="B2095" s="153" t="s">
        <v>2184</v>
      </c>
      <c r="C2095" s="123">
        <v>60428</v>
      </c>
      <c r="D2095" s="149">
        <v>0</v>
      </c>
    </row>
    <row r="2096" spans="2:4" x14ac:dyDescent="0.35">
      <c r="B2096" s="153" t="s">
        <v>2185</v>
      </c>
      <c r="C2096" s="123">
        <v>60432</v>
      </c>
      <c r="D2096" s="149">
        <v>0</v>
      </c>
    </row>
    <row r="2097" spans="2:4" x14ac:dyDescent="0.35">
      <c r="B2097" s="153" t="s">
        <v>2186</v>
      </c>
      <c r="C2097" s="123">
        <v>60446</v>
      </c>
      <c r="D2097" s="149">
        <v>0</v>
      </c>
    </row>
    <row r="2098" spans="2:4" x14ac:dyDescent="0.35">
      <c r="B2098" s="153" t="s">
        <v>2187</v>
      </c>
      <c r="C2098" s="123">
        <v>60450</v>
      </c>
      <c r="D2098" s="149">
        <v>0</v>
      </c>
    </row>
    <row r="2099" spans="2:4" x14ac:dyDescent="0.35">
      <c r="B2099" s="153" t="s">
        <v>2188</v>
      </c>
      <c r="C2099" s="123">
        <v>60467</v>
      </c>
      <c r="D2099" s="149">
        <v>0</v>
      </c>
    </row>
    <row r="2100" spans="2:4" x14ac:dyDescent="0.35">
      <c r="B2100" s="153" t="s">
        <v>2189</v>
      </c>
      <c r="C2100" s="123">
        <v>60486</v>
      </c>
      <c r="D2100" s="149">
        <v>0</v>
      </c>
    </row>
    <row r="2101" spans="2:4" x14ac:dyDescent="0.35">
      <c r="B2101" s="153" t="s">
        <v>2190</v>
      </c>
      <c r="C2101" s="123">
        <v>60491</v>
      </c>
      <c r="D2101" s="149">
        <v>0</v>
      </c>
    </row>
    <row r="2102" spans="2:4" x14ac:dyDescent="0.35">
      <c r="B2102" s="153" t="s">
        <v>2191</v>
      </c>
      <c r="C2102" s="123">
        <v>60497</v>
      </c>
      <c r="D2102" s="149">
        <v>0</v>
      </c>
    </row>
    <row r="2103" spans="2:4" x14ac:dyDescent="0.35">
      <c r="B2103" s="153" t="s">
        <v>2192</v>
      </c>
      <c r="C2103" s="123">
        <v>60511</v>
      </c>
      <c r="D2103" s="149">
        <v>0</v>
      </c>
    </row>
    <row r="2104" spans="2:4" x14ac:dyDescent="0.35">
      <c r="B2104" s="153" t="s">
        <v>2193</v>
      </c>
      <c r="C2104" s="123">
        <v>60517</v>
      </c>
      <c r="D2104" s="149">
        <v>0</v>
      </c>
    </row>
    <row r="2105" spans="2:4" x14ac:dyDescent="0.35">
      <c r="B2105" s="153" t="s">
        <v>2194</v>
      </c>
      <c r="C2105" s="123">
        <v>60548</v>
      </c>
      <c r="D2105" s="149">
        <v>0</v>
      </c>
    </row>
    <row r="2106" spans="2:4" x14ac:dyDescent="0.35">
      <c r="B2106" s="153" t="s">
        <v>2195</v>
      </c>
      <c r="C2106" s="123">
        <v>60558</v>
      </c>
      <c r="D2106" s="149">
        <v>0</v>
      </c>
    </row>
    <row r="2107" spans="2:4" x14ac:dyDescent="0.35">
      <c r="B2107" s="153" t="s">
        <v>2196</v>
      </c>
      <c r="C2107" s="123">
        <v>60603</v>
      </c>
      <c r="D2107" s="149">
        <v>0</v>
      </c>
    </row>
    <row r="2108" spans="2:4" x14ac:dyDescent="0.35">
      <c r="B2108" s="153" t="s">
        <v>2197</v>
      </c>
      <c r="C2108" s="123">
        <v>60616</v>
      </c>
      <c r="D2108" s="149">
        <v>0</v>
      </c>
    </row>
    <row r="2109" spans="2:4" x14ac:dyDescent="0.35">
      <c r="B2109" s="153" t="s">
        <v>2198</v>
      </c>
      <c r="C2109" s="123">
        <v>60619</v>
      </c>
      <c r="D2109" s="149">
        <v>0</v>
      </c>
    </row>
    <row r="2110" spans="2:4" x14ac:dyDescent="0.35">
      <c r="B2110" s="153" t="s">
        <v>2199</v>
      </c>
      <c r="C2110" s="123">
        <v>60684</v>
      </c>
      <c r="D2110" s="149">
        <v>0</v>
      </c>
    </row>
    <row r="2111" spans="2:4" x14ac:dyDescent="0.35">
      <c r="B2111" s="153" t="s">
        <v>2200</v>
      </c>
      <c r="C2111" s="123">
        <v>60685</v>
      </c>
      <c r="D2111" s="149">
        <v>0</v>
      </c>
    </row>
    <row r="2112" spans="2:4" x14ac:dyDescent="0.35">
      <c r="B2112" s="153" t="s">
        <v>2201</v>
      </c>
      <c r="C2112" s="123">
        <v>60720</v>
      </c>
      <c r="D2112" s="149">
        <v>0</v>
      </c>
    </row>
    <row r="2113" spans="2:4" x14ac:dyDescent="0.35">
      <c r="B2113" s="153" t="s">
        <v>2202</v>
      </c>
      <c r="C2113" s="123">
        <v>60722</v>
      </c>
      <c r="D2113" s="149">
        <v>0</v>
      </c>
    </row>
    <row r="2114" spans="2:4" x14ac:dyDescent="0.35">
      <c r="B2114" s="153" t="s">
        <v>2203</v>
      </c>
      <c r="C2114" s="123">
        <v>60723</v>
      </c>
      <c r="D2114" s="149">
        <v>0</v>
      </c>
    </row>
    <row r="2115" spans="2:4" x14ac:dyDescent="0.35">
      <c r="B2115" s="153" t="s">
        <v>2204</v>
      </c>
      <c r="C2115" s="123">
        <v>60724</v>
      </c>
      <c r="D2115" s="149">
        <v>0</v>
      </c>
    </row>
    <row r="2116" spans="2:4" x14ac:dyDescent="0.35">
      <c r="B2116" s="153" t="s">
        <v>2205</v>
      </c>
      <c r="C2116" s="123">
        <v>60725</v>
      </c>
      <c r="D2116" s="149">
        <v>0</v>
      </c>
    </row>
    <row r="2117" spans="2:4" x14ac:dyDescent="0.35">
      <c r="B2117" s="153" t="s">
        <v>2206</v>
      </c>
      <c r="C2117" s="123">
        <v>60726</v>
      </c>
      <c r="D2117" s="149">
        <v>0</v>
      </c>
    </row>
    <row r="2118" spans="2:4" x14ac:dyDescent="0.35">
      <c r="B2118" s="153" t="s">
        <v>2207</v>
      </c>
      <c r="C2118" s="123">
        <v>60764</v>
      </c>
      <c r="D2118" s="149">
        <v>0</v>
      </c>
    </row>
    <row r="2119" spans="2:4" x14ac:dyDescent="0.35">
      <c r="B2119" s="153" t="s">
        <v>2208</v>
      </c>
      <c r="C2119" s="123">
        <v>60791</v>
      </c>
      <c r="D2119" s="149">
        <v>0</v>
      </c>
    </row>
    <row r="2120" spans="2:4" x14ac:dyDescent="0.35">
      <c r="B2120" s="153" t="s">
        <v>2209</v>
      </c>
      <c r="C2120" s="123">
        <v>60801</v>
      </c>
      <c r="D2120" s="149">
        <v>0</v>
      </c>
    </row>
    <row r="2121" spans="2:4" x14ac:dyDescent="0.35">
      <c r="B2121" s="153" t="s">
        <v>2210</v>
      </c>
      <c r="C2121" s="123">
        <v>60813</v>
      </c>
      <c r="D2121" s="149">
        <v>0</v>
      </c>
    </row>
    <row r="2122" spans="2:4" x14ac:dyDescent="0.35">
      <c r="B2122" s="153" t="s">
        <v>2211</v>
      </c>
      <c r="C2122" s="123">
        <v>60821</v>
      </c>
      <c r="D2122" s="149">
        <v>0</v>
      </c>
    </row>
    <row r="2123" spans="2:4" x14ac:dyDescent="0.35">
      <c r="B2123" s="153" t="s">
        <v>2212</v>
      </c>
      <c r="C2123" s="123">
        <v>60822</v>
      </c>
      <c r="D2123" s="149">
        <v>0</v>
      </c>
    </row>
    <row r="2124" spans="2:4" x14ac:dyDescent="0.35">
      <c r="B2124" s="153" t="s">
        <v>2213</v>
      </c>
      <c r="C2124" s="123">
        <v>60824</v>
      </c>
      <c r="D2124" s="149">
        <v>0</v>
      </c>
    </row>
    <row r="2125" spans="2:4" x14ac:dyDescent="0.35">
      <c r="B2125" s="153" t="s">
        <v>2214</v>
      </c>
      <c r="C2125" s="123">
        <v>60844</v>
      </c>
      <c r="D2125" s="149">
        <v>0</v>
      </c>
    </row>
    <row r="2126" spans="2:4" x14ac:dyDescent="0.35">
      <c r="B2126" s="153" t="s">
        <v>2215</v>
      </c>
      <c r="C2126" s="123">
        <v>60846</v>
      </c>
      <c r="D2126" s="149">
        <v>0</v>
      </c>
    </row>
    <row r="2127" spans="2:4" x14ac:dyDescent="0.35">
      <c r="B2127" s="153" t="s">
        <v>2216</v>
      </c>
      <c r="C2127" s="123">
        <v>60861</v>
      </c>
      <c r="D2127" s="149">
        <v>0</v>
      </c>
    </row>
    <row r="2128" spans="2:4" x14ac:dyDescent="0.35">
      <c r="B2128" s="153" t="s">
        <v>2217</v>
      </c>
      <c r="C2128" s="123">
        <v>60868</v>
      </c>
      <c r="D2128" s="149">
        <v>0</v>
      </c>
    </row>
    <row r="2129" spans="2:4" x14ac:dyDescent="0.35">
      <c r="B2129" s="153" t="s">
        <v>2218</v>
      </c>
      <c r="C2129" s="123">
        <v>60869</v>
      </c>
      <c r="D2129" s="149">
        <v>0</v>
      </c>
    </row>
    <row r="2130" spans="2:4" x14ac:dyDescent="0.35">
      <c r="B2130" s="153" t="s">
        <v>2219</v>
      </c>
      <c r="C2130" s="123">
        <v>60885</v>
      </c>
      <c r="D2130" s="149">
        <v>0</v>
      </c>
    </row>
    <row r="2131" spans="2:4" x14ac:dyDescent="0.35">
      <c r="B2131" s="153" t="s">
        <v>2220</v>
      </c>
      <c r="C2131" s="123">
        <v>60886</v>
      </c>
      <c r="D2131" s="149">
        <v>0</v>
      </c>
    </row>
    <row r="2132" spans="2:4" x14ac:dyDescent="0.35">
      <c r="B2132" s="153" t="s">
        <v>2221</v>
      </c>
      <c r="C2132" s="123">
        <v>60914</v>
      </c>
      <c r="D2132" s="149">
        <v>0</v>
      </c>
    </row>
    <row r="2133" spans="2:4" x14ac:dyDescent="0.35">
      <c r="B2133" s="153" t="s">
        <v>2222</v>
      </c>
      <c r="C2133" s="123">
        <v>60976</v>
      </c>
      <c r="D2133" s="149">
        <v>0</v>
      </c>
    </row>
    <row r="2134" spans="2:4" x14ac:dyDescent="0.35">
      <c r="B2134" s="153" t="s">
        <v>2223</v>
      </c>
      <c r="C2134" s="123">
        <v>60978</v>
      </c>
      <c r="D2134" s="149">
        <v>0</v>
      </c>
    </row>
    <row r="2135" spans="2:4" x14ac:dyDescent="0.35">
      <c r="B2135" s="153" t="s">
        <v>2224</v>
      </c>
      <c r="C2135" s="123">
        <v>60979</v>
      </c>
      <c r="D2135" s="149">
        <v>0</v>
      </c>
    </row>
    <row r="2136" spans="2:4" x14ac:dyDescent="0.35">
      <c r="B2136" s="153" t="s">
        <v>2225</v>
      </c>
      <c r="C2136" s="123">
        <v>60984</v>
      </c>
      <c r="D2136" s="149">
        <v>0</v>
      </c>
    </row>
    <row r="2137" spans="2:4" x14ac:dyDescent="0.35">
      <c r="B2137" s="153" t="s">
        <v>2226</v>
      </c>
      <c r="C2137" s="123">
        <v>60996</v>
      </c>
      <c r="D2137" s="149">
        <v>0</v>
      </c>
    </row>
    <row r="2138" spans="2:4" x14ac:dyDescent="0.35">
      <c r="B2138" s="153" t="s">
        <v>2227</v>
      </c>
      <c r="C2138" s="123">
        <v>61006</v>
      </c>
      <c r="D2138" s="149">
        <v>0</v>
      </c>
    </row>
    <row r="2139" spans="2:4" x14ac:dyDescent="0.35">
      <c r="B2139" s="153" t="s">
        <v>2228</v>
      </c>
      <c r="C2139" s="123">
        <v>61040</v>
      </c>
      <c r="D2139" s="149">
        <v>0</v>
      </c>
    </row>
    <row r="2140" spans="2:4" x14ac:dyDescent="0.35">
      <c r="B2140" s="153" t="s">
        <v>2229</v>
      </c>
      <c r="C2140" s="123">
        <v>61066</v>
      </c>
      <c r="D2140" s="149">
        <v>0</v>
      </c>
    </row>
    <row r="2141" spans="2:4" x14ac:dyDescent="0.35">
      <c r="B2141" s="153" t="s">
        <v>2230</v>
      </c>
      <c r="C2141" s="123">
        <v>61067</v>
      </c>
      <c r="D2141" s="149">
        <v>0</v>
      </c>
    </row>
    <row r="2142" spans="2:4" x14ac:dyDescent="0.35">
      <c r="B2142" s="153" t="s">
        <v>2231</v>
      </c>
      <c r="C2142" s="123">
        <v>61104</v>
      </c>
      <c r="D2142" s="149">
        <v>0</v>
      </c>
    </row>
    <row r="2143" spans="2:4" x14ac:dyDescent="0.35">
      <c r="B2143" s="153" t="s">
        <v>2232</v>
      </c>
      <c r="C2143" s="123">
        <v>61119</v>
      </c>
      <c r="D2143" s="149">
        <v>0</v>
      </c>
    </row>
    <row r="2144" spans="2:4" x14ac:dyDescent="0.35">
      <c r="B2144" s="153" t="s">
        <v>2233</v>
      </c>
      <c r="C2144" s="123">
        <v>61120</v>
      </c>
      <c r="D2144" s="149">
        <v>0</v>
      </c>
    </row>
    <row r="2145" spans="2:4" x14ac:dyDescent="0.35">
      <c r="B2145" s="153" t="s">
        <v>2234</v>
      </c>
      <c r="C2145" s="123">
        <v>61121</v>
      </c>
      <c r="D2145" s="149">
        <v>0</v>
      </c>
    </row>
    <row r="2146" spans="2:4" x14ac:dyDescent="0.35">
      <c r="B2146" s="153" t="s">
        <v>2235</v>
      </c>
      <c r="C2146" s="123">
        <v>61152</v>
      </c>
      <c r="D2146" s="149">
        <v>0</v>
      </c>
    </row>
    <row r="2147" spans="2:4" x14ac:dyDescent="0.35">
      <c r="B2147" s="153" t="s">
        <v>2236</v>
      </c>
      <c r="C2147" s="123">
        <v>61155</v>
      </c>
      <c r="D2147" s="149">
        <v>0</v>
      </c>
    </row>
    <row r="2148" spans="2:4" x14ac:dyDescent="0.35">
      <c r="B2148" s="153" t="s">
        <v>2237</v>
      </c>
      <c r="C2148" s="123">
        <v>61165</v>
      </c>
      <c r="D2148" s="149">
        <v>0</v>
      </c>
    </row>
    <row r="2149" spans="2:4" x14ac:dyDescent="0.35">
      <c r="B2149" s="153" t="s">
        <v>2238</v>
      </c>
      <c r="C2149" s="123">
        <v>61189</v>
      </c>
      <c r="D2149" s="149">
        <v>0</v>
      </c>
    </row>
    <row r="2150" spans="2:4" x14ac:dyDescent="0.35">
      <c r="B2150" s="153" t="s">
        <v>2239</v>
      </c>
      <c r="C2150" s="123">
        <v>61190</v>
      </c>
      <c r="D2150" s="149">
        <v>0</v>
      </c>
    </row>
    <row r="2151" spans="2:4" x14ac:dyDescent="0.35">
      <c r="B2151" s="153" t="s">
        <v>895</v>
      </c>
      <c r="C2151" s="123">
        <v>61191</v>
      </c>
      <c r="D2151" s="149">
        <v>0</v>
      </c>
    </row>
    <row r="2152" spans="2:4" x14ac:dyDescent="0.35">
      <c r="B2152" s="153" t="s">
        <v>2240</v>
      </c>
      <c r="C2152" s="123">
        <v>61193</v>
      </c>
      <c r="D2152" s="149">
        <v>0</v>
      </c>
    </row>
    <row r="2153" spans="2:4" x14ac:dyDescent="0.35">
      <c r="B2153" s="153" t="s">
        <v>2241</v>
      </c>
      <c r="C2153" s="123">
        <v>61198</v>
      </c>
      <c r="D2153" s="149">
        <v>0</v>
      </c>
    </row>
    <row r="2154" spans="2:4" x14ac:dyDescent="0.35">
      <c r="B2154" s="153" t="s">
        <v>2242</v>
      </c>
      <c r="C2154" s="123">
        <v>61199</v>
      </c>
      <c r="D2154" s="149">
        <v>0</v>
      </c>
    </row>
    <row r="2155" spans="2:4" x14ac:dyDescent="0.35">
      <c r="B2155" s="153" t="s">
        <v>2243</v>
      </c>
      <c r="C2155" s="123">
        <v>61201</v>
      </c>
      <c r="D2155" s="149">
        <v>0</v>
      </c>
    </row>
    <row r="2156" spans="2:4" x14ac:dyDescent="0.35">
      <c r="B2156" s="153" t="s">
        <v>2244</v>
      </c>
      <c r="C2156" s="123">
        <v>61209</v>
      </c>
      <c r="D2156" s="149">
        <v>0</v>
      </c>
    </row>
    <row r="2157" spans="2:4" x14ac:dyDescent="0.35">
      <c r="B2157" s="153" t="s">
        <v>2245</v>
      </c>
      <c r="C2157" s="123">
        <v>61217</v>
      </c>
      <c r="D2157" s="149">
        <v>0</v>
      </c>
    </row>
    <row r="2158" spans="2:4" x14ac:dyDescent="0.35">
      <c r="B2158" s="153" t="s">
        <v>2246</v>
      </c>
      <c r="C2158" s="123">
        <v>61249</v>
      </c>
      <c r="D2158" s="149">
        <v>0</v>
      </c>
    </row>
    <row r="2159" spans="2:4" x14ac:dyDescent="0.35">
      <c r="B2159" s="153" t="s">
        <v>2247</v>
      </c>
      <c r="C2159" s="123">
        <v>61268</v>
      </c>
      <c r="D2159" s="149">
        <v>0</v>
      </c>
    </row>
    <row r="2160" spans="2:4" x14ac:dyDescent="0.35">
      <c r="B2160" s="153" t="s">
        <v>2248</v>
      </c>
      <c r="C2160" s="123">
        <v>61272</v>
      </c>
      <c r="D2160" s="149">
        <v>0</v>
      </c>
    </row>
    <row r="2161" spans="2:4" x14ac:dyDescent="0.35">
      <c r="B2161" s="153" t="s">
        <v>2249</v>
      </c>
      <c r="C2161" s="123">
        <v>61289</v>
      </c>
      <c r="D2161" s="149">
        <v>0</v>
      </c>
    </row>
    <row r="2162" spans="2:4" x14ac:dyDescent="0.35">
      <c r="B2162" s="153" t="s">
        <v>2250</v>
      </c>
      <c r="C2162" s="123">
        <v>61290</v>
      </c>
      <c r="D2162" s="149">
        <v>0</v>
      </c>
    </row>
    <row r="2163" spans="2:4" x14ac:dyDescent="0.35">
      <c r="B2163" s="153" t="s">
        <v>2251</v>
      </c>
      <c r="C2163" s="123">
        <v>61291</v>
      </c>
      <c r="D2163" s="149">
        <v>0</v>
      </c>
    </row>
    <row r="2164" spans="2:4" x14ac:dyDescent="0.35">
      <c r="B2164" s="153" t="s">
        <v>2252</v>
      </c>
      <c r="C2164" s="123">
        <v>61314</v>
      </c>
      <c r="D2164" s="149">
        <v>0</v>
      </c>
    </row>
    <row r="2165" spans="2:4" x14ac:dyDescent="0.35">
      <c r="B2165" s="153" t="s">
        <v>2253</v>
      </c>
      <c r="C2165" s="123">
        <v>61335</v>
      </c>
      <c r="D2165" s="149">
        <v>0</v>
      </c>
    </row>
    <row r="2166" spans="2:4" x14ac:dyDescent="0.35">
      <c r="B2166" s="153" t="s">
        <v>2254</v>
      </c>
      <c r="C2166" s="123">
        <v>61336</v>
      </c>
      <c r="D2166" s="149">
        <v>0</v>
      </c>
    </row>
    <row r="2167" spans="2:4" x14ac:dyDescent="0.35">
      <c r="B2167" s="153" t="s">
        <v>2255</v>
      </c>
      <c r="C2167" s="123">
        <v>61337</v>
      </c>
      <c r="D2167" s="149">
        <v>0</v>
      </c>
    </row>
    <row r="2168" spans="2:4" x14ac:dyDescent="0.35">
      <c r="B2168" s="153" t="s">
        <v>2256</v>
      </c>
      <c r="C2168" s="123">
        <v>61338</v>
      </c>
      <c r="D2168" s="149">
        <v>0</v>
      </c>
    </row>
    <row r="2169" spans="2:4" x14ac:dyDescent="0.35">
      <c r="B2169" s="153" t="s">
        <v>2257</v>
      </c>
      <c r="C2169" s="123">
        <v>61348</v>
      </c>
      <c r="D2169" s="149">
        <v>0</v>
      </c>
    </row>
    <row r="2170" spans="2:4" x14ac:dyDescent="0.35">
      <c r="B2170" s="153" t="s">
        <v>2258</v>
      </c>
      <c r="C2170" s="123">
        <v>61349</v>
      </c>
      <c r="D2170" s="149">
        <v>0</v>
      </c>
    </row>
    <row r="2171" spans="2:4" x14ac:dyDescent="0.35">
      <c r="B2171" s="153" t="s">
        <v>2259</v>
      </c>
      <c r="C2171" s="123">
        <v>61377</v>
      </c>
      <c r="D2171" s="149">
        <v>0</v>
      </c>
    </row>
    <row r="2172" spans="2:4" x14ac:dyDescent="0.35">
      <c r="B2172" s="153" t="s">
        <v>2260</v>
      </c>
      <c r="C2172" s="123">
        <v>61423</v>
      </c>
      <c r="D2172" s="149">
        <v>0</v>
      </c>
    </row>
    <row r="2173" spans="2:4" x14ac:dyDescent="0.35">
      <c r="B2173" s="153" t="s">
        <v>2261</v>
      </c>
      <c r="C2173" s="123">
        <v>61424</v>
      </c>
      <c r="D2173" s="149">
        <v>0</v>
      </c>
    </row>
    <row r="2174" spans="2:4" x14ac:dyDescent="0.35">
      <c r="B2174" s="153" t="s">
        <v>2262</v>
      </c>
      <c r="C2174" s="123">
        <v>61425</v>
      </c>
      <c r="D2174" s="149">
        <v>0</v>
      </c>
    </row>
    <row r="2175" spans="2:4" x14ac:dyDescent="0.35">
      <c r="B2175" s="153" t="s">
        <v>2263</v>
      </c>
      <c r="C2175" s="123">
        <v>61430</v>
      </c>
      <c r="D2175" s="149">
        <v>0</v>
      </c>
    </row>
    <row r="2176" spans="2:4" x14ac:dyDescent="0.35">
      <c r="B2176" s="153" t="s">
        <v>2264</v>
      </c>
      <c r="C2176" s="123">
        <v>61439</v>
      </c>
      <c r="D2176" s="149">
        <v>0</v>
      </c>
    </row>
    <row r="2177" spans="2:4" x14ac:dyDescent="0.35">
      <c r="B2177" s="153" t="s">
        <v>2265</v>
      </c>
      <c r="C2177" s="123">
        <v>61442</v>
      </c>
      <c r="D2177" s="149">
        <v>0</v>
      </c>
    </row>
    <row r="2178" spans="2:4" x14ac:dyDescent="0.35">
      <c r="B2178" s="153" t="s">
        <v>2266</v>
      </c>
      <c r="C2178" s="123">
        <v>61443</v>
      </c>
      <c r="D2178" s="149">
        <v>0</v>
      </c>
    </row>
    <row r="2179" spans="2:4" x14ac:dyDescent="0.35">
      <c r="B2179" s="153" t="s">
        <v>2267</v>
      </c>
      <c r="C2179" s="123">
        <v>61444</v>
      </c>
      <c r="D2179" s="149">
        <v>0</v>
      </c>
    </row>
    <row r="2180" spans="2:4" x14ac:dyDescent="0.35">
      <c r="B2180" s="153" t="s">
        <v>2268</v>
      </c>
      <c r="C2180" s="123">
        <v>61462</v>
      </c>
      <c r="D2180" s="149">
        <v>0</v>
      </c>
    </row>
    <row r="2181" spans="2:4" x14ac:dyDescent="0.35">
      <c r="B2181" s="153" t="s">
        <v>2269</v>
      </c>
      <c r="C2181" s="123">
        <v>61463</v>
      </c>
      <c r="D2181" s="149">
        <v>0</v>
      </c>
    </row>
    <row r="2182" spans="2:4" x14ac:dyDescent="0.35">
      <c r="B2182" s="153" t="s">
        <v>2270</v>
      </c>
      <c r="C2182" s="123">
        <v>61472</v>
      </c>
      <c r="D2182" s="149">
        <v>0</v>
      </c>
    </row>
    <row r="2183" spans="2:4" x14ac:dyDescent="0.35">
      <c r="B2183" s="153" t="s">
        <v>2271</v>
      </c>
      <c r="C2183" s="123">
        <v>61553</v>
      </c>
      <c r="D2183" s="149">
        <v>0</v>
      </c>
    </row>
    <row r="2184" spans="2:4" x14ac:dyDescent="0.35">
      <c r="B2184" s="153" t="s">
        <v>2272</v>
      </c>
      <c r="C2184" s="123">
        <v>61556</v>
      </c>
      <c r="D2184" s="149">
        <v>0</v>
      </c>
    </row>
    <row r="2185" spans="2:4" x14ac:dyDescent="0.35">
      <c r="B2185" s="153" t="s">
        <v>2273</v>
      </c>
      <c r="C2185" s="123">
        <v>61557</v>
      </c>
      <c r="D2185" s="149">
        <v>0</v>
      </c>
    </row>
    <row r="2186" spans="2:4" x14ac:dyDescent="0.35">
      <c r="B2186" s="153" t="s">
        <v>2274</v>
      </c>
      <c r="C2186" s="123">
        <v>61558</v>
      </c>
      <c r="D2186" s="149">
        <v>0</v>
      </c>
    </row>
    <row r="2187" spans="2:4" x14ac:dyDescent="0.35">
      <c r="B2187" s="153" t="s">
        <v>2275</v>
      </c>
      <c r="C2187" s="123">
        <v>61559</v>
      </c>
      <c r="D2187" s="149">
        <v>0</v>
      </c>
    </row>
    <row r="2188" spans="2:4" x14ac:dyDescent="0.35">
      <c r="B2188" s="153" t="s">
        <v>2276</v>
      </c>
      <c r="C2188" s="123">
        <v>61560</v>
      </c>
      <c r="D2188" s="149">
        <v>0</v>
      </c>
    </row>
    <row r="2189" spans="2:4" x14ac:dyDescent="0.35">
      <c r="B2189" s="153" t="s">
        <v>2277</v>
      </c>
      <c r="C2189" s="123">
        <v>61563</v>
      </c>
      <c r="D2189" s="149">
        <v>0</v>
      </c>
    </row>
    <row r="2190" spans="2:4" x14ac:dyDescent="0.35">
      <c r="B2190" s="153" t="s">
        <v>2278</v>
      </c>
      <c r="C2190" s="123">
        <v>61580</v>
      </c>
      <c r="D2190" s="149">
        <v>0</v>
      </c>
    </row>
    <row r="2191" spans="2:4" x14ac:dyDescent="0.35">
      <c r="B2191" s="153" t="s">
        <v>2279</v>
      </c>
      <c r="C2191" s="123">
        <v>61605</v>
      </c>
      <c r="D2191" s="149">
        <v>0</v>
      </c>
    </row>
    <row r="2192" spans="2:4" x14ac:dyDescent="0.35">
      <c r="B2192" s="153" t="s">
        <v>2280</v>
      </c>
      <c r="C2192" s="123">
        <v>61606</v>
      </c>
      <c r="D2192" s="149">
        <v>0</v>
      </c>
    </row>
    <row r="2193" spans="2:4" x14ac:dyDescent="0.35">
      <c r="B2193" s="153" t="s">
        <v>2281</v>
      </c>
      <c r="C2193" s="123">
        <v>61607</v>
      </c>
      <c r="D2193" s="149">
        <v>0</v>
      </c>
    </row>
    <row r="2194" spans="2:4" x14ac:dyDescent="0.35">
      <c r="B2194" s="153" t="s">
        <v>2282</v>
      </c>
      <c r="C2194" s="123">
        <v>61611</v>
      </c>
      <c r="D2194" s="149">
        <v>0</v>
      </c>
    </row>
    <row r="2195" spans="2:4" x14ac:dyDescent="0.35">
      <c r="B2195" s="153" t="s">
        <v>2283</v>
      </c>
      <c r="C2195" s="123">
        <v>61619</v>
      </c>
      <c r="D2195" s="149">
        <v>0</v>
      </c>
    </row>
    <row r="2196" spans="2:4" x14ac:dyDescent="0.35">
      <c r="B2196" s="153" t="s">
        <v>2284</v>
      </c>
      <c r="C2196" s="123">
        <v>61620</v>
      </c>
      <c r="D2196" s="149">
        <v>0</v>
      </c>
    </row>
    <row r="2197" spans="2:4" x14ac:dyDescent="0.35">
      <c r="B2197" s="153" t="s">
        <v>2285</v>
      </c>
      <c r="C2197" s="123">
        <v>61621</v>
      </c>
      <c r="D2197" s="149">
        <v>0</v>
      </c>
    </row>
    <row r="2198" spans="2:4" x14ac:dyDescent="0.35">
      <c r="B2198" s="153" t="s">
        <v>2286</v>
      </c>
      <c r="C2198" s="123">
        <v>61628</v>
      </c>
      <c r="D2198" s="149">
        <v>0</v>
      </c>
    </row>
    <row r="2199" spans="2:4" x14ac:dyDescent="0.35">
      <c r="B2199" s="153" t="s">
        <v>2287</v>
      </c>
      <c r="C2199" s="123">
        <v>61631</v>
      </c>
      <c r="D2199" s="149">
        <v>0</v>
      </c>
    </row>
    <row r="2200" spans="2:4" x14ac:dyDescent="0.35">
      <c r="B2200" s="153" t="s">
        <v>2288</v>
      </c>
      <c r="C2200" s="123">
        <v>61662</v>
      </c>
      <c r="D2200" s="149">
        <v>0</v>
      </c>
    </row>
    <row r="2201" spans="2:4" x14ac:dyDescent="0.35">
      <c r="B2201" s="153" t="s">
        <v>2289</v>
      </c>
      <c r="C2201" s="123">
        <v>61678</v>
      </c>
      <c r="D2201" s="149">
        <v>0</v>
      </c>
    </row>
    <row r="2202" spans="2:4" x14ac:dyDescent="0.35">
      <c r="B2202" s="153" t="s">
        <v>2290</v>
      </c>
      <c r="C2202" s="123">
        <v>61682</v>
      </c>
      <c r="D2202" s="149">
        <v>0</v>
      </c>
    </row>
    <row r="2203" spans="2:4" x14ac:dyDescent="0.35">
      <c r="B2203" s="153" t="s">
        <v>2291</v>
      </c>
      <c r="C2203" s="123">
        <v>61683</v>
      </c>
      <c r="D2203" s="149">
        <v>0</v>
      </c>
    </row>
    <row r="2204" spans="2:4" x14ac:dyDescent="0.35">
      <c r="B2204" s="153" t="s">
        <v>2292</v>
      </c>
      <c r="C2204" s="123">
        <v>61692</v>
      </c>
      <c r="D2204" s="149">
        <v>0</v>
      </c>
    </row>
    <row r="2205" spans="2:4" x14ac:dyDescent="0.35">
      <c r="B2205" s="153" t="s">
        <v>2293</v>
      </c>
      <c r="C2205" s="123">
        <v>61698</v>
      </c>
      <c r="D2205" s="149">
        <v>0</v>
      </c>
    </row>
    <row r="2206" spans="2:4" x14ac:dyDescent="0.35">
      <c r="B2206" s="153" t="s">
        <v>2294</v>
      </c>
      <c r="C2206" s="123">
        <v>61718</v>
      </c>
      <c r="D2206" s="149">
        <v>0</v>
      </c>
    </row>
    <row r="2207" spans="2:4" x14ac:dyDescent="0.35">
      <c r="B2207" s="153" t="s">
        <v>2295</v>
      </c>
      <c r="C2207" s="123">
        <v>61752</v>
      </c>
      <c r="D2207" s="149">
        <v>0</v>
      </c>
    </row>
    <row r="2208" spans="2:4" x14ac:dyDescent="0.35">
      <c r="B2208" s="153" t="s">
        <v>2296</v>
      </c>
      <c r="C2208" s="123">
        <v>61753</v>
      </c>
      <c r="D2208" s="149">
        <v>0</v>
      </c>
    </row>
    <row r="2209" spans="2:4" x14ac:dyDescent="0.35">
      <c r="B2209" s="153" t="s">
        <v>2297</v>
      </c>
      <c r="C2209" s="123">
        <v>61791</v>
      </c>
      <c r="D2209" s="149">
        <v>0</v>
      </c>
    </row>
    <row r="2210" spans="2:4" x14ac:dyDescent="0.35">
      <c r="B2210" s="153" t="s">
        <v>2298</v>
      </c>
      <c r="C2210" s="123">
        <v>61792</v>
      </c>
      <c r="D2210" s="149">
        <v>0</v>
      </c>
    </row>
    <row r="2211" spans="2:4" x14ac:dyDescent="0.35">
      <c r="B2211" s="153" t="s">
        <v>2299</v>
      </c>
      <c r="C2211" s="123">
        <v>61809</v>
      </c>
      <c r="D2211" s="149">
        <v>0</v>
      </c>
    </row>
    <row r="2212" spans="2:4" x14ac:dyDescent="0.35">
      <c r="B2212" s="153" t="s">
        <v>2300</v>
      </c>
      <c r="C2212" s="123">
        <v>61811</v>
      </c>
      <c r="D2212" s="149">
        <v>0</v>
      </c>
    </row>
    <row r="2213" spans="2:4" x14ac:dyDescent="0.35">
      <c r="B2213" s="153" t="s">
        <v>2301</v>
      </c>
      <c r="C2213" s="123">
        <v>61824</v>
      </c>
      <c r="D2213" s="149">
        <v>0</v>
      </c>
    </row>
    <row r="2214" spans="2:4" x14ac:dyDescent="0.35">
      <c r="B2214" s="153" t="s">
        <v>2302</v>
      </c>
      <c r="C2214" s="123">
        <v>61825</v>
      </c>
      <c r="D2214" s="149">
        <v>0</v>
      </c>
    </row>
    <row r="2215" spans="2:4" x14ac:dyDescent="0.35">
      <c r="B2215" s="153" t="s">
        <v>2303</v>
      </c>
      <c r="C2215" s="123">
        <v>61827</v>
      </c>
      <c r="D2215" s="149">
        <v>0</v>
      </c>
    </row>
    <row r="2216" spans="2:4" x14ac:dyDescent="0.35">
      <c r="B2216" s="153" t="s">
        <v>2304</v>
      </c>
      <c r="C2216" s="123">
        <v>61828</v>
      </c>
      <c r="D2216" s="149">
        <v>0</v>
      </c>
    </row>
    <row r="2217" spans="2:4" x14ac:dyDescent="0.35">
      <c r="B2217" s="153" t="s">
        <v>2305</v>
      </c>
      <c r="C2217" s="123">
        <v>61829</v>
      </c>
      <c r="D2217" s="149">
        <v>0</v>
      </c>
    </row>
    <row r="2218" spans="2:4" x14ac:dyDescent="0.35">
      <c r="B2218" s="153" t="s">
        <v>2306</v>
      </c>
      <c r="C2218" s="123">
        <v>61830</v>
      </c>
      <c r="D2218" s="149">
        <v>0</v>
      </c>
    </row>
    <row r="2219" spans="2:4" x14ac:dyDescent="0.35">
      <c r="B2219" s="153" t="s">
        <v>2307</v>
      </c>
      <c r="C2219" s="123">
        <v>61831</v>
      </c>
      <c r="D2219" s="149">
        <v>0</v>
      </c>
    </row>
    <row r="2220" spans="2:4" x14ac:dyDescent="0.35">
      <c r="B2220" s="153" t="s">
        <v>2308</v>
      </c>
      <c r="C2220" s="123">
        <v>61832</v>
      </c>
      <c r="D2220" s="149">
        <v>0</v>
      </c>
    </row>
    <row r="2221" spans="2:4" x14ac:dyDescent="0.35">
      <c r="B2221" s="153" t="s">
        <v>2309</v>
      </c>
      <c r="C2221" s="123">
        <v>61834</v>
      </c>
      <c r="D2221" s="149">
        <v>0</v>
      </c>
    </row>
    <row r="2222" spans="2:4" x14ac:dyDescent="0.35">
      <c r="B2222" s="153" t="s">
        <v>2310</v>
      </c>
      <c r="C2222" s="123">
        <v>61835</v>
      </c>
      <c r="D2222" s="149">
        <v>0</v>
      </c>
    </row>
    <row r="2223" spans="2:4" x14ac:dyDescent="0.35">
      <c r="B2223" s="153" t="s">
        <v>2311</v>
      </c>
      <c r="C2223" s="123">
        <v>61843</v>
      </c>
      <c r="D2223" s="149">
        <v>0</v>
      </c>
    </row>
    <row r="2224" spans="2:4" x14ac:dyDescent="0.35">
      <c r="B2224" s="153" t="s">
        <v>2312</v>
      </c>
      <c r="C2224" s="123">
        <v>61853</v>
      </c>
      <c r="D2224" s="149">
        <v>0</v>
      </c>
    </row>
    <row r="2225" spans="2:4" x14ac:dyDescent="0.35">
      <c r="B2225" s="153" t="s">
        <v>2313</v>
      </c>
      <c r="C2225" s="123">
        <v>61862</v>
      </c>
      <c r="D2225" s="149">
        <v>0</v>
      </c>
    </row>
    <row r="2226" spans="2:4" x14ac:dyDescent="0.35">
      <c r="B2226" s="153" t="s">
        <v>2314</v>
      </c>
      <c r="C2226" s="123">
        <v>61886</v>
      </c>
      <c r="D2226" s="149">
        <v>0</v>
      </c>
    </row>
    <row r="2227" spans="2:4" x14ac:dyDescent="0.35">
      <c r="B2227" s="153" t="s">
        <v>2315</v>
      </c>
      <c r="C2227" s="123">
        <v>61894</v>
      </c>
      <c r="D2227" s="149">
        <v>0</v>
      </c>
    </row>
    <row r="2228" spans="2:4" x14ac:dyDescent="0.35">
      <c r="B2228" s="153" t="s">
        <v>2316</v>
      </c>
      <c r="C2228" s="123">
        <v>61925</v>
      </c>
      <c r="D2228" s="149">
        <v>0</v>
      </c>
    </row>
    <row r="2229" spans="2:4" x14ac:dyDescent="0.35">
      <c r="B2229" s="153" t="s">
        <v>2317</v>
      </c>
      <c r="C2229" s="123">
        <v>61930</v>
      </c>
      <c r="D2229" s="149">
        <v>0</v>
      </c>
    </row>
    <row r="2230" spans="2:4" x14ac:dyDescent="0.35">
      <c r="B2230" s="153" t="s">
        <v>2318</v>
      </c>
      <c r="C2230" s="123">
        <v>61933</v>
      </c>
      <c r="D2230" s="149">
        <v>0</v>
      </c>
    </row>
    <row r="2231" spans="2:4" x14ac:dyDescent="0.35">
      <c r="B2231" s="153" t="s">
        <v>2319</v>
      </c>
      <c r="C2231" s="123">
        <v>61993</v>
      </c>
      <c r="D2231" s="149">
        <v>0</v>
      </c>
    </row>
    <row r="2232" spans="2:4" x14ac:dyDescent="0.35">
      <c r="B2232" s="153" t="s">
        <v>2320</v>
      </c>
      <c r="C2232" s="123">
        <v>61995</v>
      </c>
      <c r="D2232" s="149">
        <v>0</v>
      </c>
    </row>
    <row r="2233" spans="2:4" x14ac:dyDescent="0.35">
      <c r="B2233" s="153" t="s">
        <v>2321</v>
      </c>
      <c r="C2233" s="123">
        <v>62016</v>
      </c>
      <c r="D2233" s="149">
        <v>0</v>
      </c>
    </row>
    <row r="2234" spans="2:4" x14ac:dyDescent="0.35">
      <c r="B2234" s="153" t="s">
        <v>2322</v>
      </c>
      <c r="C2234" s="123">
        <v>62020</v>
      </c>
      <c r="D2234" s="149">
        <v>0</v>
      </c>
    </row>
    <row r="2235" spans="2:4" x14ac:dyDescent="0.35">
      <c r="B2235" s="153" t="s">
        <v>2323</v>
      </c>
      <c r="C2235" s="123">
        <v>62028</v>
      </c>
      <c r="D2235" s="149">
        <v>0</v>
      </c>
    </row>
    <row r="2236" spans="2:4" x14ac:dyDescent="0.35">
      <c r="B2236" s="153" t="s">
        <v>2324</v>
      </c>
      <c r="C2236" s="123">
        <v>62039</v>
      </c>
      <c r="D2236" s="149">
        <v>0</v>
      </c>
    </row>
    <row r="2237" spans="2:4" x14ac:dyDescent="0.35">
      <c r="B2237" s="153" t="s">
        <v>2325</v>
      </c>
      <c r="C2237" s="123">
        <v>62075</v>
      </c>
      <c r="D2237" s="149">
        <v>0</v>
      </c>
    </row>
    <row r="2238" spans="2:4" x14ac:dyDescent="0.35">
      <c r="B2238" s="153" t="s">
        <v>2326</v>
      </c>
      <c r="C2238" s="123">
        <v>62077</v>
      </c>
      <c r="D2238" s="149">
        <v>0</v>
      </c>
    </row>
    <row r="2239" spans="2:4" x14ac:dyDescent="0.35">
      <c r="B2239" s="153" t="s">
        <v>2327</v>
      </c>
      <c r="C2239" s="123">
        <v>62114</v>
      </c>
      <c r="D2239" s="149">
        <v>0</v>
      </c>
    </row>
    <row r="2240" spans="2:4" x14ac:dyDescent="0.35">
      <c r="B2240" s="153" t="s">
        <v>2328</v>
      </c>
      <c r="C2240" s="123">
        <v>62149</v>
      </c>
      <c r="D2240" s="149">
        <v>0</v>
      </c>
    </row>
    <row r="2241" spans="2:4" x14ac:dyDescent="0.35">
      <c r="B2241" s="153" t="s">
        <v>2329</v>
      </c>
      <c r="C2241" s="123">
        <v>62150</v>
      </c>
      <c r="D2241" s="149">
        <v>0</v>
      </c>
    </row>
    <row r="2242" spans="2:4" x14ac:dyDescent="0.35">
      <c r="B2242" s="153" t="s">
        <v>2330</v>
      </c>
      <c r="C2242" s="123">
        <v>62151</v>
      </c>
      <c r="D2242" s="149">
        <v>0</v>
      </c>
    </row>
    <row r="2243" spans="2:4" x14ac:dyDescent="0.35">
      <c r="B2243" s="153" t="s">
        <v>2331</v>
      </c>
      <c r="C2243" s="123">
        <v>62169</v>
      </c>
      <c r="D2243" s="149">
        <v>0</v>
      </c>
    </row>
    <row r="2244" spans="2:4" x14ac:dyDescent="0.35">
      <c r="B2244" s="153" t="s">
        <v>2332</v>
      </c>
      <c r="C2244" s="123">
        <v>62170</v>
      </c>
      <c r="D2244" s="149">
        <v>0</v>
      </c>
    </row>
    <row r="2245" spans="2:4" x14ac:dyDescent="0.35">
      <c r="B2245" s="153" t="s">
        <v>2333</v>
      </c>
      <c r="C2245" s="123">
        <v>62171</v>
      </c>
      <c r="D2245" s="149">
        <v>0</v>
      </c>
    </row>
    <row r="2246" spans="2:4" x14ac:dyDescent="0.35">
      <c r="B2246" s="153" t="s">
        <v>2334</v>
      </c>
      <c r="C2246" s="123">
        <v>62191</v>
      </c>
      <c r="D2246" s="149">
        <v>0</v>
      </c>
    </row>
    <row r="2247" spans="2:4" x14ac:dyDescent="0.35">
      <c r="B2247" s="153" t="s">
        <v>2335</v>
      </c>
      <c r="C2247" s="123">
        <v>62224</v>
      </c>
      <c r="D2247" s="149">
        <v>0</v>
      </c>
    </row>
    <row r="2248" spans="2:4" x14ac:dyDescent="0.35">
      <c r="B2248" s="153" t="s">
        <v>2336</v>
      </c>
      <c r="C2248" s="123">
        <v>62239</v>
      </c>
      <c r="D2248" s="149">
        <v>0</v>
      </c>
    </row>
    <row r="2249" spans="2:4" x14ac:dyDescent="0.35">
      <c r="B2249" s="153" t="s">
        <v>2337</v>
      </c>
      <c r="C2249" s="123">
        <v>62241</v>
      </c>
      <c r="D2249" s="149">
        <v>0</v>
      </c>
    </row>
    <row r="2250" spans="2:4" x14ac:dyDescent="0.35">
      <c r="B2250" s="153" t="s">
        <v>2338</v>
      </c>
      <c r="C2250" s="123">
        <v>62242</v>
      </c>
      <c r="D2250" s="149">
        <v>0</v>
      </c>
    </row>
    <row r="2251" spans="2:4" x14ac:dyDescent="0.35">
      <c r="B2251" s="153" t="s">
        <v>2339</v>
      </c>
      <c r="C2251" s="123">
        <v>62243</v>
      </c>
      <c r="D2251" s="149">
        <v>0</v>
      </c>
    </row>
    <row r="2252" spans="2:4" x14ac:dyDescent="0.35">
      <c r="B2252" s="153" t="s">
        <v>2340</v>
      </c>
      <c r="C2252" s="123">
        <v>62244</v>
      </c>
      <c r="D2252" s="149">
        <v>0</v>
      </c>
    </row>
    <row r="2253" spans="2:4" x14ac:dyDescent="0.35">
      <c r="B2253" s="153" t="s">
        <v>2341</v>
      </c>
      <c r="C2253" s="123">
        <v>62245</v>
      </c>
      <c r="D2253" s="149">
        <v>0</v>
      </c>
    </row>
    <row r="2254" spans="2:4" x14ac:dyDescent="0.35">
      <c r="B2254" s="153" t="s">
        <v>2342</v>
      </c>
      <c r="C2254" s="123">
        <v>62246</v>
      </c>
      <c r="D2254" s="149">
        <v>0</v>
      </c>
    </row>
    <row r="2255" spans="2:4" x14ac:dyDescent="0.35">
      <c r="B2255" s="153" t="s">
        <v>2343</v>
      </c>
      <c r="C2255" s="123">
        <v>62251</v>
      </c>
      <c r="D2255" s="149">
        <v>0</v>
      </c>
    </row>
    <row r="2256" spans="2:4" x14ac:dyDescent="0.35">
      <c r="B2256" s="153" t="s">
        <v>2344</v>
      </c>
      <c r="C2256" s="123">
        <v>62252</v>
      </c>
      <c r="D2256" s="149">
        <v>0</v>
      </c>
    </row>
    <row r="2257" spans="2:4" x14ac:dyDescent="0.35">
      <c r="B2257" s="153" t="s">
        <v>2345</v>
      </c>
      <c r="C2257" s="123">
        <v>62253</v>
      </c>
      <c r="D2257" s="149">
        <v>0</v>
      </c>
    </row>
    <row r="2258" spans="2:4" x14ac:dyDescent="0.35">
      <c r="B2258" s="153" t="s">
        <v>2346</v>
      </c>
      <c r="C2258" s="123">
        <v>62254</v>
      </c>
      <c r="D2258" s="149">
        <v>0</v>
      </c>
    </row>
    <row r="2259" spans="2:4" x14ac:dyDescent="0.35">
      <c r="B2259" s="153" t="s">
        <v>2347</v>
      </c>
      <c r="C2259" s="123">
        <v>62255</v>
      </c>
      <c r="D2259" s="149">
        <v>0</v>
      </c>
    </row>
    <row r="2260" spans="2:4" x14ac:dyDescent="0.35">
      <c r="B2260" s="153" t="s">
        <v>2348</v>
      </c>
      <c r="C2260" s="123">
        <v>62256</v>
      </c>
      <c r="D2260" s="149">
        <v>0</v>
      </c>
    </row>
    <row r="2261" spans="2:4" x14ac:dyDescent="0.35">
      <c r="B2261" s="153" t="s">
        <v>2349</v>
      </c>
      <c r="C2261" s="123">
        <v>62260</v>
      </c>
      <c r="D2261" s="149">
        <v>0</v>
      </c>
    </row>
    <row r="2262" spans="2:4" x14ac:dyDescent="0.35">
      <c r="B2262" s="153" t="s">
        <v>2350</v>
      </c>
      <c r="C2262" s="123">
        <v>62274</v>
      </c>
      <c r="D2262" s="149">
        <v>0</v>
      </c>
    </row>
    <row r="2263" spans="2:4" x14ac:dyDescent="0.35">
      <c r="B2263" s="153" t="s">
        <v>2351</v>
      </c>
      <c r="C2263" s="123">
        <v>62275</v>
      </c>
      <c r="D2263" s="149">
        <v>0</v>
      </c>
    </row>
    <row r="2264" spans="2:4" x14ac:dyDescent="0.35">
      <c r="B2264" s="153" t="s">
        <v>2352</v>
      </c>
      <c r="C2264" s="123">
        <v>62287</v>
      </c>
      <c r="D2264" s="149">
        <v>0</v>
      </c>
    </row>
    <row r="2265" spans="2:4" x14ac:dyDescent="0.35">
      <c r="B2265" s="153" t="s">
        <v>2353</v>
      </c>
      <c r="C2265" s="123">
        <v>62376</v>
      </c>
      <c r="D2265" s="149">
        <v>0</v>
      </c>
    </row>
    <row r="2266" spans="2:4" x14ac:dyDescent="0.35">
      <c r="B2266" s="153" t="s">
        <v>2354</v>
      </c>
      <c r="C2266" s="123">
        <v>62406</v>
      </c>
      <c r="D2266" s="149">
        <v>0</v>
      </c>
    </row>
    <row r="2267" spans="2:4" x14ac:dyDescent="0.35">
      <c r="B2267" s="153" t="s">
        <v>2355</v>
      </c>
      <c r="C2267" s="123">
        <v>62445</v>
      </c>
      <c r="D2267" s="149">
        <v>0</v>
      </c>
    </row>
    <row r="2268" spans="2:4" x14ac:dyDescent="0.35">
      <c r="B2268" s="153" t="s">
        <v>2356</v>
      </c>
      <c r="C2268" s="123">
        <v>62467</v>
      </c>
      <c r="D2268" s="149">
        <v>0</v>
      </c>
    </row>
    <row r="2269" spans="2:4" x14ac:dyDescent="0.35">
      <c r="B2269" s="153" t="s">
        <v>2357</v>
      </c>
      <c r="C2269" s="123">
        <v>62560</v>
      </c>
      <c r="D2269" s="149">
        <v>0</v>
      </c>
    </row>
    <row r="2270" spans="2:4" x14ac:dyDescent="0.35">
      <c r="B2270" s="153" t="s">
        <v>2358</v>
      </c>
      <c r="C2270" s="123">
        <v>62578</v>
      </c>
      <c r="D2270" s="149">
        <v>0</v>
      </c>
    </row>
    <row r="2271" spans="2:4" x14ac:dyDescent="0.35">
      <c r="B2271" s="153" t="s">
        <v>2359</v>
      </c>
      <c r="C2271" s="123">
        <v>62597</v>
      </c>
      <c r="D2271" s="149">
        <v>0</v>
      </c>
    </row>
    <row r="2272" spans="2:4" x14ac:dyDescent="0.35">
      <c r="B2272" s="153" t="s">
        <v>2360</v>
      </c>
      <c r="C2272" s="123">
        <v>62611</v>
      </c>
      <c r="D2272" s="149">
        <v>0</v>
      </c>
    </row>
    <row r="2273" spans="2:4" x14ac:dyDescent="0.35">
      <c r="B2273" s="153" t="s">
        <v>2361</v>
      </c>
      <c r="C2273" s="123">
        <v>62636</v>
      </c>
      <c r="D2273" s="149">
        <v>0</v>
      </c>
    </row>
    <row r="2274" spans="2:4" x14ac:dyDescent="0.35">
      <c r="B2274" s="153" t="s">
        <v>2362</v>
      </c>
      <c r="C2274" s="123">
        <v>62643</v>
      </c>
      <c r="D2274" s="149">
        <v>0</v>
      </c>
    </row>
    <row r="2275" spans="2:4" x14ac:dyDescent="0.35">
      <c r="B2275" s="153" t="s">
        <v>2363</v>
      </c>
      <c r="C2275" s="123">
        <v>62649</v>
      </c>
      <c r="D2275" s="149">
        <v>0</v>
      </c>
    </row>
    <row r="2276" spans="2:4" x14ac:dyDescent="0.35">
      <c r="B2276" s="153" t="s">
        <v>2364</v>
      </c>
      <c r="C2276" s="123">
        <v>62663</v>
      </c>
      <c r="D2276" s="149">
        <v>0</v>
      </c>
    </row>
    <row r="2277" spans="2:4" x14ac:dyDescent="0.35">
      <c r="B2277" s="153" t="s">
        <v>2365</v>
      </c>
      <c r="C2277" s="123">
        <v>62664</v>
      </c>
      <c r="D2277" s="149">
        <v>0</v>
      </c>
    </row>
    <row r="2278" spans="2:4" x14ac:dyDescent="0.35">
      <c r="B2278" s="153" t="s">
        <v>2366</v>
      </c>
      <c r="C2278" s="123">
        <v>62667</v>
      </c>
      <c r="D2278" s="149">
        <v>0</v>
      </c>
    </row>
    <row r="2279" spans="2:4" x14ac:dyDescent="0.35">
      <c r="B2279" s="153" t="s">
        <v>2367</v>
      </c>
      <c r="C2279" s="123">
        <v>62687</v>
      </c>
      <c r="D2279" s="149">
        <v>0</v>
      </c>
    </row>
    <row r="2280" spans="2:4" x14ac:dyDescent="0.35">
      <c r="B2280" s="153" t="s">
        <v>2368</v>
      </c>
      <c r="C2280" s="123">
        <v>62688</v>
      </c>
      <c r="D2280" s="149">
        <v>0</v>
      </c>
    </row>
    <row r="2281" spans="2:4" x14ac:dyDescent="0.35">
      <c r="B2281" s="153" t="s">
        <v>2369</v>
      </c>
      <c r="C2281" s="123">
        <v>62689</v>
      </c>
      <c r="D2281" s="149">
        <v>0</v>
      </c>
    </row>
    <row r="2282" spans="2:4" x14ac:dyDescent="0.35">
      <c r="B2282" s="153" t="s">
        <v>2370</v>
      </c>
      <c r="C2282" s="123">
        <v>62690</v>
      </c>
      <c r="D2282" s="149">
        <v>0</v>
      </c>
    </row>
    <row r="2283" spans="2:4" x14ac:dyDescent="0.35">
      <c r="B2283" s="153" t="s">
        <v>2371</v>
      </c>
      <c r="C2283" s="123">
        <v>62718</v>
      </c>
      <c r="D2283" s="149">
        <v>0</v>
      </c>
    </row>
    <row r="2284" spans="2:4" x14ac:dyDescent="0.35">
      <c r="B2284" s="153" t="s">
        <v>2372</v>
      </c>
      <c r="C2284" s="123">
        <v>62719</v>
      </c>
      <c r="D2284" s="149">
        <v>0</v>
      </c>
    </row>
    <row r="2285" spans="2:4" x14ac:dyDescent="0.35">
      <c r="B2285" s="153" t="s">
        <v>2373</v>
      </c>
      <c r="C2285" s="123">
        <v>62732</v>
      </c>
      <c r="D2285" s="149">
        <v>0</v>
      </c>
    </row>
    <row r="2286" spans="2:4" x14ac:dyDescent="0.35">
      <c r="B2286" s="153" t="s">
        <v>2374</v>
      </c>
      <c r="C2286" s="123">
        <v>62756</v>
      </c>
      <c r="D2286" s="149">
        <v>0</v>
      </c>
    </row>
    <row r="2287" spans="2:4" x14ac:dyDescent="0.35">
      <c r="B2287" s="153" t="s">
        <v>2375</v>
      </c>
      <c r="C2287" s="123">
        <v>62805</v>
      </c>
      <c r="D2287" s="149">
        <v>0</v>
      </c>
    </row>
    <row r="2288" spans="2:4" x14ac:dyDescent="0.35">
      <c r="B2288" s="153" t="s">
        <v>2376</v>
      </c>
      <c r="C2288" s="123">
        <v>62877</v>
      </c>
      <c r="D2288" s="149">
        <v>0</v>
      </c>
    </row>
    <row r="2289" spans="2:4" x14ac:dyDescent="0.35">
      <c r="B2289" s="153" t="s">
        <v>2377</v>
      </c>
      <c r="C2289" s="123">
        <v>62965</v>
      </c>
      <c r="D2289" s="149">
        <v>0</v>
      </c>
    </row>
    <row r="2290" spans="2:4" x14ac:dyDescent="0.35">
      <c r="B2290" s="153" t="s">
        <v>2378</v>
      </c>
      <c r="C2290" s="123">
        <v>62987</v>
      </c>
      <c r="D2290" s="149">
        <v>0</v>
      </c>
    </row>
    <row r="2291" spans="2:4" x14ac:dyDescent="0.35">
      <c r="B2291" s="153" t="s">
        <v>2379</v>
      </c>
      <c r="C2291" s="123">
        <v>62994</v>
      </c>
      <c r="D2291" s="149">
        <v>0</v>
      </c>
    </row>
    <row r="2292" spans="2:4" x14ac:dyDescent="0.35">
      <c r="B2292" s="153" t="s">
        <v>2380</v>
      </c>
      <c r="C2292" s="123">
        <v>62995</v>
      </c>
      <c r="D2292" s="149">
        <v>0</v>
      </c>
    </row>
    <row r="2293" spans="2:4" x14ac:dyDescent="0.35">
      <c r="B2293" s="153" t="s">
        <v>2381</v>
      </c>
      <c r="C2293" s="123">
        <v>63021</v>
      </c>
      <c r="D2293" s="149">
        <v>0</v>
      </c>
    </row>
    <row r="2294" spans="2:4" x14ac:dyDescent="0.35">
      <c r="B2294" s="153" t="s">
        <v>2382</v>
      </c>
      <c r="C2294" s="123">
        <v>63031</v>
      </c>
      <c r="D2294" s="149">
        <v>0</v>
      </c>
    </row>
    <row r="2295" spans="2:4" x14ac:dyDescent="0.35">
      <c r="B2295" s="153" t="s">
        <v>2383</v>
      </c>
      <c r="C2295" s="123">
        <v>63068</v>
      </c>
      <c r="D2295" s="149">
        <v>0</v>
      </c>
    </row>
    <row r="2296" spans="2:4" x14ac:dyDescent="0.35">
      <c r="B2296" s="153" t="s">
        <v>2384</v>
      </c>
      <c r="C2296" s="123">
        <v>63074</v>
      </c>
      <c r="D2296" s="149">
        <v>0</v>
      </c>
    </row>
    <row r="2297" spans="2:4" x14ac:dyDescent="0.35">
      <c r="B2297" s="153" t="s">
        <v>2385</v>
      </c>
      <c r="C2297" s="123">
        <v>63081</v>
      </c>
      <c r="D2297" s="149">
        <v>0</v>
      </c>
    </row>
    <row r="2298" spans="2:4" x14ac:dyDescent="0.35">
      <c r="B2298" s="153" t="s">
        <v>2386</v>
      </c>
      <c r="C2298" s="123">
        <v>63082</v>
      </c>
      <c r="D2298" s="149">
        <v>0</v>
      </c>
    </row>
    <row r="2299" spans="2:4" x14ac:dyDescent="0.35">
      <c r="B2299" s="153" t="s">
        <v>2387</v>
      </c>
      <c r="C2299" s="123">
        <v>63124</v>
      </c>
      <c r="D2299" s="149">
        <v>0</v>
      </c>
    </row>
    <row r="2300" spans="2:4" x14ac:dyDescent="0.35">
      <c r="B2300" s="153" t="s">
        <v>2388</v>
      </c>
      <c r="C2300" s="123">
        <v>63163</v>
      </c>
      <c r="D2300" s="149">
        <v>0</v>
      </c>
    </row>
    <row r="2301" spans="2:4" x14ac:dyDescent="0.35">
      <c r="B2301" s="153" t="s">
        <v>2389</v>
      </c>
      <c r="C2301" s="123">
        <v>63164</v>
      </c>
      <c r="D2301" s="149">
        <v>0</v>
      </c>
    </row>
    <row r="2302" spans="2:4" x14ac:dyDescent="0.35">
      <c r="B2302" s="153" t="s">
        <v>2390</v>
      </c>
      <c r="C2302" s="123">
        <v>63184</v>
      </c>
      <c r="D2302" s="149">
        <v>0</v>
      </c>
    </row>
    <row r="2303" spans="2:4" x14ac:dyDescent="0.35">
      <c r="B2303" s="153" t="s">
        <v>2391</v>
      </c>
      <c r="C2303" s="123">
        <v>63204</v>
      </c>
      <c r="D2303" s="149">
        <v>0</v>
      </c>
    </row>
    <row r="2304" spans="2:4" x14ac:dyDescent="0.35">
      <c r="B2304" s="153" t="s">
        <v>2392</v>
      </c>
      <c r="C2304" s="123">
        <v>63206</v>
      </c>
      <c r="D2304" s="149">
        <v>0</v>
      </c>
    </row>
    <row r="2305" spans="2:4" x14ac:dyDescent="0.35">
      <c r="B2305" s="153" t="s">
        <v>2393</v>
      </c>
      <c r="C2305" s="123">
        <v>63207</v>
      </c>
      <c r="D2305" s="149">
        <v>0</v>
      </c>
    </row>
    <row r="2306" spans="2:4" x14ac:dyDescent="0.35">
      <c r="B2306" s="153" t="s">
        <v>2394</v>
      </c>
      <c r="C2306" s="123">
        <v>63208</v>
      </c>
      <c r="D2306" s="149">
        <v>0</v>
      </c>
    </row>
    <row r="2307" spans="2:4" x14ac:dyDescent="0.35">
      <c r="B2307" s="153" t="s">
        <v>2395</v>
      </c>
      <c r="C2307" s="123">
        <v>63276</v>
      </c>
      <c r="D2307" s="149">
        <v>0</v>
      </c>
    </row>
    <row r="2308" spans="2:4" x14ac:dyDescent="0.35">
      <c r="B2308" s="153" t="s">
        <v>2396</v>
      </c>
      <c r="C2308" s="123">
        <v>63277</v>
      </c>
      <c r="D2308" s="149">
        <v>0</v>
      </c>
    </row>
    <row r="2309" spans="2:4" x14ac:dyDescent="0.35">
      <c r="B2309" s="153" t="s">
        <v>2397</v>
      </c>
      <c r="C2309" s="123">
        <v>63278</v>
      </c>
      <c r="D2309" s="149">
        <v>0</v>
      </c>
    </row>
    <row r="2310" spans="2:4" x14ac:dyDescent="0.35">
      <c r="B2310" s="153" t="s">
        <v>2398</v>
      </c>
      <c r="C2310" s="123">
        <v>63301</v>
      </c>
      <c r="D2310" s="149">
        <v>0</v>
      </c>
    </row>
    <row r="2311" spans="2:4" x14ac:dyDescent="0.35">
      <c r="B2311" s="153" t="s">
        <v>2399</v>
      </c>
      <c r="C2311" s="123">
        <v>63303</v>
      </c>
      <c r="D2311" s="149">
        <v>0</v>
      </c>
    </row>
    <row r="2312" spans="2:4" x14ac:dyDescent="0.35">
      <c r="B2312" s="153" t="s">
        <v>2400</v>
      </c>
      <c r="C2312" s="123">
        <v>63344</v>
      </c>
      <c r="D2312" s="149">
        <v>0</v>
      </c>
    </row>
    <row r="2313" spans="2:4" x14ac:dyDescent="0.35">
      <c r="B2313" s="153" t="s">
        <v>2401</v>
      </c>
      <c r="C2313" s="123">
        <v>63349</v>
      </c>
      <c r="D2313" s="149">
        <v>0</v>
      </c>
    </row>
    <row r="2314" spans="2:4" x14ac:dyDescent="0.35">
      <c r="B2314" s="153" t="s">
        <v>2402</v>
      </c>
      <c r="C2314" s="123">
        <v>63361</v>
      </c>
      <c r="D2314" s="149">
        <v>0</v>
      </c>
    </row>
    <row r="2315" spans="2:4" x14ac:dyDescent="0.35">
      <c r="B2315" s="153" t="s">
        <v>2403</v>
      </c>
      <c r="C2315" s="123">
        <v>63363</v>
      </c>
      <c r="D2315" s="149">
        <v>0</v>
      </c>
    </row>
    <row r="2316" spans="2:4" x14ac:dyDescent="0.35">
      <c r="B2316" s="153" t="s">
        <v>2404</v>
      </c>
      <c r="C2316" s="123">
        <v>63376</v>
      </c>
      <c r="D2316" s="149">
        <v>0</v>
      </c>
    </row>
    <row r="2317" spans="2:4" x14ac:dyDescent="0.35">
      <c r="B2317" s="153" t="s">
        <v>2405</v>
      </c>
      <c r="C2317" s="123">
        <v>63385</v>
      </c>
      <c r="D2317" s="149">
        <v>0</v>
      </c>
    </row>
    <row r="2318" spans="2:4" x14ac:dyDescent="0.35">
      <c r="B2318" s="153" t="s">
        <v>2406</v>
      </c>
      <c r="C2318" s="123">
        <v>63391</v>
      </c>
      <c r="D2318" s="149">
        <v>0</v>
      </c>
    </row>
    <row r="2319" spans="2:4" x14ac:dyDescent="0.35">
      <c r="B2319" s="153" t="s">
        <v>2407</v>
      </c>
      <c r="C2319" s="123">
        <v>63442</v>
      </c>
      <c r="D2319" s="149">
        <v>0</v>
      </c>
    </row>
    <row r="2320" spans="2:4" x14ac:dyDescent="0.35">
      <c r="B2320" s="153" t="s">
        <v>2408</v>
      </c>
      <c r="C2320" s="123">
        <v>63443</v>
      </c>
      <c r="D2320" s="149">
        <v>0</v>
      </c>
    </row>
    <row r="2321" spans="2:4" x14ac:dyDescent="0.35">
      <c r="B2321" s="153" t="s">
        <v>2409</v>
      </c>
      <c r="C2321" s="123">
        <v>63455</v>
      </c>
      <c r="D2321" s="149">
        <v>0</v>
      </c>
    </row>
    <row r="2322" spans="2:4" x14ac:dyDescent="0.35">
      <c r="B2322" s="153" t="s">
        <v>2410</v>
      </c>
      <c r="C2322" s="123">
        <v>63486</v>
      </c>
      <c r="D2322" s="149">
        <v>0</v>
      </c>
    </row>
    <row r="2323" spans="2:4" x14ac:dyDescent="0.35">
      <c r="B2323" s="153" t="s">
        <v>2411</v>
      </c>
      <c r="C2323" s="123">
        <v>63493</v>
      </c>
      <c r="D2323" s="149">
        <v>0</v>
      </c>
    </row>
    <row r="2324" spans="2:4" x14ac:dyDescent="0.35">
      <c r="B2324" s="153" t="s">
        <v>2412</v>
      </c>
      <c r="C2324" s="123">
        <v>63514</v>
      </c>
      <c r="D2324" s="149">
        <v>0</v>
      </c>
    </row>
    <row r="2325" spans="2:4" x14ac:dyDescent="0.35">
      <c r="B2325" s="153" t="s">
        <v>2413</v>
      </c>
      <c r="C2325" s="123">
        <v>63516</v>
      </c>
      <c r="D2325" s="149">
        <v>0</v>
      </c>
    </row>
    <row r="2326" spans="2:4" x14ac:dyDescent="0.35">
      <c r="B2326" s="153" t="s">
        <v>2414</v>
      </c>
      <c r="C2326" s="123">
        <v>63531</v>
      </c>
      <c r="D2326" s="149">
        <v>0</v>
      </c>
    </row>
    <row r="2327" spans="2:4" x14ac:dyDescent="0.35">
      <c r="B2327" s="153" t="s">
        <v>2415</v>
      </c>
      <c r="C2327" s="123">
        <v>63536</v>
      </c>
      <c r="D2327" s="149">
        <v>0</v>
      </c>
    </row>
    <row r="2328" spans="2:4" x14ac:dyDescent="0.35">
      <c r="B2328" s="153" t="s">
        <v>2416</v>
      </c>
      <c r="C2328" s="123">
        <v>63554</v>
      </c>
      <c r="D2328" s="149">
        <v>0</v>
      </c>
    </row>
    <row r="2329" spans="2:4" x14ac:dyDescent="0.35">
      <c r="B2329" s="153" t="s">
        <v>2417</v>
      </c>
      <c r="C2329" s="123">
        <v>63579</v>
      </c>
      <c r="D2329" s="149">
        <v>0</v>
      </c>
    </row>
    <row r="2330" spans="2:4" x14ac:dyDescent="0.35">
      <c r="B2330" s="153" t="s">
        <v>2418</v>
      </c>
      <c r="C2330" s="123">
        <v>63586</v>
      </c>
      <c r="D2330" s="149">
        <v>0</v>
      </c>
    </row>
    <row r="2331" spans="2:4" x14ac:dyDescent="0.35">
      <c r="B2331" s="153" t="s">
        <v>2419</v>
      </c>
      <c r="C2331" s="123">
        <v>63587</v>
      </c>
      <c r="D2331" s="149">
        <v>0</v>
      </c>
    </row>
    <row r="2332" spans="2:4" x14ac:dyDescent="0.35">
      <c r="B2332" s="153" t="s">
        <v>2420</v>
      </c>
      <c r="C2332" s="123">
        <v>63630</v>
      </c>
      <c r="D2332" s="149">
        <v>0</v>
      </c>
    </row>
    <row r="2333" spans="2:4" x14ac:dyDescent="0.35">
      <c r="B2333" s="153" t="s">
        <v>2421</v>
      </c>
      <c r="C2333" s="123">
        <v>63651</v>
      </c>
      <c r="D2333" s="149">
        <v>0</v>
      </c>
    </row>
    <row r="2334" spans="2:4" x14ac:dyDescent="0.35">
      <c r="B2334" s="153" t="s">
        <v>2422</v>
      </c>
      <c r="C2334" s="123">
        <v>63869</v>
      </c>
      <c r="D2334" s="149">
        <v>0</v>
      </c>
    </row>
    <row r="2335" spans="2:4" x14ac:dyDescent="0.35">
      <c r="B2335" s="153" t="s">
        <v>2423</v>
      </c>
      <c r="C2335" s="123">
        <v>63928</v>
      </c>
      <c r="D2335" s="149">
        <v>0</v>
      </c>
    </row>
    <row r="2336" spans="2:4" x14ac:dyDescent="0.35">
      <c r="B2336" s="153" t="s">
        <v>2424</v>
      </c>
      <c r="C2336" s="123">
        <v>60960</v>
      </c>
      <c r="D2336" s="149">
        <v>0.52825153290440807</v>
      </c>
    </row>
    <row r="2337" spans="2:4" x14ac:dyDescent="0.35">
      <c r="B2337" s="153" t="s">
        <v>2425</v>
      </c>
      <c r="C2337" s="123">
        <v>63285</v>
      </c>
      <c r="D2337" s="149">
        <v>0.49680287956339625</v>
      </c>
    </row>
    <row r="2338" spans="2:4" x14ac:dyDescent="0.35">
      <c r="B2338" s="153" t="s">
        <v>2426</v>
      </c>
      <c r="C2338" s="123">
        <v>63114</v>
      </c>
      <c r="D2338" s="149">
        <v>0</v>
      </c>
    </row>
    <row r="2339" spans="2:4" x14ac:dyDescent="0.35">
      <c r="B2339" s="153" t="s">
        <v>2427</v>
      </c>
      <c r="C2339" s="123">
        <v>58056</v>
      </c>
      <c r="D2339" s="149">
        <v>4.8962401665157014</v>
      </c>
    </row>
    <row r="2340" spans="2:4" x14ac:dyDescent="0.35">
      <c r="B2340" s="153" t="s">
        <v>2428</v>
      </c>
      <c r="C2340" s="123">
        <v>56791</v>
      </c>
      <c r="D2340" s="149">
        <v>0</v>
      </c>
    </row>
    <row r="2341" spans="2:4" x14ac:dyDescent="0.35">
      <c r="B2341" s="153" t="s">
        <v>2429</v>
      </c>
      <c r="C2341" s="123">
        <v>60777</v>
      </c>
      <c r="D2341" s="149">
        <v>0</v>
      </c>
    </row>
    <row r="2342" spans="2:4" x14ac:dyDescent="0.35">
      <c r="B2342" s="153" t="s">
        <v>2430</v>
      </c>
      <c r="C2342" s="123">
        <v>62178</v>
      </c>
      <c r="D2342" s="149">
        <v>0</v>
      </c>
    </row>
    <row r="2343" spans="2:4" x14ac:dyDescent="0.35">
      <c r="B2343" s="153" t="s">
        <v>2431</v>
      </c>
      <c r="C2343" s="123">
        <v>59531</v>
      </c>
      <c r="D2343" s="149">
        <v>0</v>
      </c>
    </row>
    <row r="2344" spans="2:4" x14ac:dyDescent="0.35">
      <c r="B2344" s="153" t="s">
        <v>2432</v>
      </c>
      <c r="C2344" s="123">
        <v>60827</v>
      </c>
      <c r="D2344" s="149">
        <v>0</v>
      </c>
    </row>
    <row r="2345" spans="2:4" x14ac:dyDescent="0.35">
      <c r="B2345" s="153" t="s">
        <v>2433</v>
      </c>
      <c r="C2345" s="123">
        <v>60094</v>
      </c>
      <c r="D2345" s="149">
        <v>0</v>
      </c>
    </row>
    <row r="2346" spans="2:4" x14ac:dyDescent="0.35">
      <c r="B2346" s="153" t="s">
        <v>2434</v>
      </c>
      <c r="C2346" s="123">
        <v>7224</v>
      </c>
      <c r="D2346" s="149">
        <v>0</v>
      </c>
    </row>
    <row r="2347" spans="2:4" x14ac:dyDescent="0.35">
      <c r="B2347" s="153" t="s">
        <v>2435</v>
      </c>
      <c r="C2347" s="123">
        <v>61431</v>
      </c>
      <c r="D2347" s="149">
        <v>0</v>
      </c>
    </row>
    <row r="2348" spans="2:4" x14ac:dyDescent="0.35">
      <c r="B2348" s="153" t="s">
        <v>2436</v>
      </c>
      <c r="C2348" s="123">
        <v>57653</v>
      </c>
      <c r="D2348" s="149">
        <v>0.22096882160005507</v>
      </c>
    </row>
    <row r="2349" spans="2:4" x14ac:dyDescent="0.35">
      <c r="B2349" s="153" t="s">
        <v>2437</v>
      </c>
      <c r="C2349" s="123">
        <v>3635</v>
      </c>
      <c r="D2349" s="149">
        <v>0</v>
      </c>
    </row>
    <row r="2350" spans="2:4" x14ac:dyDescent="0.35">
      <c r="B2350" s="153" t="s">
        <v>2438</v>
      </c>
      <c r="C2350" s="123">
        <v>57304</v>
      </c>
      <c r="D2350" s="149">
        <v>0</v>
      </c>
    </row>
    <row r="2351" spans="2:4" x14ac:dyDescent="0.35">
      <c r="B2351" s="153" t="s">
        <v>2439</v>
      </c>
      <c r="C2351" s="123">
        <v>57307</v>
      </c>
      <c r="D2351" s="149">
        <v>0</v>
      </c>
    </row>
    <row r="2352" spans="2:4" x14ac:dyDescent="0.35">
      <c r="B2352" s="153" t="s">
        <v>2440</v>
      </c>
      <c r="C2352" s="123">
        <v>57312</v>
      </c>
      <c r="D2352" s="149">
        <v>0</v>
      </c>
    </row>
    <row r="2353" spans="2:4" x14ac:dyDescent="0.35">
      <c r="B2353" s="153" t="s">
        <v>2441</v>
      </c>
      <c r="C2353" s="123">
        <v>59799</v>
      </c>
      <c r="D2353" s="149">
        <v>0</v>
      </c>
    </row>
    <row r="2354" spans="2:4" x14ac:dyDescent="0.35">
      <c r="B2354" s="153" t="s">
        <v>2442</v>
      </c>
      <c r="C2354" s="123">
        <v>60095</v>
      </c>
      <c r="D2354" s="149">
        <v>0</v>
      </c>
    </row>
    <row r="2355" spans="2:4" x14ac:dyDescent="0.35">
      <c r="B2355" s="153" t="s">
        <v>2446</v>
      </c>
      <c r="C2355" s="123">
        <v>63387</v>
      </c>
      <c r="D2355" s="149">
        <v>0</v>
      </c>
    </row>
    <row r="2356" spans="2:4" x14ac:dyDescent="0.35">
      <c r="B2356" s="153" t="s">
        <v>2447</v>
      </c>
      <c r="C2356" s="123">
        <v>62988</v>
      </c>
      <c r="D2356" s="149">
        <v>0</v>
      </c>
    </row>
    <row r="2357" spans="2:4" x14ac:dyDescent="0.35">
      <c r="B2357" s="153" t="s">
        <v>2448</v>
      </c>
      <c r="C2357" s="123">
        <v>4256</v>
      </c>
      <c r="D2357" s="149">
        <v>0.39729302350280904</v>
      </c>
    </row>
    <row r="2358" spans="2:4" x14ac:dyDescent="0.35">
      <c r="B2358" s="153" t="s">
        <v>2449</v>
      </c>
      <c r="C2358" s="123">
        <v>57730</v>
      </c>
      <c r="D2358" s="149">
        <v>1.1110766756936199</v>
      </c>
    </row>
    <row r="2359" spans="2:4" x14ac:dyDescent="0.35">
      <c r="B2359" s="153" t="s">
        <v>2450</v>
      </c>
      <c r="C2359" s="123">
        <v>61251</v>
      </c>
      <c r="D2359" s="149">
        <v>0</v>
      </c>
    </row>
    <row r="2360" spans="2:4" x14ac:dyDescent="0.35">
      <c r="B2360" s="153" t="s">
        <v>2451</v>
      </c>
      <c r="C2360" s="123">
        <v>61252</v>
      </c>
      <c r="D2360" s="149">
        <v>0</v>
      </c>
    </row>
    <row r="2361" spans="2:4" x14ac:dyDescent="0.35">
      <c r="B2361" s="153" t="s">
        <v>2452</v>
      </c>
      <c r="C2361" s="123">
        <v>61253</v>
      </c>
      <c r="D2361" s="149">
        <v>0</v>
      </c>
    </row>
    <row r="2362" spans="2:4" x14ac:dyDescent="0.35">
      <c r="B2362" s="153" t="s">
        <v>2453</v>
      </c>
      <c r="C2362" s="123">
        <v>57100</v>
      </c>
      <c r="D2362" s="149">
        <v>1.1110766756936181</v>
      </c>
    </row>
    <row r="2363" spans="2:4" x14ac:dyDescent="0.35">
      <c r="B2363" s="153" t="s">
        <v>3028</v>
      </c>
      <c r="C2363" s="123">
        <v>371</v>
      </c>
      <c r="D2363" s="149">
        <v>0</v>
      </c>
    </row>
    <row r="2364" spans="2:4" x14ac:dyDescent="0.35">
      <c r="B2364" s="153" t="s">
        <v>3029</v>
      </c>
      <c r="C2364" s="123">
        <v>438</v>
      </c>
      <c r="D2364" s="149">
        <v>0</v>
      </c>
    </row>
    <row r="2365" spans="2:4" x14ac:dyDescent="0.35">
      <c r="B2365" s="153" t="s">
        <v>3030</v>
      </c>
      <c r="C2365" s="123">
        <v>50892</v>
      </c>
      <c r="D2365" s="149">
        <v>0</v>
      </c>
    </row>
    <row r="2366" spans="2:4" x14ac:dyDescent="0.35">
      <c r="B2366" s="153" t="s">
        <v>3031</v>
      </c>
      <c r="C2366" s="123">
        <v>56814</v>
      </c>
      <c r="D2366" s="149">
        <v>0</v>
      </c>
    </row>
    <row r="2367" spans="2:4" x14ac:dyDescent="0.35">
      <c r="B2367" s="153" t="s">
        <v>3032</v>
      </c>
      <c r="C2367" s="123">
        <v>57314</v>
      </c>
      <c r="D2367" s="149">
        <v>0</v>
      </c>
    </row>
    <row r="2368" spans="2:4" x14ac:dyDescent="0.35">
      <c r="B2368" s="153" t="s">
        <v>3033</v>
      </c>
      <c r="C2368" s="123">
        <v>57566</v>
      </c>
      <c r="D2368" s="149">
        <v>0</v>
      </c>
    </row>
    <row r="2369" spans="2:4" x14ac:dyDescent="0.35">
      <c r="B2369" s="153" t="s">
        <v>3034</v>
      </c>
      <c r="C2369" s="123">
        <v>57930</v>
      </c>
      <c r="D2369" s="149">
        <v>0</v>
      </c>
    </row>
    <row r="2370" spans="2:4" x14ac:dyDescent="0.35">
      <c r="B2370" s="153" t="s">
        <v>3035</v>
      </c>
      <c r="C2370" s="123">
        <v>58248</v>
      </c>
      <c r="D2370" s="149">
        <v>0</v>
      </c>
    </row>
    <row r="2371" spans="2:4" x14ac:dyDescent="0.35">
      <c r="B2371" s="153" t="s">
        <v>3036</v>
      </c>
      <c r="C2371" s="123">
        <v>59870</v>
      </c>
      <c r="D2371" s="149">
        <v>0</v>
      </c>
    </row>
    <row r="2372" spans="2:4" x14ac:dyDescent="0.35">
      <c r="B2372" s="153" t="s">
        <v>3037</v>
      </c>
      <c r="C2372" s="123">
        <v>61200</v>
      </c>
      <c r="D2372" s="149">
        <v>0</v>
      </c>
    </row>
    <row r="2373" spans="2:4" x14ac:dyDescent="0.35">
      <c r="B2373" s="153" t="s">
        <v>3038</v>
      </c>
      <c r="C2373" s="123">
        <v>61844</v>
      </c>
      <c r="D2373" s="149">
        <v>0</v>
      </c>
    </row>
    <row r="2374" spans="2:4" x14ac:dyDescent="0.35">
      <c r="B2374" s="153" t="s">
        <v>3039</v>
      </c>
      <c r="C2374" s="123">
        <v>61854</v>
      </c>
      <c r="D2374" s="149">
        <v>0</v>
      </c>
    </row>
    <row r="2375" spans="2:4" x14ac:dyDescent="0.35">
      <c r="B2375" s="153" t="s">
        <v>3040</v>
      </c>
      <c r="C2375" s="123">
        <v>61855</v>
      </c>
      <c r="D2375" s="149">
        <v>0</v>
      </c>
    </row>
    <row r="2376" spans="2:4" x14ac:dyDescent="0.35">
      <c r="B2376" s="153" t="s">
        <v>3041</v>
      </c>
      <c r="C2376" s="123">
        <v>61856</v>
      </c>
      <c r="D2376" s="149">
        <v>0</v>
      </c>
    </row>
    <row r="2377" spans="2:4" x14ac:dyDescent="0.35">
      <c r="B2377" s="153" t="s">
        <v>3042</v>
      </c>
      <c r="C2377" s="123">
        <v>61860</v>
      </c>
      <c r="D2377" s="149">
        <v>0</v>
      </c>
    </row>
    <row r="2378" spans="2:4" x14ac:dyDescent="0.35">
      <c r="B2378" s="153" t="s">
        <v>3043</v>
      </c>
      <c r="C2378" s="123">
        <v>61931</v>
      </c>
      <c r="D2378" s="149">
        <v>0</v>
      </c>
    </row>
    <row r="2379" spans="2:4" x14ac:dyDescent="0.35">
      <c r="B2379" s="153" t="s">
        <v>3044</v>
      </c>
      <c r="C2379" s="123">
        <v>61932</v>
      </c>
      <c r="D2379" s="149">
        <v>0</v>
      </c>
    </row>
    <row r="2380" spans="2:4" x14ac:dyDescent="0.35">
      <c r="B2380" s="153" t="s">
        <v>3045</v>
      </c>
      <c r="C2380" s="123">
        <v>62177</v>
      </c>
      <c r="D2380" s="149">
        <v>0</v>
      </c>
    </row>
    <row r="2381" spans="2:4" x14ac:dyDescent="0.35">
      <c r="B2381" s="153" t="s">
        <v>3046</v>
      </c>
      <c r="C2381" s="123">
        <v>62440</v>
      </c>
      <c r="D2381" s="149">
        <v>0</v>
      </c>
    </row>
    <row r="2382" spans="2:4" x14ac:dyDescent="0.35">
      <c r="B2382" s="153" t="s">
        <v>3047</v>
      </c>
      <c r="C2382" s="123">
        <v>62463</v>
      </c>
      <c r="D2382" s="149">
        <v>0</v>
      </c>
    </row>
    <row r="2383" spans="2:4" x14ac:dyDescent="0.35">
      <c r="B2383" s="153" t="s">
        <v>3048</v>
      </c>
      <c r="C2383" s="123">
        <v>62464</v>
      </c>
      <c r="D2383" s="149">
        <v>0</v>
      </c>
    </row>
    <row r="2384" spans="2:4" x14ac:dyDescent="0.35">
      <c r="B2384" s="153" t="s">
        <v>3049</v>
      </c>
      <c r="C2384" s="123">
        <v>62465</v>
      </c>
      <c r="D2384" s="149">
        <v>0</v>
      </c>
    </row>
    <row r="2385" spans="2:4" x14ac:dyDescent="0.35">
      <c r="B2385" s="153" t="s">
        <v>3050</v>
      </c>
      <c r="C2385" s="123">
        <v>62469</v>
      </c>
      <c r="D2385" s="149">
        <v>0</v>
      </c>
    </row>
    <row r="2386" spans="2:4" x14ac:dyDescent="0.35">
      <c r="B2386" s="153" t="s">
        <v>3051</v>
      </c>
      <c r="C2386" s="123">
        <v>62470</v>
      </c>
      <c r="D2386" s="149">
        <v>0</v>
      </c>
    </row>
    <row r="2387" spans="2:4" x14ac:dyDescent="0.35">
      <c r="B2387" s="153" t="s">
        <v>3052</v>
      </c>
      <c r="C2387" s="123">
        <v>62495</v>
      </c>
      <c r="D2387" s="149">
        <v>0</v>
      </c>
    </row>
    <row r="2388" spans="2:4" x14ac:dyDescent="0.35">
      <c r="B2388" s="153" t="s">
        <v>3053</v>
      </c>
      <c r="C2388" s="123">
        <v>62545</v>
      </c>
      <c r="D2388" s="149">
        <v>0</v>
      </c>
    </row>
    <row r="2389" spans="2:4" x14ac:dyDescent="0.35">
      <c r="B2389" s="153" t="s">
        <v>3054</v>
      </c>
      <c r="C2389" s="123">
        <v>62591</v>
      </c>
      <c r="D2389" s="149">
        <v>0</v>
      </c>
    </row>
    <row r="2390" spans="2:4" x14ac:dyDescent="0.35">
      <c r="B2390" s="153" t="s">
        <v>3055</v>
      </c>
      <c r="C2390" s="123">
        <v>62745</v>
      </c>
      <c r="D2390" s="149">
        <v>0</v>
      </c>
    </row>
    <row r="2391" spans="2:4" x14ac:dyDescent="0.35">
      <c r="B2391" s="153" t="s">
        <v>3056</v>
      </c>
      <c r="C2391" s="123">
        <v>62806</v>
      </c>
      <c r="D2391" s="149">
        <v>0</v>
      </c>
    </row>
    <row r="2392" spans="2:4" x14ac:dyDescent="0.35">
      <c r="B2392" s="153" t="s">
        <v>3057</v>
      </c>
      <c r="C2392" s="123">
        <v>62812</v>
      </c>
      <c r="D2392" s="149">
        <v>0</v>
      </c>
    </row>
    <row r="2393" spans="2:4" x14ac:dyDescent="0.35">
      <c r="B2393" s="153" t="s">
        <v>3058</v>
      </c>
      <c r="C2393" s="123">
        <v>62840</v>
      </c>
      <c r="D2393" s="149">
        <v>0</v>
      </c>
    </row>
    <row r="2394" spans="2:4" x14ac:dyDescent="0.35">
      <c r="B2394" s="153" t="s">
        <v>3059</v>
      </c>
      <c r="C2394" s="123">
        <v>62899</v>
      </c>
      <c r="D2394" s="149">
        <v>0</v>
      </c>
    </row>
    <row r="2395" spans="2:4" x14ac:dyDescent="0.35">
      <c r="B2395" s="153" t="s">
        <v>3060</v>
      </c>
      <c r="C2395" s="123">
        <v>62902</v>
      </c>
      <c r="D2395" s="149">
        <v>0</v>
      </c>
    </row>
    <row r="2396" spans="2:4" x14ac:dyDescent="0.35">
      <c r="B2396" s="153" t="s">
        <v>3061</v>
      </c>
      <c r="C2396" s="123">
        <v>62935</v>
      </c>
      <c r="D2396" s="149">
        <v>0</v>
      </c>
    </row>
    <row r="2397" spans="2:4" x14ac:dyDescent="0.35">
      <c r="B2397" s="153" t="s">
        <v>3062</v>
      </c>
      <c r="C2397" s="123">
        <v>62936</v>
      </c>
      <c r="D2397" s="149">
        <v>0</v>
      </c>
    </row>
    <row r="2398" spans="2:4" x14ac:dyDescent="0.35">
      <c r="B2398" s="153" t="s">
        <v>3063</v>
      </c>
      <c r="C2398" s="123">
        <v>62939</v>
      </c>
      <c r="D2398" s="149">
        <v>0</v>
      </c>
    </row>
    <row r="2399" spans="2:4" x14ac:dyDescent="0.35">
      <c r="B2399" s="153" t="s">
        <v>3064</v>
      </c>
      <c r="C2399" s="123">
        <v>62952</v>
      </c>
      <c r="D2399" s="149">
        <v>0</v>
      </c>
    </row>
    <row r="2400" spans="2:4" x14ac:dyDescent="0.35">
      <c r="B2400" s="153" t="s">
        <v>3065</v>
      </c>
      <c r="C2400" s="123">
        <v>63123</v>
      </c>
      <c r="D2400" s="149">
        <v>0</v>
      </c>
    </row>
    <row r="2401" spans="2:4" x14ac:dyDescent="0.35">
      <c r="B2401" s="153" t="s">
        <v>3066</v>
      </c>
      <c r="C2401" s="123">
        <v>63125</v>
      </c>
      <c r="D2401" s="149">
        <v>0</v>
      </c>
    </row>
    <row r="2402" spans="2:4" x14ac:dyDescent="0.35">
      <c r="B2402" s="153" t="s">
        <v>3067</v>
      </c>
      <c r="C2402" s="123">
        <v>63133</v>
      </c>
      <c r="D2402" s="149">
        <v>0</v>
      </c>
    </row>
    <row r="2403" spans="2:4" x14ac:dyDescent="0.35">
      <c r="B2403" s="153" t="s">
        <v>3068</v>
      </c>
      <c r="C2403" s="123">
        <v>63205</v>
      </c>
      <c r="D2403" s="149">
        <v>0</v>
      </c>
    </row>
    <row r="2404" spans="2:4" x14ac:dyDescent="0.35">
      <c r="B2404" s="153" t="s">
        <v>3069</v>
      </c>
      <c r="C2404" s="123">
        <v>63330</v>
      </c>
      <c r="D2404" s="149">
        <v>0</v>
      </c>
    </row>
    <row r="2405" spans="2:4" x14ac:dyDescent="0.35">
      <c r="B2405" s="153" t="s">
        <v>3070</v>
      </c>
      <c r="C2405" s="123">
        <v>63331</v>
      </c>
      <c r="D2405" s="149">
        <v>0</v>
      </c>
    </row>
    <row r="2406" spans="2:4" x14ac:dyDescent="0.35">
      <c r="B2406" s="153" t="s">
        <v>3071</v>
      </c>
      <c r="C2406" s="123">
        <v>63379</v>
      </c>
      <c r="D2406" s="149">
        <v>0</v>
      </c>
    </row>
    <row r="2407" spans="2:4" x14ac:dyDescent="0.35">
      <c r="B2407" s="153" t="s">
        <v>3072</v>
      </c>
      <c r="C2407" s="123">
        <v>63414</v>
      </c>
      <c r="D2407" s="149">
        <v>0</v>
      </c>
    </row>
    <row r="2408" spans="2:4" x14ac:dyDescent="0.35">
      <c r="B2408" s="153" t="s">
        <v>3073</v>
      </c>
      <c r="C2408" s="123">
        <v>63416</v>
      </c>
      <c r="D2408" s="149">
        <v>0</v>
      </c>
    </row>
    <row r="2409" spans="2:4" x14ac:dyDescent="0.35">
      <c r="B2409" s="153" t="s">
        <v>3074</v>
      </c>
      <c r="C2409" s="123">
        <v>63418</v>
      </c>
      <c r="D2409" s="149">
        <v>0</v>
      </c>
    </row>
    <row r="2410" spans="2:4" x14ac:dyDescent="0.35">
      <c r="B2410" s="153" t="s">
        <v>3075</v>
      </c>
      <c r="C2410" s="123">
        <v>63419</v>
      </c>
      <c r="D2410" s="149">
        <v>0</v>
      </c>
    </row>
    <row r="2411" spans="2:4" x14ac:dyDescent="0.35">
      <c r="B2411" s="153" t="s">
        <v>3076</v>
      </c>
      <c r="C2411" s="123">
        <v>63420</v>
      </c>
      <c r="D2411" s="149">
        <v>0</v>
      </c>
    </row>
    <row r="2412" spans="2:4" x14ac:dyDescent="0.35">
      <c r="B2412" s="153" t="s">
        <v>3077</v>
      </c>
      <c r="C2412" s="123">
        <v>63421</v>
      </c>
      <c r="D2412" s="149">
        <v>0</v>
      </c>
    </row>
    <row r="2413" spans="2:4" x14ac:dyDescent="0.35">
      <c r="B2413" s="153" t="s">
        <v>3078</v>
      </c>
      <c r="C2413" s="123">
        <v>63422</v>
      </c>
      <c r="D2413" s="149">
        <v>0</v>
      </c>
    </row>
    <row r="2414" spans="2:4" x14ac:dyDescent="0.35">
      <c r="B2414" s="153" t="s">
        <v>3079</v>
      </c>
      <c r="C2414" s="123">
        <v>63436</v>
      </c>
      <c r="D2414" s="149">
        <v>0</v>
      </c>
    </row>
    <row r="2415" spans="2:4" x14ac:dyDescent="0.35">
      <c r="B2415" s="153" t="s">
        <v>3080</v>
      </c>
      <c r="C2415" s="123">
        <v>63456</v>
      </c>
      <c r="D2415" s="149">
        <v>0</v>
      </c>
    </row>
    <row r="2416" spans="2:4" x14ac:dyDescent="0.35">
      <c r="B2416" s="153" t="s">
        <v>3081</v>
      </c>
      <c r="C2416" s="123">
        <v>63462</v>
      </c>
      <c r="D2416" s="149">
        <v>0</v>
      </c>
    </row>
    <row r="2417" spans="2:4" x14ac:dyDescent="0.35">
      <c r="B2417" s="153" t="s">
        <v>3082</v>
      </c>
      <c r="C2417" s="123">
        <v>63464</v>
      </c>
      <c r="D2417" s="149">
        <v>0</v>
      </c>
    </row>
    <row r="2418" spans="2:4" x14ac:dyDescent="0.35">
      <c r="B2418" s="153" t="s">
        <v>3083</v>
      </c>
      <c r="C2418" s="123">
        <v>63465</v>
      </c>
      <c r="D2418" s="149">
        <v>0</v>
      </c>
    </row>
    <row r="2419" spans="2:4" x14ac:dyDescent="0.35">
      <c r="B2419" s="153" t="s">
        <v>3084</v>
      </c>
      <c r="C2419" s="123">
        <v>63466</v>
      </c>
      <c r="D2419" s="149">
        <v>0</v>
      </c>
    </row>
    <row r="2420" spans="2:4" x14ac:dyDescent="0.35">
      <c r="B2420" s="153" t="s">
        <v>3085</v>
      </c>
      <c r="C2420" s="123">
        <v>63467</v>
      </c>
      <c r="D2420" s="149">
        <v>0</v>
      </c>
    </row>
    <row r="2421" spans="2:4" x14ac:dyDescent="0.35">
      <c r="B2421" s="153" t="s">
        <v>3086</v>
      </c>
      <c r="C2421" s="123">
        <v>63477</v>
      </c>
      <c r="D2421" s="149">
        <v>0</v>
      </c>
    </row>
    <row r="2422" spans="2:4" ht="29" x14ac:dyDescent="0.35">
      <c r="B2422" s="153" t="s">
        <v>3087</v>
      </c>
      <c r="C2422" s="123">
        <v>63510</v>
      </c>
      <c r="D2422" s="149">
        <v>0</v>
      </c>
    </row>
    <row r="2423" spans="2:4" x14ac:dyDescent="0.35">
      <c r="B2423" s="153" t="s">
        <v>3088</v>
      </c>
      <c r="C2423" s="123">
        <v>63527</v>
      </c>
      <c r="D2423" s="149">
        <v>0</v>
      </c>
    </row>
    <row r="2424" spans="2:4" x14ac:dyDescent="0.35">
      <c r="B2424" s="153" t="s">
        <v>3089</v>
      </c>
      <c r="C2424" s="123">
        <v>63545</v>
      </c>
      <c r="D2424" s="149">
        <v>0</v>
      </c>
    </row>
    <row r="2425" spans="2:4" x14ac:dyDescent="0.35">
      <c r="B2425" s="153" t="s">
        <v>3090</v>
      </c>
      <c r="C2425" s="123">
        <v>63623</v>
      </c>
      <c r="D2425" s="149">
        <v>0</v>
      </c>
    </row>
    <row r="2426" spans="2:4" x14ac:dyDescent="0.35">
      <c r="B2426" s="153" t="s">
        <v>3091</v>
      </c>
      <c r="C2426" s="123">
        <v>63636</v>
      </c>
      <c r="D2426" s="149">
        <v>0</v>
      </c>
    </row>
    <row r="2427" spans="2:4" x14ac:dyDescent="0.35">
      <c r="B2427" s="153" t="s">
        <v>3092</v>
      </c>
      <c r="C2427" s="123">
        <v>63642</v>
      </c>
      <c r="D2427" s="149">
        <v>0</v>
      </c>
    </row>
    <row r="2428" spans="2:4" x14ac:dyDescent="0.35">
      <c r="B2428" s="153" t="s">
        <v>3093</v>
      </c>
      <c r="C2428" s="123">
        <v>63663</v>
      </c>
      <c r="D2428" s="149">
        <v>0</v>
      </c>
    </row>
    <row r="2429" spans="2:4" x14ac:dyDescent="0.35">
      <c r="B2429" s="153" t="s">
        <v>3094</v>
      </c>
      <c r="C2429" s="123">
        <v>63664</v>
      </c>
      <c r="D2429" s="149">
        <v>0</v>
      </c>
    </row>
    <row r="2430" spans="2:4" x14ac:dyDescent="0.35">
      <c r="B2430" s="153" t="s">
        <v>3095</v>
      </c>
      <c r="C2430" s="123">
        <v>63665</v>
      </c>
      <c r="D2430" s="149">
        <v>0</v>
      </c>
    </row>
    <row r="2431" spans="2:4" x14ac:dyDescent="0.35">
      <c r="B2431" s="153" t="s">
        <v>3096</v>
      </c>
      <c r="C2431" s="123">
        <v>63681</v>
      </c>
      <c r="D2431" s="149">
        <v>0</v>
      </c>
    </row>
    <row r="2432" spans="2:4" x14ac:dyDescent="0.35">
      <c r="B2432" s="153" t="s">
        <v>3097</v>
      </c>
      <c r="C2432" s="123">
        <v>63722</v>
      </c>
      <c r="D2432" s="149">
        <v>0</v>
      </c>
    </row>
    <row r="2433" spans="2:4" x14ac:dyDescent="0.35">
      <c r="B2433" s="153" t="s">
        <v>3098</v>
      </c>
      <c r="C2433" s="123">
        <v>63753</v>
      </c>
      <c r="D2433" s="149">
        <v>0</v>
      </c>
    </row>
    <row r="2434" spans="2:4" x14ac:dyDescent="0.35">
      <c r="B2434" s="153" t="s">
        <v>3099</v>
      </c>
      <c r="C2434" s="123">
        <v>63758</v>
      </c>
      <c r="D2434" s="149">
        <v>0</v>
      </c>
    </row>
    <row r="2435" spans="2:4" x14ac:dyDescent="0.35">
      <c r="B2435" s="153" t="s">
        <v>3100</v>
      </c>
      <c r="C2435" s="123">
        <v>63759</v>
      </c>
      <c r="D2435" s="149">
        <v>0</v>
      </c>
    </row>
    <row r="2436" spans="2:4" x14ac:dyDescent="0.35">
      <c r="B2436" s="153" t="s">
        <v>3101</v>
      </c>
      <c r="C2436" s="123">
        <v>63761</v>
      </c>
      <c r="D2436" s="149">
        <v>0</v>
      </c>
    </row>
    <row r="2437" spans="2:4" x14ac:dyDescent="0.35">
      <c r="B2437" s="153" t="s">
        <v>3102</v>
      </c>
      <c r="C2437" s="123">
        <v>63762</v>
      </c>
      <c r="D2437" s="149">
        <v>0</v>
      </c>
    </row>
    <row r="2438" spans="2:4" x14ac:dyDescent="0.35">
      <c r="B2438" s="153" t="s">
        <v>3103</v>
      </c>
      <c r="C2438" s="123">
        <v>63778</v>
      </c>
      <c r="D2438" s="149">
        <v>0</v>
      </c>
    </row>
    <row r="2439" spans="2:4" x14ac:dyDescent="0.35">
      <c r="B2439" s="153" t="s">
        <v>3104</v>
      </c>
      <c r="C2439" s="123">
        <v>63779</v>
      </c>
      <c r="D2439" s="149">
        <v>0</v>
      </c>
    </row>
    <row r="2440" spans="2:4" x14ac:dyDescent="0.35">
      <c r="B2440" s="153" t="s">
        <v>3105</v>
      </c>
      <c r="C2440" s="123">
        <v>63795</v>
      </c>
      <c r="D2440" s="149">
        <v>0</v>
      </c>
    </row>
    <row r="2441" spans="2:4" x14ac:dyDescent="0.35">
      <c r="B2441" s="153" t="s">
        <v>3106</v>
      </c>
      <c r="C2441" s="123">
        <v>63796</v>
      </c>
      <c r="D2441" s="149">
        <v>0</v>
      </c>
    </row>
    <row r="2442" spans="2:4" x14ac:dyDescent="0.35">
      <c r="B2442" s="153" t="s">
        <v>3107</v>
      </c>
      <c r="C2442" s="123">
        <v>63803</v>
      </c>
      <c r="D2442" s="149">
        <v>0</v>
      </c>
    </row>
    <row r="2443" spans="2:4" x14ac:dyDescent="0.35">
      <c r="B2443" s="153" t="s">
        <v>3108</v>
      </c>
      <c r="C2443" s="123">
        <v>63859</v>
      </c>
      <c r="D2443" s="149">
        <v>0</v>
      </c>
    </row>
    <row r="2444" spans="2:4" x14ac:dyDescent="0.35">
      <c r="B2444" s="153" t="s">
        <v>3109</v>
      </c>
      <c r="C2444" s="123">
        <v>63860</v>
      </c>
      <c r="D2444" s="149">
        <v>0</v>
      </c>
    </row>
    <row r="2445" spans="2:4" x14ac:dyDescent="0.35">
      <c r="B2445" s="153" t="s">
        <v>3110</v>
      </c>
      <c r="C2445" s="123">
        <v>63906</v>
      </c>
      <c r="D2445" s="149">
        <v>0</v>
      </c>
    </row>
    <row r="2446" spans="2:4" x14ac:dyDescent="0.35">
      <c r="B2446" s="153" t="s">
        <v>3111</v>
      </c>
      <c r="C2446" s="123">
        <v>63908</v>
      </c>
      <c r="D2446" s="149">
        <v>0</v>
      </c>
    </row>
    <row r="2447" spans="2:4" x14ac:dyDescent="0.35">
      <c r="B2447" s="153" t="s">
        <v>3112</v>
      </c>
      <c r="C2447" s="123">
        <v>63914</v>
      </c>
      <c r="D2447" s="149">
        <v>0</v>
      </c>
    </row>
    <row r="2448" spans="2:4" x14ac:dyDescent="0.35">
      <c r="B2448" s="153" t="s">
        <v>3113</v>
      </c>
      <c r="C2448" s="123">
        <v>63915</v>
      </c>
      <c r="D2448" s="149">
        <v>0</v>
      </c>
    </row>
    <row r="2449" spans="2:4" x14ac:dyDescent="0.35">
      <c r="B2449" s="153" t="s">
        <v>3114</v>
      </c>
      <c r="C2449" s="123">
        <v>63916</v>
      </c>
      <c r="D2449" s="149">
        <v>0</v>
      </c>
    </row>
    <row r="2450" spans="2:4" x14ac:dyDescent="0.35">
      <c r="B2450" s="153" t="s">
        <v>3115</v>
      </c>
      <c r="C2450" s="123">
        <v>63925</v>
      </c>
      <c r="D2450" s="149">
        <v>0</v>
      </c>
    </row>
    <row r="2451" spans="2:4" x14ac:dyDescent="0.35">
      <c r="B2451" s="153" t="s">
        <v>3116</v>
      </c>
      <c r="C2451" s="123">
        <v>63926</v>
      </c>
      <c r="D2451" s="149">
        <v>0</v>
      </c>
    </row>
    <row r="2452" spans="2:4" x14ac:dyDescent="0.35">
      <c r="B2452" s="153" t="s">
        <v>3117</v>
      </c>
      <c r="C2452" s="123">
        <v>63932</v>
      </c>
      <c r="D2452" s="149">
        <v>0</v>
      </c>
    </row>
    <row r="2453" spans="2:4" x14ac:dyDescent="0.35">
      <c r="B2453" s="153" t="s">
        <v>3118</v>
      </c>
      <c r="C2453" s="123">
        <v>63956</v>
      </c>
      <c r="D2453" s="149">
        <v>0</v>
      </c>
    </row>
    <row r="2454" spans="2:4" x14ac:dyDescent="0.35">
      <c r="B2454" s="153" t="s">
        <v>3119</v>
      </c>
      <c r="C2454" s="123">
        <v>63957</v>
      </c>
      <c r="D2454" s="149">
        <v>0</v>
      </c>
    </row>
    <row r="2455" spans="2:4" x14ac:dyDescent="0.35">
      <c r="B2455" s="153" t="s">
        <v>3120</v>
      </c>
      <c r="C2455" s="123">
        <v>63958</v>
      </c>
      <c r="D2455" s="149">
        <v>0</v>
      </c>
    </row>
    <row r="2456" spans="2:4" x14ac:dyDescent="0.35">
      <c r="B2456" s="153" t="s">
        <v>3121</v>
      </c>
      <c r="C2456" s="123">
        <v>63959</v>
      </c>
      <c r="D2456" s="149">
        <v>0</v>
      </c>
    </row>
    <row r="2457" spans="2:4" x14ac:dyDescent="0.35">
      <c r="B2457" s="153" t="s">
        <v>3122</v>
      </c>
      <c r="C2457" s="123">
        <v>63960</v>
      </c>
      <c r="D2457" s="149">
        <v>0</v>
      </c>
    </row>
    <row r="2458" spans="2:4" x14ac:dyDescent="0.35">
      <c r="B2458" s="153" t="s">
        <v>3123</v>
      </c>
      <c r="C2458" s="123">
        <v>63961</v>
      </c>
      <c r="D2458" s="149">
        <v>0</v>
      </c>
    </row>
    <row r="2459" spans="2:4" x14ac:dyDescent="0.35">
      <c r="B2459" s="153" t="s">
        <v>3124</v>
      </c>
      <c r="C2459" s="123">
        <v>63962</v>
      </c>
      <c r="D2459" s="149">
        <v>0</v>
      </c>
    </row>
    <row r="2460" spans="2:4" x14ac:dyDescent="0.35">
      <c r="B2460" s="153" t="s">
        <v>3125</v>
      </c>
      <c r="C2460" s="123">
        <v>63963</v>
      </c>
      <c r="D2460" s="149">
        <v>0</v>
      </c>
    </row>
    <row r="2461" spans="2:4" x14ac:dyDescent="0.35">
      <c r="B2461" s="153" t="s">
        <v>3126</v>
      </c>
      <c r="C2461" s="123">
        <v>63964</v>
      </c>
      <c r="D2461" s="149">
        <v>0</v>
      </c>
    </row>
    <row r="2462" spans="2:4" x14ac:dyDescent="0.35">
      <c r="B2462" s="153" t="s">
        <v>3127</v>
      </c>
      <c r="C2462" s="123">
        <v>63969</v>
      </c>
      <c r="D2462" s="149">
        <v>0</v>
      </c>
    </row>
    <row r="2463" spans="2:4" x14ac:dyDescent="0.35">
      <c r="B2463" s="153" t="s">
        <v>3128</v>
      </c>
      <c r="C2463" s="123">
        <v>63993</v>
      </c>
      <c r="D2463" s="149">
        <v>0</v>
      </c>
    </row>
    <row r="2464" spans="2:4" x14ac:dyDescent="0.35">
      <c r="B2464" s="153" t="s">
        <v>3129</v>
      </c>
      <c r="C2464" s="123">
        <v>63994</v>
      </c>
      <c r="D2464" s="149">
        <v>0</v>
      </c>
    </row>
    <row r="2465" spans="2:4" x14ac:dyDescent="0.35">
      <c r="B2465" s="153" t="s">
        <v>3130</v>
      </c>
      <c r="C2465" s="123">
        <v>64007</v>
      </c>
      <c r="D2465" s="149">
        <v>0</v>
      </c>
    </row>
    <row r="2466" spans="2:4" x14ac:dyDescent="0.35">
      <c r="B2466" s="153" t="s">
        <v>3131</v>
      </c>
      <c r="C2466" s="123">
        <v>64021</v>
      </c>
      <c r="D2466" s="149">
        <v>0</v>
      </c>
    </row>
    <row r="2467" spans="2:4" x14ac:dyDescent="0.35">
      <c r="B2467" s="153" t="s">
        <v>3132</v>
      </c>
      <c r="C2467" s="123">
        <v>64024</v>
      </c>
      <c r="D2467" s="149">
        <v>0</v>
      </c>
    </row>
    <row r="2468" spans="2:4" x14ac:dyDescent="0.35">
      <c r="B2468" s="153" t="s">
        <v>3133</v>
      </c>
      <c r="C2468" s="123">
        <v>64031</v>
      </c>
      <c r="D2468" s="149">
        <v>0</v>
      </c>
    </row>
    <row r="2469" spans="2:4" x14ac:dyDescent="0.35">
      <c r="B2469" s="153" t="s">
        <v>3134</v>
      </c>
      <c r="C2469" s="123">
        <v>64033</v>
      </c>
      <c r="D2469" s="149">
        <v>0</v>
      </c>
    </row>
    <row r="2470" spans="2:4" x14ac:dyDescent="0.35">
      <c r="B2470" s="153" t="s">
        <v>3135</v>
      </c>
      <c r="C2470" s="123">
        <v>64034</v>
      </c>
      <c r="D2470" s="149">
        <v>0</v>
      </c>
    </row>
    <row r="2471" spans="2:4" x14ac:dyDescent="0.35">
      <c r="B2471" s="153" t="s">
        <v>3136</v>
      </c>
      <c r="C2471" s="123">
        <v>64048</v>
      </c>
      <c r="D2471" s="149">
        <v>0</v>
      </c>
    </row>
    <row r="2472" spans="2:4" x14ac:dyDescent="0.35">
      <c r="B2472" s="153" t="s">
        <v>3137</v>
      </c>
      <c r="C2472" s="123">
        <v>64051</v>
      </c>
      <c r="D2472" s="149">
        <v>0</v>
      </c>
    </row>
    <row r="2473" spans="2:4" x14ac:dyDescent="0.35">
      <c r="B2473" s="153" t="s">
        <v>3138</v>
      </c>
      <c r="C2473" s="123">
        <v>64052</v>
      </c>
      <c r="D2473" s="149">
        <v>0</v>
      </c>
    </row>
    <row r="2474" spans="2:4" x14ac:dyDescent="0.35">
      <c r="B2474" s="153" t="s">
        <v>3139</v>
      </c>
      <c r="C2474" s="123">
        <v>64053</v>
      </c>
      <c r="D2474" s="149">
        <v>0</v>
      </c>
    </row>
    <row r="2475" spans="2:4" x14ac:dyDescent="0.35">
      <c r="B2475" s="153" t="s">
        <v>3140</v>
      </c>
      <c r="C2475" s="123">
        <v>64055</v>
      </c>
      <c r="D2475" s="149">
        <v>0</v>
      </c>
    </row>
    <row r="2476" spans="2:4" x14ac:dyDescent="0.35">
      <c r="B2476" s="153" t="s">
        <v>3141</v>
      </c>
      <c r="C2476" s="123">
        <v>64057</v>
      </c>
      <c r="D2476" s="149">
        <v>0</v>
      </c>
    </row>
    <row r="2477" spans="2:4" x14ac:dyDescent="0.35">
      <c r="B2477" s="153" t="s">
        <v>3142</v>
      </c>
      <c r="C2477" s="123">
        <v>64098</v>
      </c>
      <c r="D2477" s="149">
        <v>0</v>
      </c>
    </row>
    <row r="2478" spans="2:4" x14ac:dyDescent="0.35">
      <c r="B2478" s="153" t="s">
        <v>2929</v>
      </c>
      <c r="C2478" s="123">
        <v>64103</v>
      </c>
      <c r="D2478" s="149">
        <v>0</v>
      </c>
    </row>
    <row r="2479" spans="2:4" x14ac:dyDescent="0.35">
      <c r="B2479" s="153" t="s">
        <v>3143</v>
      </c>
      <c r="C2479" s="123">
        <v>64123</v>
      </c>
      <c r="D2479" s="149">
        <v>0</v>
      </c>
    </row>
    <row r="2480" spans="2:4" x14ac:dyDescent="0.35">
      <c r="B2480" s="153" t="s">
        <v>3144</v>
      </c>
      <c r="C2480" s="123">
        <v>64152</v>
      </c>
      <c r="D2480" s="149">
        <v>0</v>
      </c>
    </row>
    <row r="2481" spans="2:4" x14ac:dyDescent="0.35">
      <c r="B2481" s="153" t="s">
        <v>3145</v>
      </c>
      <c r="C2481" s="123">
        <v>64198</v>
      </c>
      <c r="D2481" s="149">
        <v>0</v>
      </c>
    </row>
    <row r="2482" spans="2:4" x14ac:dyDescent="0.35">
      <c r="B2482" s="153" t="s">
        <v>3146</v>
      </c>
      <c r="C2482" s="123">
        <v>64200</v>
      </c>
      <c r="D2482" s="149">
        <v>0</v>
      </c>
    </row>
    <row r="2483" spans="2:4" x14ac:dyDescent="0.35">
      <c r="B2483" s="153" t="s">
        <v>3147</v>
      </c>
      <c r="C2483" s="123">
        <v>64221</v>
      </c>
      <c r="D2483" s="149">
        <v>0</v>
      </c>
    </row>
    <row r="2484" spans="2:4" x14ac:dyDescent="0.35">
      <c r="B2484" s="153" t="s">
        <v>3148</v>
      </c>
      <c r="C2484" s="123">
        <v>64264</v>
      </c>
      <c r="D2484" s="149">
        <v>0</v>
      </c>
    </row>
    <row r="2485" spans="2:4" x14ac:dyDescent="0.35">
      <c r="B2485" s="153" t="s">
        <v>3149</v>
      </c>
      <c r="C2485" s="123">
        <v>64265</v>
      </c>
      <c r="D2485" s="149">
        <v>0</v>
      </c>
    </row>
    <row r="2486" spans="2:4" x14ac:dyDescent="0.35">
      <c r="B2486" s="153" t="s">
        <v>2920</v>
      </c>
      <c r="C2486" s="123">
        <v>64267</v>
      </c>
      <c r="D2486" s="149">
        <v>0</v>
      </c>
    </row>
    <row r="2487" spans="2:4" x14ac:dyDescent="0.35">
      <c r="B2487" s="153" t="s">
        <v>3150</v>
      </c>
      <c r="C2487" s="123">
        <v>64308</v>
      </c>
      <c r="D2487" s="149">
        <v>0</v>
      </c>
    </row>
    <row r="2488" spans="2:4" x14ac:dyDescent="0.35">
      <c r="B2488" s="153" t="s">
        <v>3151</v>
      </c>
      <c r="C2488" s="123">
        <v>64332</v>
      </c>
      <c r="D2488" s="149">
        <v>0</v>
      </c>
    </row>
    <row r="2489" spans="2:4" x14ac:dyDescent="0.35">
      <c r="B2489" s="153" t="s">
        <v>3152</v>
      </c>
      <c r="C2489" s="123">
        <v>64365</v>
      </c>
      <c r="D2489" s="149">
        <v>0</v>
      </c>
    </row>
    <row r="2490" spans="2:4" x14ac:dyDescent="0.35">
      <c r="B2490" s="153" t="s">
        <v>3153</v>
      </c>
      <c r="C2490" s="123">
        <v>64376</v>
      </c>
      <c r="D2490" s="149">
        <v>0</v>
      </c>
    </row>
    <row r="2491" spans="2:4" x14ac:dyDescent="0.35">
      <c r="B2491" s="153" t="s">
        <v>3154</v>
      </c>
      <c r="C2491" s="123">
        <v>64391</v>
      </c>
      <c r="D2491" s="149">
        <v>0</v>
      </c>
    </row>
    <row r="2492" spans="2:4" x14ac:dyDescent="0.35">
      <c r="B2492" s="153" t="s">
        <v>3155</v>
      </c>
      <c r="C2492" s="123">
        <v>64404</v>
      </c>
      <c r="D2492" s="149">
        <v>0</v>
      </c>
    </row>
    <row r="2493" spans="2:4" x14ac:dyDescent="0.35">
      <c r="B2493" s="153" t="s">
        <v>3156</v>
      </c>
      <c r="C2493" s="123">
        <v>64418</v>
      </c>
      <c r="D2493" s="149">
        <v>0</v>
      </c>
    </row>
    <row r="2494" spans="2:4" x14ac:dyDescent="0.35">
      <c r="B2494" s="153" t="s">
        <v>3157</v>
      </c>
      <c r="C2494" s="123">
        <v>64517</v>
      </c>
      <c r="D2494" s="149">
        <v>0</v>
      </c>
    </row>
    <row r="2495" spans="2:4" x14ac:dyDescent="0.35">
      <c r="B2495" s="153" t="s">
        <v>3158</v>
      </c>
      <c r="C2495" s="123">
        <v>64518</v>
      </c>
      <c r="D2495" s="149">
        <v>0</v>
      </c>
    </row>
    <row r="2496" spans="2:4" x14ac:dyDescent="0.35">
      <c r="B2496" s="153" t="s">
        <v>3159</v>
      </c>
      <c r="C2496" s="123">
        <v>64519</v>
      </c>
      <c r="D2496" s="149">
        <v>0</v>
      </c>
    </row>
    <row r="2497" spans="2:4" x14ac:dyDescent="0.35">
      <c r="B2497" s="153" t="s">
        <v>3160</v>
      </c>
      <c r="C2497" s="123">
        <v>64521</v>
      </c>
      <c r="D2497" s="149">
        <v>0</v>
      </c>
    </row>
    <row r="2498" spans="2:4" x14ac:dyDescent="0.35">
      <c r="B2498" s="153" t="s">
        <v>3161</v>
      </c>
      <c r="C2498" s="123">
        <v>64523</v>
      </c>
      <c r="D2498" s="149">
        <v>0</v>
      </c>
    </row>
    <row r="2499" spans="2:4" x14ac:dyDescent="0.35">
      <c r="B2499" s="153" t="s">
        <v>3162</v>
      </c>
      <c r="C2499" s="123">
        <v>64579</v>
      </c>
      <c r="D2499" s="149">
        <v>0</v>
      </c>
    </row>
    <row r="2500" spans="2:4" x14ac:dyDescent="0.35">
      <c r="B2500" s="153" t="s">
        <v>3163</v>
      </c>
      <c r="C2500" s="123">
        <v>64580</v>
      </c>
      <c r="D2500" s="149">
        <v>0</v>
      </c>
    </row>
    <row r="2501" spans="2:4" x14ac:dyDescent="0.35">
      <c r="B2501" s="153" t="s">
        <v>3164</v>
      </c>
      <c r="C2501" s="123">
        <v>55210</v>
      </c>
      <c r="D2501" s="149">
        <v>0.43864672324112203</v>
      </c>
    </row>
    <row r="2502" spans="2:4" x14ac:dyDescent="0.35">
      <c r="B2502" s="153" t="s">
        <v>3165</v>
      </c>
      <c r="C2502" s="123">
        <v>57393</v>
      </c>
      <c r="D2502" s="149">
        <v>0.50874693577210095</v>
      </c>
    </row>
    <row r="2503" spans="2:4" x14ac:dyDescent="0.35">
      <c r="B2503" s="153" t="s">
        <v>3166</v>
      </c>
      <c r="C2503" s="123">
        <v>56317</v>
      </c>
      <c r="D2503" s="149">
        <v>0</v>
      </c>
    </row>
    <row r="2504" spans="2:4" ht="29" x14ac:dyDescent="0.35">
      <c r="B2504" s="153" t="s">
        <v>3167</v>
      </c>
      <c r="C2504" s="123">
        <v>58142</v>
      </c>
      <c r="D2504" s="149">
        <v>0.48066681581986098</v>
      </c>
    </row>
    <row r="2505" spans="2:4" x14ac:dyDescent="0.35">
      <c r="B2505" s="153" t="s">
        <v>3168</v>
      </c>
      <c r="C2505" s="123">
        <v>63001</v>
      </c>
      <c r="D2505" s="149">
        <v>0</v>
      </c>
    </row>
    <row r="2506" spans="2:4" x14ac:dyDescent="0.35">
      <c r="B2506" s="153" t="s">
        <v>2922</v>
      </c>
      <c r="C2506" s="123">
        <v>61846</v>
      </c>
      <c r="D2506" s="149">
        <v>0.41232142466500005</v>
      </c>
    </row>
    <row r="2507" spans="2:4" x14ac:dyDescent="0.35">
      <c r="B2507" s="153" t="s">
        <v>3169</v>
      </c>
      <c r="C2507" s="123">
        <v>57808</v>
      </c>
      <c r="D2507" s="149">
        <v>4.5401176379999999</v>
      </c>
    </row>
    <row r="2508" spans="2:4" x14ac:dyDescent="0.35">
      <c r="B2508" s="153" t="s">
        <v>3170</v>
      </c>
      <c r="C2508" s="123">
        <v>58914</v>
      </c>
      <c r="D2508" s="149">
        <v>0.26260841899999998</v>
      </c>
    </row>
    <row r="2509" spans="2:4" x14ac:dyDescent="0.35">
      <c r="B2509" s="153" t="s">
        <v>3171</v>
      </c>
      <c r="C2509" s="123">
        <v>57475</v>
      </c>
      <c r="D2509" s="149">
        <v>5.577882E-2</v>
      </c>
    </row>
    <row r="2510" spans="2:4" x14ac:dyDescent="0.35">
      <c r="B2510" s="153" t="s">
        <v>3172</v>
      </c>
      <c r="C2510" s="123">
        <v>58223</v>
      </c>
      <c r="D2510" s="149">
        <v>0.39993080600000003</v>
      </c>
    </row>
    <row r="2511" spans="2:4" ht="29" x14ac:dyDescent="0.35">
      <c r="B2511" s="153" t="s">
        <v>3173</v>
      </c>
      <c r="C2511" s="123">
        <v>55813</v>
      </c>
      <c r="D2511" s="149">
        <v>0.61893028100000003</v>
      </c>
    </row>
    <row r="2512" spans="2:4" x14ac:dyDescent="0.35">
      <c r="B2512" s="153" t="s">
        <v>3174</v>
      </c>
      <c r="C2512" s="123">
        <v>60698</v>
      </c>
      <c r="D2512" s="149">
        <v>0.58115455400000005</v>
      </c>
    </row>
    <row r="2513" spans="2:4" x14ac:dyDescent="0.35">
      <c r="B2513" s="153" t="s">
        <v>3175</v>
      </c>
      <c r="C2513" s="123">
        <v>55625</v>
      </c>
      <c r="D2513" s="149">
        <v>0.134215641</v>
      </c>
    </row>
    <row r="2514" spans="2:4" ht="29" x14ac:dyDescent="0.35">
      <c r="B2514" s="153" t="s">
        <v>3176</v>
      </c>
      <c r="C2514" s="123">
        <v>10350</v>
      </c>
      <c r="D2514" s="149">
        <v>0.12830992999999999</v>
      </c>
    </row>
    <row r="2515" spans="2:4" x14ac:dyDescent="0.35">
      <c r="B2515" s="153" t="s">
        <v>2789</v>
      </c>
      <c r="C2515" s="123">
        <v>64141</v>
      </c>
      <c r="D2515" s="149">
        <v>0.71540693330615024</v>
      </c>
    </row>
    <row r="2516" spans="2:4" x14ac:dyDescent="0.35">
      <c r="B2516" s="153" t="s">
        <v>3177</v>
      </c>
      <c r="C2516" s="123">
        <v>64622</v>
      </c>
      <c r="D2516" s="149">
        <v>1.1110766756936181</v>
      </c>
    </row>
    <row r="2517" spans="2:4" x14ac:dyDescent="0.35">
      <c r="B2517" s="153" t="s">
        <v>2454</v>
      </c>
      <c r="C2517" s="123" t="s">
        <v>2455</v>
      </c>
      <c r="D2517" s="149">
        <v>0</v>
      </c>
    </row>
    <row r="2518" spans="2:4" x14ac:dyDescent="0.35">
      <c r="B2518" s="153" t="s">
        <v>2456</v>
      </c>
      <c r="C2518" s="123" t="s">
        <v>2457</v>
      </c>
      <c r="D2518" s="149">
        <v>0</v>
      </c>
    </row>
    <row r="2519" spans="2:4" x14ac:dyDescent="0.35">
      <c r="B2519" s="153" t="s">
        <v>2458</v>
      </c>
      <c r="C2519" s="123" t="s">
        <v>2459</v>
      </c>
      <c r="D2519" s="149">
        <v>0</v>
      </c>
    </row>
    <row r="2520" spans="2:4" x14ac:dyDescent="0.35">
      <c r="B2520" s="153" t="s">
        <v>2460</v>
      </c>
      <c r="C2520" s="123" t="s">
        <v>2461</v>
      </c>
      <c r="D2520" s="149">
        <v>0</v>
      </c>
    </row>
    <row r="2521" spans="2:4" ht="29" x14ac:dyDescent="0.35">
      <c r="B2521" s="153" t="s">
        <v>2462</v>
      </c>
      <c r="C2521" s="123" t="s">
        <v>2463</v>
      </c>
      <c r="D2521" s="149">
        <v>0</v>
      </c>
    </row>
    <row r="2522" spans="2:4" x14ac:dyDescent="0.35">
      <c r="B2522" s="153" t="s">
        <v>2464</v>
      </c>
      <c r="C2522" s="123" t="s">
        <v>2465</v>
      </c>
      <c r="D2522" s="149">
        <v>0</v>
      </c>
    </row>
    <row r="2523" spans="2:4" ht="29" x14ac:dyDescent="0.35">
      <c r="B2523" s="153" t="s">
        <v>2466</v>
      </c>
      <c r="C2523" s="123" t="s">
        <v>2467</v>
      </c>
      <c r="D2523" s="149">
        <v>0</v>
      </c>
    </row>
    <row r="2524" spans="2:4" x14ac:dyDescent="0.35">
      <c r="B2524" s="153" t="s">
        <v>2468</v>
      </c>
      <c r="C2524" s="123" t="s">
        <v>2469</v>
      </c>
      <c r="D2524" s="149">
        <v>0</v>
      </c>
    </row>
    <row r="2525" spans="2:4" ht="29" x14ac:dyDescent="0.35">
      <c r="B2525" s="153" t="s">
        <v>2470</v>
      </c>
      <c r="C2525" s="123" t="s">
        <v>2471</v>
      </c>
      <c r="D2525" s="149">
        <v>0</v>
      </c>
    </row>
    <row r="2526" spans="2:4" ht="29" x14ac:dyDescent="0.35">
      <c r="B2526" s="153" t="s">
        <v>2472</v>
      </c>
      <c r="C2526" s="123" t="s">
        <v>2473</v>
      </c>
      <c r="D2526" s="149">
        <v>0</v>
      </c>
    </row>
    <row r="2527" spans="2:4" ht="29" x14ac:dyDescent="0.35">
      <c r="B2527" s="153" t="s">
        <v>2474</v>
      </c>
      <c r="C2527" s="123" t="s">
        <v>2475</v>
      </c>
      <c r="D2527" s="149">
        <v>0</v>
      </c>
    </row>
    <row r="2528" spans="2:4" ht="29" x14ac:dyDescent="0.35">
      <c r="B2528" s="153" t="s">
        <v>2476</v>
      </c>
      <c r="C2528" s="123" t="s">
        <v>2477</v>
      </c>
      <c r="D2528" s="149">
        <v>0</v>
      </c>
    </row>
    <row r="2529" spans="2:4" ht="29" x14ac:dyDescent="0.35">
      <c r="B2529" s="153" t="s">
        <v>2478</v>
      </c>
      <c r="C2529" s="123" t="s">
        <v>2479</v>
      </c>
      <c r="D2529" s="149">
        <v>0</v>
      </c>
    </row>
    <row r="2530" spans="2:4" ht="29" x14ac:dyDescent="0.35">
      <c r="B2530" s="153" t="s">
        <v>2480</v>
      </c>
      <c r="C2530" s="123" t="s">
        <v>2481</v>
      </c>
      <c r="D2530" s="149">
        <v>0</v>
      </c>
    </row>
    <row r="2531" spans="2:4" ht="29" x14ac:dyDescent="0.35">
      <c r="B2531" s="153" t="s">
        <v>2482</v>
      </c>
      <c r="C2531" s="123" t="s">
        <v>2483</v>
      </c>
      <c r="D2531" s="149">
        <v>0</v>
      </c>
    </row>
    <row r="2532" spans="2:4" ht="29" x14ac:dyDescent="0.35">
      <c r="B2532" s="153" t="s">
        <v>2484</v>
      </c>
      <c r="C2532" s="123" t="s">
        <v>2485</v>
      </c>
      <c r="D2532" s="149">
        <v>0</v>
      </c>
    </row>
    <row r="2533" spans="2:4" ht="29" x14ac:dyDescent="0.35">
      <c r="B2533" s="153" t="s">
        <v>2486</v>
      </c>
      <c r="C2533" s="123" t="s">
        <v>2487</v>
      </c>
      <c r="D2533" s="149">
        <v>0</v>
      </c>
    </row>
    <row r="2534" spans="2:4" ht="29" x14ac:dyDescent="0.35">
      <c r="B2534" s="153" t="s">
        <v>2488</v>
      </c>
      <c r="C2534" s="123" t="s">
        <v>2489</v>
      </c>
      <c r="D2534" s="149">
        <v>0</v>
      </c>
    </row>
    <row r="2535" spans="2:4" ht="29" x14ac:dyDescent="0.35">
      <c r="B2535" s="153" t="s">
        <v>2490</v>
      </c>
      <c r="C2535" s="123" t="s">
        <v>2491</v>
      </c>
      <c r="D2535" s="149">
        <v>0</v>
      </c>
    </row>
    <row r="2536" spans="2:4" ht="29" x14ac:dyDescent="0.35">
      <c r="B2536" s="153" t="s">
        <v>2492</v>
      </c>
      <c r="C2536" s="123" t="s">
        <v>2493</v>
      </c>
      <c r="D2536" s="149">
        <v>0</v>
      </c>
    </row>
    <row r="2537" spans="2:4" ht="29" x14ac:dyDescent="0.35">
      <c r="B2537" s="153" t="s">
        <v>2494</v>
      </c>
      <c r="C2537" s="123" t="s">
        <v>2495</v>
      </c>
      <c r="D2537" s="149">
        <v>0</v>
      </c>
    </row>
    <row r="2538" spans="2:4" ht="29" x14ac:dyDescent="0.35">
      <c r="B2538" s="153" t="s">
        <v>2496</v>
      </c>
      <c r="C2538" s="123" t="s">
        <v>2497</v>
      </c>
      <c r="D2538" s="149">
        <v>0</v>
      </c>
    </row>
    <row r="2539" spans="2:4" ht="29" x14ac:dyDescent="0.35">
      <c r="B2539" s="153" t="s">
        <v>2498</v>
      </c>
      <c r="C2539" s="123" t="s">
        <v>2499</v>
      </c>
      <c r="D2539" s="149">
        <v>0</v>
      </c>
    </row>
    <row r="2540" spans="2:4" ht="29" x14ac:dyDescent="0.35">
      <c r="B2540" s="153" t="s">
        <v>2500</v>
      </c>
      <c r="C2540" s="123" t="s">
        <v>2501</v>
      </c>
      <c r="D2540" s="149">
        <v>0</v>
      </c>
    </row>
    <row r="2541" spans="2:4" ht="29" x14ac:dyDescent="0.35">
      <c r="B2541" s="153" t="s">
        <v>2502</v>
      </c>
      <c r="C2541" s="123" t="s">
        <v>2503</v>
      </c>
      <c r="D2541" s="149">
        <v>0</v>
      </c>
    </row>
    <row r="2542" spans="2:4" ht="29" x14ac:dyDescent="0.35">
      <c r="B2542" s="153" t="s">
        <v>2504</v>
      </c>
      <c r="C2542" s="123" t="s">
        <v>2505</v>
      </c>
      <c r="D2542" s="149">
        <v>0</v>
      </c>
    </row>
    <row r="2543" spans="2:4" ht="29" x14ac:dyDescent="0.35">
      <c r="B2543" s="153" t="s">
        <v>2506</v>
      </c>
      <c r="C2543" s="123" t="s">
        <v>2507</v>
      </c>
      <c r="D2543" s="149">
        <v>0</v>
      </c>
    </row>
    <row r="2544" spans="2:4" ht="29" x14ac:dyDescent="0.35">
      <c r="B2544" s="153" t="s">
        <v>2508</v>
      </c>
      <c r="C2544" s="123" t="s">
        <v>2509</v>
      </c>
      <c r="D2544" s="149">
        <v>0</v>
      </c>
    </row>
    <row r="2545" spans="2:4" ht="29" x14ac:dyDescent="0.35">
      <c r="B2545" s="153" t="s">
        <v>2510</v>
      </c>
      <c r="C2545" s="123" t="s">
        <v>2511</v>
      </c>
      <c r="D2545" s="149">
        <v>0</v>
      </c>
    </row>
    <row r="2546" spans="2:4" ht="29" x14ac:dyDescent="0.35">
      <c r="B2546" s="153" t="s">
        <v>2512</v>
      </c>
      <c r="C2546" s="123" t="s">
        <v>2513</v>
      </c>
      <c r="D2546" s="149">
        <v>0</v>
      </c>
    </row>
    <row r="2547" spans="2:4" x14ac:dyDescent="0.35">
      <c r="B2547" s="153" t="s">
        <v>2514</v>
      </c>
      <c r="C2547" s="123" t="s">
        <v>2515</v>
      </c>
      <c r="D2547" s="149">
        <v>0</v>
      </c>
    </row>
    <row r="2548" spans="2:4" x14ac:dyDescent="0.35">
      <c r="B2548" s="153" t="s">
        <v>2516</v>
      </c>
      <c r="C2548" s="123" t="s">
        <v>2517</v>
      </c>
      <c r="D2548" s="149">
        <v>0</v>
      </c>
    </row>
    <row r="2549" spans="2:4" x14ac:dyDescent="0.35">
      <c r="B2549" s="153" t="s">
        <v>2518</v>
      </c>
      <c r="C2549" s="123" t="s">
        <v>2519</v>
      </c>
      <c r="D2549" s="149">
        <v>0</v>
      </c>
    </row>
    <row r="2550" spans="2:4" ht="29" x14ac:dyDescent="0.35">
      <c r="B2550" s="153" t="s">
        <v>2520</v>
      </c>
      <c r="C2550" s="123" t="s">
        <v>2521</v>
      </c>
      <c r="D2550" s="149">
        <v>0</v>
      </c>
    </row>
    <row r="2551" spans="2:4" ht="29" x14ac:dyDescent="0.35">
      <c r="B2551" s="153" t="s">
        <v>2522</v>
      </c>
      <c r="C2551" s="123" t="s">
        <v>2523</v>
      </c>
      <c r="D2551" s="149">
        <v>0</v>
      </c>
    </row>
    <row r="2552" spans="2:4" ht="29" x14ac:dyDescent="0.35">
      <c r="B2552" s="153" t="s">
        <v>2524</v>
      </c>
      <c r="C2552" s="123" t="s">
        <v>2525</v>
      </c>
      <c r="D2552" s="149">
        <v>0</v>
      </c>
    </row>
    <row r="2553" spans="2:4" ht="29" x14ac:dyDescent="0.35">
      <c r="B2553" s="153" t="s">
        <v>2526</v>
      </c>
      <c r="C2553" s="123" t="s">
        <v>2527</v>
      </c>
      <c r="D2553" s="149">
        <v>0</v>
      </c>
    </row>
    <row r="2554" spans="2:4" ht="29" x14ac:dyDescent="0.35">
      <c r="B2554" s="153" t="s">
        <v>2528</v>
      </c>
      <c r="C2554" s="123" t="s">
        <v>2529</v>
      </c>
      <c r="D2554" s="149">
        <v>0</v>
      </c>
    </row>
    <row r="2555" spans="2:4" ht="29" x14ac:dyDescent="0.35">
      <c r="B2555" s="153" t="s">
        <v>2530</v>
      </c>
      <c r="C2555" s="123" t="s">
        <v>2531</v>
      </c>
      <c r="D2555" s="149">
        <v>0</v>
      </c>
    </row>
    <row r="2556" spans="2:4" ht="29" x14ac:dyDescent="0.35">
      <c r="B2556" s="153" t="s">
        <v>2532</v>
      </c>
      <c r="C2556" s="123" t="s">
        <v>2533</v>
      </c>
      <c r="D2556" s="149">
        <v>0</v>
      </c>
    </row>
    <row r="2557" spans="2:4" x14ac:dyDescent="0.35">
      <c r="B2557" s="153" t="s">
        <v>2534</v>
      </c>
      <c r="C2557" s="123" t="s">
        <v>2535</v>
      </c>
      <c r="D2557" s="149">
        <v>0</v>
      </c>
    </row>
    <row r="2558" spans="2:4" ht="29" x14ac:dyDescent="0.35">
      <c r="B2558" s="153" t="s">
        <v>2536</v>
      </c>
      <c r="C2558" s="123" t="s">
        <v>2537</v>
      </c>
      <c r="D2558" s="149">
        <v>0</v>
      </c>
    </row>
    <row r="2559" spans="2:4" ht="29" x14ac:dyDescent="0.35">
      <c r="B2559" s="153" t="s">
        <v>2538</v>
      </c>
      <c r="C2559" s="123" t="s">
        <v>2539</v>
      </c>
      <c r="D2559" s="149">
        <v>0</v>
      </c>
    </row>
    <row r="2560" spans="2:4" ht="29" x14ac:dyDescent="0.35">
      <c r="B2560" s="153" t="s">
        <v>2540</v>
      </c>
      <c r="C2560" s="123" t="s">
        <v>2541</v>
      </c>
      <c r="D2560" s="149">
        <v>0</v>
      </c>
    </row>
    <row r="2561" spans="2:4" ht="29" x14ac:dyDescent="0.35">
      <c r="B2561" s="153" t="s">
        <v>2542</v>
      </c>
      <c r="C2561" s="123" t="s">
        <v>2543</v>
      </c>
      <c r="D2561" s="149">
        <v>0</v>
      </c>
    </row>
    <row r="2562" spans="2:4" ht="29" x14ac:dyDescent="0.35">
      <c r="B2562" s="153" t="s">
        <v>2544</v>
      </c>
      <c r="C2562" s="123" t="s">
        <v>2545</v>
      </c>
      <c r="D2562" s="149">
        <v>0</v>
      </c>
    </row>
    <row r="2563" spans="2:4" ht="29" x14ac:dyDescent="0.35">
      <c r="B2563" s="153" t="s">
        <v>2546</v>
      </c>
      <c r="C2563" s="123" t="s">
        <v>2547</v>
      </c>
      <c r="D2563" s="149">
        <v>0</v>
      </c>
    </row>
    <row r="2564" spans="2:4" ht="29" x14ac:dyDescent="0.35">
      <c r="B2564" s="153" t="s">
        <v>2548</v>
      </c>
      <c r="C2564" s="123" t="s">
        <v>2549</v>
      </c>
      <c r="D2564" s="149">
        <v>0</v>
      </c>
    </row>
    <row r="2565" spans="2:4" x14ac:dyDescent="0.35">
      <c r="B2565" s="153" t="s">
        <v>2550</v>
      </c>
      <c r="C2565" s="123" t="s">
        <v>2551</v>
      </c>
      <c r="D2565" s="149">
        <v>0</v>
      </c>
    </row>
    <row r="2566" spans="2:4" ht="29" x14ac:dyDescent="0.35">
      <c r="B2566" s="153" t="s">
        <v>2552</v>
      </c>
      <c r="C2566" s="123" t="s">
        <v>2553</v>
      </c>
      <c r="D2566" s="149">
        <v>0</v>
      </c>
    </row>
    <row r="2567" spans="2:4" ht="29" x14ac:dyDescent="0.35">
      <c r="B2567" s="153" t="s">
        <v>2554</v>
      </c>
      <c r="C2567" s="123" t="s">
        <v>2555</v>
      </c>
      <c r="D2567" s="149">
        <v>0</v>
      </c>
    </row>
    <row r="2568" spans="2:4" ht="29" x14ac:dyDescent="0.35">
      <c r="B2568" s="153" t="s">
        <v>2556</v>
      </c>
      <c r="C2568" s="123" t="s">
        <v>2557</v>
      </c>
      <c r="D2568" s="149">
        <v>0</v>
      </c>
    </row>
    <row r="2569" spans="2:4" x14ac:dyDescent="0.35">
      <c r="B2569" s="153" t="s">
        <v>2558</v>
      </c>
      <c r="C2569" s="123" t="s">
        <v>2559</v>
      </c>
      <c r="D2569" s="149">
        <v>0</v>
      </c>
    </row>
    <row r="2570" spans="2:4" ht="29" x14ac:dyDescent="0.35">
      <c r="B2570" s="153" t="s">
        <v>2560</v>
      </c>
      <c r="C2570" s="123" t="s">
        <v>2561</v>
      </c>
      <c r="D2570" s="149">
        <v>0</v>
      </c>
    </row>
    <row r="2571" spans="2:4" ht="29" x14ac:dyDescent="0.35">
      <c r="B2571" s="153" t="s">
        <v>2562</v>
      </c>
      <c r="C2571" s="123" t="s">
        <v>2563</v>
      </c>
      <c r="D2571" s="149">
        <v>0</v>
      </c>
    </row>
    <row r="2572" spans="2:4" ht="29" x14ac:dyDescent="0.35">
      <c r="B2572" s="153" t="s">
        <v>2564</v>
      </c>
      <c r="C2572" s="123" t="s">
        <v>2565</v>
      </c>
      <c r="D2572" s="149">
        <v>0</v>
      </c>
    </row>
    <row r="2573" spans="2:4" ht="29" x14ac:dyDescent="0.35">
      <c r="B2573" s="153" t="s">
        <v>2566</v>
      </c>
      <c r="C2573" s="123" t="s">
        <v>2567</v>
      </c>
      <c r="D2573" s="149">
        <v>0</v>
      </c>
    </row>
    <row r="2574" spans="2:4" ht="29" x14ac:dyDescent="0.35">
      <c r="B2574" s="153" t="s">
        <v>2568</v>
      </c>
      <c r="C2574" s="123" t="s">
        <v>2569</v>
      </c>
      <c r="D2574" s="149">
        <v>0</v>
      </c>
    </row>
    <row r="2575" spans="2:4" ht="29" x14ac:dyDescent="0.35">
      <c r="B2575" s="153" t="s">
        <v>2570</v>
      </c>
      <c r="C2575" s="123" t="s">
        <v>2571</v>
      </c>
      <c r="D2575" s="149">
        <v>0</v>
      </c>
    </row>
    <row r="2576" spans="2:4" ht="29" x14ac:dyDescent="0.35">
      <c r="B2576" s="153" t="s">
        <v>2572</v>
      </c>
      <c r="C2576" s="123" t="s">
        <v>2573</v>
      </c>
      <c r="D2576" s="149">
        <v>0</v>
      </c>
    </row>
    <row r="2577" spans="2:4" ht="29" x14ac:dyDescent="0.35">
      <c r="B2577" s="153" t="s">
        <v>2574</v>
      </c>
      <c r="C2577" s="123" t="s">
        <v>2575</v>
      </c>
      <c r="D2577" s="149">
        <v>0</v>
      </c>
    </row>
    <row r="2578" spans="2:4" ht="29" x14ac:dyDescent="0.35">
      <c r="B2578" s="153" t="s">
        <v>2576</v>
      </c>
      <c r="C2578" s="123" t="s">
        <v>2577</v>
      </c>
      <c r="D2578" s="149">
        <v>0</v>
      </c>
    </row>
    <row r="2579" spans="2:4" ht="29" x14ac:dyDescent="0.35">
      <c r="B2579" s="153" t="s">
        <v>2578</v>
      </c>
      <c r="C2579" s="123" t="s">
        <v>2579</v>
      </c>
      <c r="D2579" s="149">
        <v>0</v>
      </c>
    </row>
    <row r="2580" spans="2:4" ht="29" x14ac:dyDescent="0.35">
      <c r="B2580" s="153" t="s">
        <v>2580</v>
      </c>
      <c r="C2580" s="123" t="s">
        <v>2581</v>
      </c>
      <c r="D2580" s="149">
        <v>0</v>
      </c>
    </row>
    <row r="2581" spans="2:4" ht="29" x14ac:dyDescent="0.35">
      <c r="B2581" s="153" t="s">
        <v>2582</v>
      </c>
      <c r="C2581" s="123" t="s">
        <v>2583</v>
      </c>
      <c r="D2581" s="149">
        <v>0</v>
      </c>
    </row>
    <row r="2582" spans="2:4" ht="29" x14ac:dyDescent="0.35">
      <c r="B2582" s="153" t="s">
        <v>2584</v>
      </c>
      <c r="C2582" s="123" t="s">
        <v>2585</v>
      </c>
      <c r="D2582" s="149">
        <v>0</v>
      </c>
    </row>
    <row r="2583" spans="2:4" ht="29" x14ac:dyDescent="0.35">
      <c r="B2583" s="153" t="s">
        <v>2586</v>
      </c>
      <c r="C2583" s="123" t="s">
        <v>2587</v>
      </c>
      <c r="D2583" s="149">
        <v>0</v>
      </c>
    </row>
    <row r="2584" spans="2:4" ht="29" x14ac:dyDescent="0.35">
      <c r="B2584" s="153" t="s">
        <v>2588</v>
      </c>
      <c r="C2584" s="123" t="s">
        <v>2589</v>
      </c>
      <c r="D2584" s="149">
        <v>0</v>
      </c>
    </row>
    <row r="2585" spans="2:4" x14ac:dyDescent="0.35">
      <c r="B2585" s="153" t="s">
        <v>2590</v>
      </c>
      <c r="C2585" s="123" t="s">
        <v>2591</v>
      </c>
      <c r="D2585" s="149">
        <v>0</v>
      </c>
    </row>
    <row r="2586" spans="2:4" ht="29" x14ac:dyDescent="0.35">
      <c r="B2586" s="153" t="s">
        <v>2592</v>
      </c>
      <c r="C2586" s="123" t="s">
        <v>2593</v>
      </c>
      <c r="D2586" s="149">
        <v>0</v>
      </c>
    </row>
    <row r="2587" spans="2:4" ht="29" x14ac:dyDescent="0.35">
      <c r="B2587" s="153" t="s">
        <v>2594</v>
      </c>
      <c r="C2587" s="123" t="s">
        <v>2595</v>
      </c>
      <c r="D2587" s="149">
        <v>0</v>
      </c>
    </row>
    <row r="2588" spans="2:4" x14ac:dyDescent="0.35">
      <c r="B2588" s="153" t="s">
        <v>2596</v>
      </c>
      <c r="C2588" s="123" t="s">
        <v>2597</v>
      </c>
      <c r="D2588" s="149">
        <v>0</v>
      </c>
    </row>
    <row r="2589" spans="2:4" x14ac:dyDescent="0.35">
      <c r="B2589" s="153" t="s">
        <v>2598</v>
      </c>
      <c r="C2589" s="123" t="s">
        <v>2599</v>
      </c>
      <c r="D2589" s="149">
        <v>0</v>
      </c>
    </row>
    <row r="2590" spans="2:4" ht="29" x14ac:dyDescent="0.35">
      <c r="B2590" s="153" t="s">
        <v>2600</v>
      </c>
      <c r="C2590" s="123" t="s">
        <v>2601</v>
      </c>
      <c r="D2590" s="149">
        <v>0</v>
      </c>
    </row>
    <row r="2591" spans="2:4" x14ac:dyDescent="0.35">
      <c r="B2591" s="153" t="s">
        <v>2602</v>
      </c>
      <c r="C2591" s="123" t="s">
        <v>2603</v>
      </c>
      <c r="D2591" s="149">
        <v>0</v>
      </c>
    </row>
    <row r="2592" spans="2:4" ht="29" x14ac:dyDescent="0.35">
      <c r="B2592" s="153" t="s">
        <v>2604</v>
      </c>
      <c r="C2592" s="123" t="s">
        <v>2605</v>
      </c>
      <c r="D2592" s="149">
        <v>0</v>
      </c>
    </row>
    <row r="2593" spans="2:4" ht="29" x14ac:dyDescent="0.35">
      <c r="B2593" s="153" t="s">
        <v>2606</v>
      </c>
      <c r="C2593" s="123" t="s">
        <v>2607</v>
      </c>
      <c r="D2593" s="149">
        <v>0</v>
      </c>
    </row>
    <row r="2594" spans="2:4" ht="29" x14ac:dyDescent="0.35">
      <c r="B2594" s="153" t="s">
        <v>2608</v>
      </c>
      <c r="C2594" s="123" t="s">
        <v>2609</v>
      </c>
      <c r="D2594" s="149">
        <v>0</v>
      </c>
    </row>
    <row r="2595" spans="2:4" x14ac:dyDescent="0.35">
      <c r="B2595" s="153" t="s">
        <v>2610</v>
      </c>
      <c r="C2595" s="123" t="s">
        <v>2611</v>
      </c>
      <c r="D2595" s="149">
        <v>0</v>
      </c>
    </row>
    <row r="2596" spans="2:4" ht="29" x14ac:dyDescent="0.35">
      <c r="B2596" s="153" t="s">
        <v>2612</v>
      </c>
      <c r="C2596" s="123" t="s">
        <v>2613</v>
      </c>
      <c r="D2596" s="149">
        <v>0</v>
      </c>
    </row>
    <row r="2597" spans="2:4" ht="29" x14ac:dyDescent="0.35">
      <c r="B2597" s="153" t="s">
        <v>2614</v>
      </c>
      <c r="C2597" s="123" t="s">
        <v>2615</v>
      </c>
      <c r="D2597" s="149">
        <v>0</v>
      </c>
    </row>
    <row r="2598" spans="2:4" x14ac:dyDescent="0.35">
      <c r="B2598" s="153" t="s">
        <v>2616</v>
      </c>
      <c r="C2598" s="123" t="s">
        <v>2617</v>
      </c>
      <c r="D2598" s="149">
        <v>0</v>
      </c>
    </row>
    <row r="2599" spans="2:4" x14ac:dyDescent="0.35">
      <c r="B2599" s="153" t="s">
        <v>2618</v>
      </c>
      <c r="C2599" s="123" t="s">
        <v>2619</v>
      </c>
      <c r="D2599" s="149">
        <v>0</v>
      </c>
    </row>
    <row r="2600" spans="2:4" x14ac:dyDescent="0.35">
      <c r="B2600" s="153" t="s">
        <v>2620</v>
      </c>
      <c r="C2600" s="123" t="s">
        <v>2621</v>
      </c>
      <c r="D2600" s="149">
        <v>0</v>
      </c>
    </row>
    <row r="2601" spans="2:4" x14ac:dyDescent="0.35">
      <c r="B2601" s="153" t="s">
        <v>2622</v>
      </c>
      <c r="C2601" s="123" t="s">
        <v>2623</v>
      </c>
      <c r="D2601" s="149">
        <v>0</v>
      </c>
    </row>
    <row r="2602" spans="2:4" x14ac:dyDescent="0.35">
      <c r="B2602" s="153" t="s">
        <v>2624</v>
      </c>
      <c r="C2602" s="123" t="s">
        <v>2625</v>
      </c>
      <c r="D2602" s="149">
        <v>0</v>
      </c>
    </row>
    <row r="2603" spans="2:4" x14ac:dyDescent="0.35">
      <c r="B2603" s="153" t="s">
        <v>2626</v>
      </c>
      <c r="C2603" s="123" t="s">
        <v>2627</v>
      </c>
      <c r="D2603" s="149">
        <v>0</v>
      </c>
    </row>
    <row r="2604" spans="2:4" x14ac:dyDescent="0.35">
      <c r="B2604" s="153" t="s">
        <v>2628</v>
      </c>
      <c r="C2604" s="123" t="s">
        <v>2629</v>
      </c>
      <c r="D2604" s="149">
        <v>0</v>
      </c>
    </row>
    <row r="2605" spans="2:4" x14ac:dyDescent="0.35">
      <c r="B2605" s="153" t="s">
        <v>2630</v>
      </c>
      <c r="C2605" s="123" t="s">
        <v>2631</v>
      </c>
      <c r="D2605" s="149">
        <v>0</v>
      </c>
    </row>
    <row r="2606" spans="2:4" x14ac:dyDescent="0.35">
      <c r="B2606" s="153" t="s">
        <v>2632</v>
      </c>
      <c r="C2606" s="123" t="s">
        <v>2633</v>
      </c>
      <c r="D2606" s="149">
        <v>0</v>
      </c>
    </row>
    <row r="2607" spans="2:4" x14ac:dyDescent="0.35">
      <c r="B2607" s="153" t="s">
        <v>2634</v>
      </c>
      <c r="C2607" s="123" t="s">
        <v>2635</v>
      </c>
      <c r="D2607" s="149">
        <v>0</v>
      </c>
    </row>
    <row r="2608" spans="2:4" x14ac:dyDescent="0.35">
      <c r="B2608" s="153" t="s">
        <v>2636</v>
      </c>
      <c r="C2608" s="123" t="s">
        <v>2637</v>
      </c>
      <c r="D2608" s="149">
        <v>0</v>
      </c>
    </row>
    <row r="2609" spans="2:4" x14ac:dyDescent="0.35">
      <c r="B2609" s="153" t="s">
        <v>2638</v>
      </c>
      <c r="C2609" s="123" t="s">
        <v>2639</v>
      </c>
      <c r="D2609" s="149">
        <v>0</v>
      </c>
    </row>
    <row r="2610" spans="2:4" x14ac:dyDescent="0.35">
      <c r="B2610" s="153" t="s">
        <v>2640</v>
      </c>
      <c r="C2610" s="123" t="s">
        <v>2641</v>
      </c>
      <c r="D2610" s="149">
        <v>0</v>
      </c>
    </row>
    <row r="2611" spans="2:4" x14ac:dyDescent="0.35">
      <c r="B2611" s="153" t="s">
        <v>2642</v>
      </c>
      <c r="C2611" s="123" t="s">
        <v>2643</v>
      </c>
      <c r="D2611" s="149">
        <v>0</v>
      </c>
    </row>
    <row r="2612" spans="2:4" x14ac:dyDescent="0.35">
      <c r="B2612" s="153" t="s">
        <v>2644</v>
      </c>
      <c r="C2612" s="123" t="s">
        <v>2645</v>
      </c>
      <c r="D2612" s="149">
        <v>0</v>
      </c>
    </row>
    <row r="2613" spans="2:4" x14ac:dyDescent="0.35">
      <c r="B2613" s="153" t="s">
        <v>2646</v>
      </c>
      <c r="C2613" s="123" t="s">
        <v>2647</v>
      </c>
      <c r="D2613" s="149">
        <v>0</v>
      </c>
    </row>
    <row r="2614" spans="2:4" x14ac:dyDescent="0.35">
      <c r="B2614" s="153" t="s">
        <v>2648</v>
      </c>
      <c r="C2614" s="123" t="s">
        <v>2649</v>
      </c>
      <c r="D2614" s="149">
        <v>0</v>
      </c>
    </row>
    <row r="2615" spans="2:4" x14ac:dyDescent="0.35">
      <c r="B2615" s="153" t="s">
        <v>2650</v>
      </c>
      <c r="C2615" s="123" t="s">
        <v>2651</v>
      </c>
      <c r="D2615" s="149">
        <v>0</v>
      </c>
    </row>
    <row r="2616" spans="2:4" ht="29" x14ac:dyDescent="0.35">
      <c r="B2616" s="153" t="s">
        <v>2652</v>
      </c>
      <c r="C2616" s="123" t="s">
        <v>2653</v>
      </c>
      <c r="D2616" s="149">
        <v>0</v>
      </c>
    </row>
    <row r="2617" spans="2:4" x14ac:dyDescent="0.35">
      <c r="B2617" s="153" t="s">
        <v>2654</v>
      </c>
      <c r="C2617" s="123" t="s">
        <v>2655</v>
      </c>
      <c r="D2617" s="149">
        <v>0</v>
      </c>
    </row>
    <row r="2618" spans="2:4" x14ac:dyDescent="0.35">
      <c r="B2618" s="153" t="s">
        <v>2656</v>
      </c>
      <c r="C2618" s="123" t="s">
        <v>2657</v>
      </c>
      <c r="D2618" s="149">
        <v>0</v>
      </c>
    </row>
    <row r="2619" spans="2:4" x14ac:dyDescent="0.35">
      <c r="B2619" s="153" t="s">
        <v>2658</v>
      </c>
      <c r="C2619" s="123" t="s">
        <v>2659</v>
      </c>
      <c r="D2619" s="149">
        <v>0</v>
      </c>
    </row>
    <row r="2620" spans="2:4" x14ac:dyDescent="0.35">
      <c r="B2620" s="153" t="s">
        <v>2660</v>
      </c>
      <c r="C2620" s="123" t="s">
        <v>2661</v>
      </c>
      <c r="D2620" s="149">
        <v>0</v>
      </c>
    </row>
    <row r="2621" spans="2:4" x14ac:dyDescent="0.35">
      <c r="B2621" s="153" t="s">
        <v>2662</v>
      </c>
      <c r="C2621" s="123" t="s">
        <v>2663</v>
      </c>
      <c r="D2621" s="149">
        <v>0</v>
      </c>
    </row>
    <row r="2622" spans="2:4" x14ac:dyDescent="0.35">
      <c r="B2622" s="153" t="s">
        <v>2664</v>
      </c>
      <c r="C2622" s="123" t="s">
        <v>2665</v>
      </c>
      <c r="D2622" s="149">
        <v>0</v>
      </c>
    </row>
    <row r="2623" spans="2:4" x14ac:dyDescent="0.35">
      <c r="B2623" s="153" t="s">
        <v>2666</v>
      </c>
      <c r="C2623" s="123" t="s">
        <v>2667</v>
      </c>
      <c r="D2623" s="149">
        <v>0</v>
      </c>
    </row>
    <row r="2624" spans="2:4" x14ac:dyDescent="0.35">
      <c r="B2624" s="153" t="s">
        <v>2668</v>
      </c>
      <c r="C2624" s="123" t="s">
        <v>2669</v>
      </c>
      <c r="D2624" s="149">
        <v>0</v>
      </c>
    </row>
    <row r="2625" spans="2:4" x14ac:dyDescent="0.35">
      <c r="B2625" s="153" t="s">
        <v>2670</v>
      </c>
      <c r="C2625" s="123" t="s">
        <v>2671</v>
      </c>
      <c r="D2625" s="149">
        <v>0</v>
      </c>
    </row>
    <row r="2626" spans="2:4" x14ac:dyDescent="0.35">
      <c r="B2626" s="153" t="s">
        <v>2672</v>
      </c>
      <c r="C2626" s="123" t="s">
        <v>2673</v>
      </c>
      <c r="D2626" s="149">
        <v>0</v>
      </c>
    </row>
    <row r="2627" spans="2:4" x14ac:dyDescent="0.35">
      <c r="B2627" s="153" t="s">
        <v>2674</v>
      </c>
      <c r="C2627" s="123" t="s">
        <v>2675</v>
      </c>
      <c r="D2627" s="149">
        <v>0</v>
      </c>
    </row>
    <row r="2628" spans="2:4" x14ac:dyDescent="0.35">
      <c r="B2628" s="153" t="s">
        <v>2676</v>
      </c>
      <c r="C2628" s="123" t="s">
        <v>2677</v>
      </c>
      <c r="D2628" s="149">
        <v>0</v>
      </c>
    </row>
    <row r="2629" spans="2:4" x14ac:dyDescent="0.35">
      <c r="B2629" s="153" t="s">
        <v>2678</v>
      </c>
      <c r="C2629" s="123" t="s">
        <v>2679</v>
      </c>
      <c r="D2629" s="149">
        <v>0</v>
      </c>
    </row>
    <row r="2630" spans="2:4" x14ac:dyDescent="0.35">
      <c r="B2630" s="153" t="s">
        <v>2680</v>
      </c>
      <c r="C2630" s="123" t="s">
        <v>2681</v>
      </c>
      <c r="D2630" s="149">
        <v>0</v>
      </c>
    </row>
    <row r="2631" spans="2:4" x14ac:dyDescent="0.35">
      <c r="B2631" s="153" t="s">
        <v>2682</v>
      </c>
      <c r="C2631" s="123" t="s">
        <v>2683</v>
      </c>
      <c r="D2631" s="149">
        <v>0</v>
      </c>
    </row>
    <row r="2632" spans="2:4" x14ac:dyDescent="0.35">
      <c r="B2632" s="153" t="s">
        <v>2684</v>
      </c>
      <c r="C2632" s="123" t="s">
        <v>2685</v>
      </c>
      <c r="D2632" s="149">
        <v>0</v>
      </c>
    </row>
    <row r="2633" spans="2:4" x14ac:dyDescent="0.35">
      <c r="B2633" s="153" t="s">
        <v>2686</v>
      </c>
      <c r="C2633" s="123" t="s">
        <v>2687</v>
      </c>
      <c r="D2633" s="149">
        <v>0</v>
      </c>
    </row>
    <row r="2634" spans="2:4" ht="29" x14ac:dyDescent="0.35">
      <c r="B2634" s="153" t="s">
        <v>2688</v>
      </c>
      <c r="C2634" s="123" t="s">
        <v>2689</v>
      </c>
      <c r="D2634" s="149">
        <v>0</v>
      </c>
    </row>
    <row r="2635" spans="2:4" ht="29" x14ac:dyDescent="0.35">
      <c r="B2635" s="153" t="s">
        <v>2690</v>
      </c>
      <c r="C2635" s="123" t="s">
        <v>2691</v>
      </c>
      <c r="D2635" s="149">
        <v>0</v>
      </c>
    </row>
    <row r="2636" spans="2:4" x14ac:dyDescent="0.35">
      <c r="B2636" s="153" t="s">
        <v>2692</v>
      </c>
      <c r="C2636" s="123" t="s">
        <v>2693</v>
      </c>
      <c r="D2636" s="149">
        <v>0</v>
      </c>
    </row>
    <row r="2637" spans="2:4" x14ac:dyDescent="0.35">
      <c r="B2637" s="153" t="s">
        <v>2694</v>
      </c>
      <c r="C2637" s="123" t="s">
        <v>2695</v>
      </c>
      <c r="D2637" s="149">
        <v>0</v>
      </c>
    </row>
    <row r="2638" spans="2:4" x14ac:dyDescent="0.35">
      <c r="B2638" s="153" t="s">
        <v>2696</v>
      </c>
      <c r="C2638" s="123" t="s">
        <v>2697</v>
      </c>
      <c r="D2638" s="149">
        <v>0</v>
      </c>
    </row>
    <row r="2639" spans="2:4" x14ac:dyDescent="0.35">
      <c r="B2639" s="153" t="s">
        <v>2698</v>
      </c>
      <c r="C2639" s="123" t="s">
        <v>2699</v>
      </c>
      <c r="D2639" s="149">
        <v>0</v>
      </c>
    </row>
    <row r="2640" spans="2:4" x14ac:dyDescent="0.35">
      <c r="B2640" s="153" t="s">
        <v>2700</v>
      </c>
      <c r="C2640" s="123" t="s">
        <v>2701</v>
      </c>
      <c r="D2640" s="149">
        <v>0</v>
      </c>
    </row>
    <row r="2641" spans="2:4" x14ac:dyDescent="0.35">
      <c r="B2641" s="153" t="s">
        <v>2702</v>
      </c>
      <c r="C2641" s="123" t="s">
        <v>2703</v>
      </c>
      <c r="D2641" s="149">
        <v>0</v>
      </c>
    </row>
    <row r="2642" spans="2:4" x14ac:dyDescent="0.35">
      <c r="B2642" s="153" t="s">
        <v>2704</v>
      </c>
      <c r="C2642" s="123" t="s">
        <v>2705</v>
      </c>
      <c r="D2642" s="149">
        <v>0</v>
      </c>
    </row>
    <row r="2643" spans="2:4" x14ac:dyDescent="0.35">
      <c r="B2643" s="153" t="s">
        <v>2706</v>
      </c>
      <c r="C2643" s="123" t="s">
        <v>2707</v>
      </c>
      <c r="D2643" s="149">
        <v>0</v>
      </c>
    </row>
    <row r="2644" spans="2:4" x14ac:dyDescent="0.35">
      <c r="B2644" s="153" t="s">
        <v>2708</v>
      </c>
      <c r="C2644" s="123" t="s">
        <v>2709</v>
      </c>
      <c r="D2644" s="149">
        <v>0</v>
      </c>
    </row>
    <row r="2645" spans="2:4" x14ac:dyDescent="0.35">
      <c r="B2645" s="153" t="s">
        <v>2710</v>
      </c>
      <c r="C2645" s="123" t="s">
        <v>2711</v>
      </c>
      <c r="D2645" s="149">
        <v>0</v>
      </c>
    </row>
    <row r="2646" spans="2:4" x14ac:dyDescent="0.35">
      <c r="B2646" s="153" t="s">
        <v>2712</v>
      </c>
      <c r="C2646" s="123" t="s">
        <v>2713</v>
      </c>
      <c r="D2646" s="149">
        <v>0</v>
      </c>
    </row>
    <row r="2647" spans="2:4" x14ac:dyDescent="0.35">
      <c r="B2647" s="153" t="s">
        <v>2714</v>
      </c>
      <c r="C2647" s="123" t="s">
        <v>2715</v>
      </c>
      <c r="D2647" s="149">
        <v>0</v>
      </c>
    </row>
    <row r="2648" spans="2:4" x14ac:dyDescent="0.35">
      <c r="B2648" s="153" t="s">
        <v>2716</v>
      </c>
      <c r="C2648" s="123" t="s">
        <v>2717</v>
      </c>
      <c r="D2648" s="149">
        <v>0</v>
      </c>
    </row>
    <row r="2649" spans="2:4" x14ac:dyDescent="0.35">
      <c r="B2649" s="153" t="s">
        <v>2718</v>
      </c>
      <c r="C2649" s="123" t="s">
        <v>2719</v>
      </c>
      <c r="D2649" s="149">
        <v>0</v>
      </c>
    </row>
    <row r="2650" spans="2:4" x14ac:dyDescent="0.35">
      <c r="B2650" s="153" t="s">
        <v>2453</v>
      </c>
      <c r="C2650" s="123" t="s">
        <v>2720</v>
      </c>
      <c r="D2650" s="149">
        <v>0</v>
      </c>
    </row>
    <row r="2651" spans="2:4" x14ac:dyDescent="0.35">
      <c r="B2651" s="153" t="s">
        <v>2721</v>
      </c>
      <c r="C2651" s="123" t="s">
        <v>2722</v>
      </c>
      <c r="D2651" s="149">
        <v>0</v>
      </c>
    </row>
    <row r="2652" spans="2:4" x14ac:dyDescent="0.35">
      <c r="B2652" s="153" t="s">
        <v>2723</v>
      </c>
      <c r="C2652" s="123" t="s">
        <v>2724</v>
      </c>
      <c r="D2652" s="149">
        <v>0</v>
      </c>
    </row>
    <row r="2653" spans="2:4" x14ac:dyDescent="0.35">
      <c r="B2653" s="153" t="s">
        <v>2725</v>
      </c>
      <c r="C2653" s="123" t="s">
        <v>2726</v>
      </c>
      <c r="D2653" s="149">
        <v>0</v>
      </c>
    </row>
    <row r="2654" spans="2:4" x14ac:dyDescent="0.35">
      <c r="B2654" s="153" t="s">
        <v>2727</v>
      </c>
      <c r="C2654" s="123" t="s">
        <v>2728</v>
      </c>
      <c r="D2654" s="149">
        <v>0</v>
      </c>
    </row>
    <row r="2655" spans="2:4" x14ac:dyDescent="0.35">
      <c r="B2655" s="153" t="s">
        <v>2729</v>
      </c>
      <c r="C2655" s="123" t="s">
        <v>2730</v>
      </c>
      <c r="D2655" s="149">
        <v>0</v>
      </c>
    </row>
    <row r="2656" spans="2:4" x14ac:dyDescent="0.35">
      <c r="B2656" s="153" t="s">
        <v>2731</v>
      </c>
      <c r="C2656" s="123" t="s">
        <v>2732</v>
      </c>
      <c r="D2656" s="149">
        <v>0</v>
      </c>
    </row>
    <row r="2657" spans="2:4" x14ac:dyDescent="0.35">
      <c r="B2657" s="153" t="s">
        <v>2733</v>
      </c>
      <c r="C2657" s="123" t="s">
        <v>2734</v>
      </c>
      <c r="D2657" s="149">
        <v>0</v>
      </c>
    </row>
    <row r="2658" spans="2:4" x14ac:dyDescent="0.35">
      <c r="B2658" s="153" t="s">
        <v>2735</v>
      </c>
      <c r="C2658" s="123" t="s">
        <v>2736</v>
      </c>
      <c r="D2658" s="149">
        <v>0</v>
      </c>
    </row>
    <row r="2659" spans="2:4" x14ac:dyDescent="0.35">
      <c r="B2659" s="153" t="s">
        <v>2737</v>
      </c>
      <c r="C2659" s="123" t="s">
        <v>2738</v>
      </c>
      <c r="D2659" s="149">
        <v>0</v>
      </c>
    </row>
    <row r="2660" spans="2:4" x14ac:dyDescent="0.35">
      <c r="B2660" s="153" t="s">
        <v>2739</v>
      </c>
      <c r="C2660" s="123" t="s">
        <v>2740</v>
      </c>
      <c r="D2660" s="149">
        <v>0</v>
      </c>
    </row>
    <row r="2661" spans="2:4" x14ac:dyDescent="0.35">
      <c r="B2661" s="153" t="s">
        <v>2741</v>
      </c>
      <c r="C2661" s="123" t="s">
        <v>2742</v>
      </c>
      <c r="D2661" s="149">
        <v>0</v>
      </c>
    </row>
    <row r="2662" spans="2:4" x14ac:dyDescent="0.35">
      <c r="B2662" s="153" t="s">
        <v>2743</v>
      </c>
      <c r="C2662" s="123" t="s">
        <v>2744</v>
      </c>
      <c r="D2662" s="149">
        <v>0</v>
      </c>
    </row>
    <row r="2663" spans="2:4" x14ac:dyDescent="0.35">
      <c r="B2663" s="153" t="s">
        <v>2745</v>
      </c>
      <c r="C2663" s="123" t="s">
        <v>2746</v>
      </c>
      <c r="D2663" s="149">
        <v>0</v>
      </c>
    </row>
    <row r="2664" spans="2:4" x14ac:dyDescent="0.35">
      <c r="B2664" s="153" t="s">
        <v>2747</v>
      </c>
      <c r="C2664" s="123" t="s">
        <v>2748</v>
      </c>
      <c r="D2664" s="149">
        <v>0</v>
      </c>
    </row>
    <row r="2665" spans="2:4" x14ac:dyDescent="0.35">
      <c r="B2665" s="153" t="s">
        <v>2749</v>
      </c>
      <c r="C2665" s="123" t="s">
        <v>2750</v>
      </c>
      <c r="D2665" s="149">
        <v>0</v>
      </c>
    </row>
    <row r="2666" spans="2:4" x14ac:dyDescent="0.35">
      <c r="B2666" s="153" t="s">
        <v>2751</v>
      </c>
      <c r="C2666" s="123" t="s">
        <v>2752</v>
      </c>
      <c r="D2666" s="149">
        <v>0</v>
      </c>
    </row>
    <row r="2667" spans="2:4" x14ac:dyDescent="0.35">
      <c r="B2667" s="153" t="s">
        <v>2753</v>
      </c>
      <c r="C2667" s="123" t="s">
        <v>2754</v>
      </c>
      <c r="D2667" s="149">
        <v>0</v>
      </c>
    </row>
    <row r="2668" spans="2:4" x14ac:dyDescent="0.35">
      <c r="B2668" s="153" t="s">
        <v>2755</v>
      </c>
      <c r="C2668" s="123" t="s">
        <v>2756</v>
      </c>
      <c r="D2668" s="149">
        <v>0</v>
      </c>
    </row>
    <row r="2669" spans="2:4" x14ac:dyDescent="0.35">
      <c r="B2669" s="153" t="s">
        <v>2757</v>
      </c>
      <c r="C2669" s="123" t="s">
        <v>2758</v>
      </c>
      <c r="D2669" s="149">
        <v>0</v>
      </c>
    </row>
    <row r="2670" spans="2:4" x14ac:dyDescent="0.35">
      <c r="B2670" s="153" t="s">
        <v>2759</v>
      </c>
      <c r="C2670" s="123" t="s">
        <v>2760</v>
      </c>
      <c r="D2670" s="149">
        <v>0</v>
      </c>
    </row>
    <row r="2671" spans="2:4" x14ac:dyDescent="0.35">
      <c r="B2671" s="153" t="s">
        <v>2761</v>
      </c>
      <c r="C2671" s="123" t="s">
        <v>2762</v>
      </c>
      <c r="D2671" s="149">
        <v>0</v>
      </c>
    </row>
    <row r="2672" spans="2:4" x14ac:dyDescent="0.35">
      <c r="B2672" s="153" t="s">
        <v>2763</v>
      </c>
      <c r="C2672" s="123" t="s">
        <v>2764</v>
      </c>
      <c r="D2672" s="149">
        <v>0</v>
      </c>
    </row>
    <row r="2673" spans="2:4" ht="29" x14ac:dyDescent="0.35">
      <c r="B2673" s="153" t="s">
        <v>2765</v>
      </c>
      <c r="C2673" s="123" t="s">
        <v>2766</v>
      </c>
      <c r="D2673" s="149">
        <v>0</v>
      </c>
    </row>
    <row r="2674" spans="2:4" x14ac:dyDescent="0.35">
      <c r="B2674" s="153" t="s">
        <v>2767</v>
      </c>
      <c r="C2674" s="123" t="s">
        <v>2768</v>
      </c>
      <c r="D2674" s="149">
        <v>0</v>
      </c>
    </row>
    <row r="2675" spans="2:4" x14ac:dyDescent="0.35">
      <c r="B2675" s="153" t="s">
        <v>2769</v>
      </c>
      <c r="C2675" s="123" t="s">
        <v>2770</v>
      </c>
      <c r="D2675" s="149">
        <v>0</v>
      </c>
    </row>
    <row r="2676" spans="2:4" x14ac:dyDescent="0.35">
      <c r="B2676" s="153" t="s">
        <v>2771</v>
      </c>
      <c r="C2676" s="123" t="s">
        <v>2772</v>
      </c>
      <c r="D2676" s="149">
        <v>0</v>
      </c>
    </row>
    <row r="2677" spans="2:4" ht="29" x14ac:dyDescent="0.35">
      <c r="B2677" s="153" t="s">
        <v>2773</v>
      </c>
      <c r="C2677" s="123" t="s">
        <v>2774</v>
      </c>
      <c r="D2677" s="149">
        <v>0</v>
      </c>
    </row>
    <row r="2678" spans="2:4" x14ac:dyDescent="0.35">
      <c r="B2678" s="153" t="s">
        <v>2775</v>
      </c>
      <c r="C2678" s="123" t="s">
        <v>2776</v>
      </c>
      <c r="D2678" s="149">
        <v>1.1110766756936181</v>
      </c>
    </row>
    <row r="2679" spans="2:4" x14ac:dyDescent="0.35">
      <c r="B2679" s="153" t="s">
        <v>2777</v>
      </c>
      <c r="C2679" s="123" t="s">
        <v>2778</v>
      </c>
      <c r="D2679" s="149">
        <v>1.1110766756936181</v>
      </c>
    </row>
    <row r="2680" spans="2:4" x14ac:dyDescent="0.35">
      <c r="B2680" s="153" t="s">
        <v>2779</v>
      </c>
      <c r="C2680" s="123" t="s">
        <v>2780</v>
      </c>
      <c r="D2680" s="149">
        <v>1.1110766756936181</v>
      </c>
    </row>
    <row r="2681" spans="2:4" x14ac:dyDescent="0.35">
      <c r="B2681" s="153" t="s">
        <v>2781</v>
      </c>
      <c r="C2681" s="123" t="s">
        <v>2782</v>
      </c>
      <c r="D2681" s="149">
        <v>1.1110766756936181</v>
      </c>
    </row>
    <row r="2682" spans="2:4" x14ac:dyDescent="0.35">
      <c r="B2682" s="153" t="s">
        <v>2783</v>
      </c>
      <c r="C2682" s="123" t="s">
        <v>2784</v>
      </c>
      <c r="D2682" s="149">
        <v>1.1110766756936181</v>
      </c>
    </row>
    <row r="2683" spans="2:4" x14ac:dyDescent="0.35">
      <c r="B2683" s="153" t="s">
        <v>2785</v>
      </c>
      <c r="C2683" s="123" t="s">
        <v>2786</v>
      </c>
      <c r="D2683" s="149">
        <v>1.1110766756936181</v>
      </c>
    </row>
    <row r="2684" spans="2:4" x14ac:dyDescent="0.35">
      <c r="B2684" s="153" t="s">
        <v>2787</v>
      </c>
      <c r="C2684" s="123" t="s">
        <v>2788</v>
      </c>
      <c r="D2684" s="149">
        <v>1.1110766756936181</v>
      </c>
    </row>
    <row r="2685" spans="2:4" x14ac:dyDescent="0.35">
      <c r="B2685" s="153" t="s">
        <v>2789</v>
      </c>
      <c r="C2685" s="123" t="s">
        <v>2790</v>
      </c>
      <c r="D2685" s="149">
        <v>1.1110766756936181</v>
      </c>
    </row>
    <row r="2686" spans="2:4" x14ac:dyDescent="0.35">
      <c r="B2686" s="153" t="s">
        <v>2791</v>
      </c>
      <c r="C2686" s="123" t="s">
        <v>2792</v>
      </c>
      <c r="D2686" s="149">
        <v>1.1110766756936181</v>
      </c>
    </row>
    <row r="2687" spans="2:4" x14ac:dyDescent="0.35">
      <c r="B2687" s="153" t="s">
        <v>2793</v>
      </c>
      <c r="C2687" s="123" t="s">
        <v>2794</v>
      </c>
      <c r="D2687" s="149">
        <v>1.1110766756936181</v>
      </c>
    </row>
    <row r="2688" spans="2:4" x14ac:dyDescent="0.35">
      <c r="B2688" s="153" t="s">
        <v>2795</v>
      </c>
      <c r="C2688" s="123" t="s">
        <v>2796</v>
      </c>
      <c r="D2688" s="149">
        <v>1.1110766756936181</v>
      </c>
    </row>
    <row r="2689" spans="2:4" x14ac:dyDescent="0.35">
      <c r="B2689" s="153" t="s">
        <v>2797</v>
      </c>
      <c r="C2689" s="123" t="s">
        <v>2798</v>
      </c>
      <c r="D2689" s="149">
        <v>1.1110766756936181</v>
      </c>
    </row>
    <row r="2690" spans="2:4" x14ac:dyDescent="0.35">
      <c r="B2690" s="153" t="s">
        <v>2799</v>
      </c>
      <c r="C2690" s="123" t="s">
        <v>2800</v>
      </c>
      <c r="D2690" s="149">
        <v>0.39729302350280904</v>
      </c>
    </row>
    <row r="2691" spans="2:4" x14ac:dyDescent="0.35">
      <c r="B2691" s="153" t="s">
        <v>2801</v>
      </c>
      <c r="C2691" s="123" t="s">
        <v>2802</v>
      </c>
      <c r="D2691" s="149">
        <v>0.39729302350280904</v>
      </c>
    </row>
    <row r="2692" spans="2:4" x14ac:dyDescent="0.35">
      <c r="B2692" s="153" t="s">
        <v>2803</v>
      </c>
      <c r="C2692" s="123" t="s">
        <v>2804</v>
      </c>
      <c r="D2692" s="149">
        <v>0.39729302350280904</v>
      </c>
    </row>
    <row r="2693" spans="2:4" x14ac:dyDescent="0.35">
      <c r="B2693" s="153" t="s">
        <v>2775</v>
      </c>
      <c r="C2693" s="123" t="s">
        <v>2805</v>
      </c>
      <c r="D2693" s="149">
        <v>0.39729302350280904</v>
      </c>
    </row>
    <row r="2694" spans="2:4" x14ac:dyDescent="0.35">
      <c r="B2694" s="153" t="s">
        <v>2806</v>
      </c>
      <c r="C2694" s="123" t="s">
        <v>2807</v>
      </c>
      <c r="D2694" s="149">
        <v>0.39729302350280904</v>
      </c>
    </row>
    <row r="2695" spans="2:4" x14ac:dyDescent="0.35">
      <c r="B2695" s="153" t="s">
        <v>2808</v>
      </c>
      <c r="C2695" s="123" t="s">
        <v>2809</v>
      </c>
      <c r="D2695" s="149">
        <v>0.39729302350280904</v>
      </c>
    </row>
    <row r="2696" spans="2:4" x14ac:dyDescent="0.35">
      <c r="B2696" s="153" t="s">
        <v>2810</v>
      </c>
      <c r="C2696" s="123" t="s">
        <v>2811</v>
      </c>
      <c r="D2696" s="149">
        <v>0.39729302350280904</v>
      </c>
    </row>
    <row r="2697" spans="2:4" x14ac:dyDescent="0.35">
      <c r="B2697" s="153" t="s">
        <v>2812</v>
      </c>
      <c r="C2697" s="123" t="s">
        <v>2813</v>
      </c>
      <c r="D2697" s="149">
        <v>0.39729302350280904</v>
      </c>
    </row>
    <row r="2698" spans="2:4" x14ac:dyDescent="0.35">
      <c r="B2698" s="153" t="s">
        <v>2814</v>
      </c>
      <c r="C2698" s="123" t="s">
        <v>2815</v>
      </c>
      <c r="D2698" s="149">
        <v>0.39729302350280904</v>
      </c>
    </row>
    <row r="2699" spans="2:4" x14ac:dyDescent="0.35">
      <c r="B2699" s="153" t="s">
        <v>2816</v>
      </c>
      <c r="C2699" s="123" t="s">
        <v>2817</v>
      </c>
      <c r="D2699" s="149">
        <v>0.39729302350280904</v>
      </c>
    </row>
    <row r="2700" spans="2:4" x14ac:dyDescent="0.35">
      <c r="B2700" s="153" t="s">
        <v>2818</v>
      </c>
      <c r="C2700" s="123" t="s">
        <v>2819</v>
      </c>
      <c r="D2700" s="149">
        <v>0.39729302350280904</v>
      </c>
    </row>
    <row r="2701" spans="2:4" ht="29" x14ac:dyDescent="0.35">
      <c r="B2701" s="153" t="s">
        <v>2820</v>
      </c>
      <c r="C2701" s="123" t="s">
        <v>2821</v>
      </c>
      <c r="D2701" s="149">
        <v>0.39729302350280904</v>
      </c>
    </row>
    <row r="2702" spans="2:4" x14ac:dyDescent="0.35">
      <c r="B2702" s="153" t="s">
        <v>2822</v>
      </c>
      <c r="C2702" s="123" t="s">
        <v>2823</v>
      </c>
      <c r="D2702" s="149">
        <v>0.39729302350280904</v>
      </c>
    </row>
    <row r="2703" spans="2:4" x14ac:dyDescent="0.35">
      <c r="B2703" s="153" t="s">
        <v>2824</v>
      </c>
      <c r="C2703" s="123" t="s">
        <v>2825</v>
      </c>
      <c r="D2703" s="149">
        <v>0.79675392424418201</v>
      </c>
    </row>
    <row r="2704" spans="2:4" x14ac:dyDescent="0.35">
      <c r="B2704" s="153" t="s">
        <v>2826</v>
      </c>
      <c r="C2704" s="123" t="s">
        <v>2827</v>
      </c>
      <c r="D2704" s="149">
        <v>0.720842200280987</v>
      </c>
    </row>
    <row r="2705" spans="2:4" x14ac:dyDescent="0.35">
      <c r="B2705" s="153" t="s">
        <v>498</v>
      </c>
      <c r="C2705" s="123" t="s">
        <v>2828</v>
      </c>
      <c r="D2705" s="149">
        <v>0.405647972014758</v>
      </c>
    </row>
    <row r="2706" spans="2:4" x14ac:dyDescent="0.35">
      <c r="B2706" s="153" t="s">
        <v>501</v>
      </c>
      <c r="C2706" s="123" t="s">
        <v>2829</v>
      </c>
      <c r="D2706" s="149">
        <v>0.42122119550421699</v>
      </c>
    </row>
    <row r="2707" spans="2:4" x14ac:dyDescent="0.35">
      <c r="B2707" s="153" t="s">
        <v>2830</v>
      </c>
      <c r="C2707" s="123" t="s">
        <v>2831</v>
      </c>
      <c r="D2707" s="149">
        <v>0.41441384322193398</v>
      </c>
    </row>
    <row r="2708" spans="2:4" x14ac:dyDescent="0.35">
      <c r="B2708" s="153" t="s">
        <v>2832</v>
      </c>
      <c r="C2708" s="123" t="s">
        <v>2833</v>
      </c>
      <c r="D2708" s="149">
        <v>0.79675392424418201</v>
      </c>
    </row>
    <row r="2709" spans="2:4" x14ac:dyDescent="0.35">
      <c r="B2709" s="153" t="s">
        <v>2834</v>
      </c>
      <c r="C2709" s="123" t="s">
        <v>2835</v>
      </c>
      <c r="D2709" s="149">
        <v>0.720842200280987</v>
      </c>
    </row>
    <row r="2710" spans="2:4" x14ac:dyDescent="0.35">
      <c r="B2710" s="153" t="s">
        <v>2836</v>
      </c>
      <c r="C2710" s="123" t="s">
        <v>2837</v>
      </c>
      <c r="D2710" s="149">
        <v>0.38506222980910598</v>
      </c>
    </row>
    <row r="2711" spans="2:4" x14ac:dyDescent="0.35">
      <c r="B2711" s="153" t="s">
        <v>2838</v>
      </c>
      <c r="C2711" s="123" t="s">
        <v>2839</v>
      </c>
      <c r="D2711" s="149">
        <v>0</v>
      </c>
    </row>
    <row r="2712" spans="2:4" x14ac:dyDescent="0.35">
      <c r="B2712" s="153" t="s">
        <v>2840</v>
      </c>
      <c r="C2712" s="123" t="s">
        <v>2841</v>
      </c>
      <c r="D2712" s="149">
        <v>0</v>
      </c>
    </row>
    <row r="2713" spans="2:4" x14ac:dyDescent="0.35">
      <c r="B2713" s="153" t="s">
        <v>2842</v>
      </c>
      <c r="C2713" s="123" t="s">
        <v>2843</v>
      </c>
      <c r="D2713" s="149">
        <v>0</v>
      </c>
    </row>
    <row r="2714" spans="2:4" ht="29" x14ac:dyDescent="0.35">
      <c r="B2714" s="153" t="s">
        <v>2844</v>
      </c>
      <c r="C2714" s="123" t="s">
        <v>2845</v>
      </c>
      <c r="D2714" s="149">
        <v>0</v>
      </c>
    </row>
    <row r="2715" spans="2:4" ht="29" x14ac:dyDescent="0.35">
      <c r="B2715" s="153" t="s">
        <v>2846</v>
      </c>
      <c r="C2715" s="123" t="s">
        <v>2847</v>
      </c>
      <c r="D2715" s="149">
        <v>0</v>
      </c>
    </row>
    <row r="2716" spans="2:4" ht="29" x14ac:dyDescent="0.35">
      <c r="B2716" s="153" t="s">
        <v>2848</v>
      </c>
      <c r="C2716" s="123" t="s">
        <v>2849</v>
      </c>
      <c r="D2716" s="149">
        <v>0</v>
      </c>
    </row>
    <row r="2717" spans="2:4" x14ac:dyDescent="0.35">
      <c r="B2717" s="153" t="s">
        <v>2850</v>
      </c>
      <c r="C2717" s="123" t="s">
        <v>2851</v>
      </c>
      <c r="D2717" s="149">
        <v>0</v>
      </c>
    </row>
    <row r="2718" spans="2:4" ht="29" x14ac:dyDescent="0.35">
      <c r="B2718" s="153" t="s">
        <v>2852</v>
      </c>
      <c r="C2718" s="123" t="s">
        <v>2853</v>
      </c>
      <c r="D2718" s="149">
        <v>0</v>
      </c>
    </row>
    <row r="2719" spans="2:4" x14ac:dyDescent="0.35">
      <c r="B2719" s="153" t="s">
        <v>2854</v>
      </c>
      <c r="C2719" s="123" t="s">
        <v>2855</v>
      </c>
      <c r="D2719" s="149">
        <v>0</v>
      </c>
    </row>
    <row r="2720" spans="2:4" x14ac:dyDescent="0.35">
      <c r="B2720" s="153" t="s">
        <v>2856</v>
      </c>
      <c r="C2720" s="123" t="s">
        <v>2857</v>
      </c>
      <c r="D2720" s="149">
        <v>0</v>
      </c>
    </row>
    <row r="2721" spans="2:4" ht="29" x14ac:dyDescent="0.35">
      <c r="B2721" s="153" t="s">
        <v>2858</v>
      </c>
      <c r="C2721" s="123" t="s">
        <v>2859</v>
      </c>
      <c r="D2721" s="149">
        <v>0</v>
      </c>
    </row>
    <row r="2722" spans="2:4" x14ac:dyDescent="0.35">
      <c r="B2722" s="153" t="s">
        <v>2860</v>
      </c>
      <c r="C2722" s="123" t="s">
        <v>2861</v>
      </c>
      <c r="D2722" s="149">
        <v>0</v>
      </c>
    </row>
    <row r="2723" spans="2:4" ht="29" x14ac:dyDescent="0.35">
      <c r="B2723" s="153" t="s">
        <v>2862</v>
      </c>
      <c r="C2723" s="123" t="s">
        <v>2863</v>
      </c>
      <c r="D2723" s="149">
        <v>0</v>
      </c>
    </row>
    <row r="2724" spans="2:4" ht="29" x14ac:dyDescent="0.35">
      <c r="B2724" s="153" t="s">
        <v>2864</v>
      </c>
      <c r="C2724" s="123" t="s">
        <v>2865</v>
      </c>
      <c r="D2724" s="149">
        <v>0</v>
      </c>
    </row>
    <row r="2725" spans="2:4" ht="29" x14ac:dyDescent="0.35">
      <c r="B2725" s="153" t="s">
        <v>2866</v>
      </c>
      <c r="C2725" s="123" t="s">
        <v>2867</v>
      </c>
      <c r="D2725" s="149">
        <v>0</v>
      </c>
    </row>
    <row r="2726" spans="2:4" x14ac:dyDescent="0.35">
      <c r="B2726" s="153" t="s">
        <v>2868</v>
      </c>
      <c r="C2726" s="123" t="s">
        <v>2869</v>
      </c>
      <c r="D2726" s="149">
        <v>0</v>
      </c>
    </row>
    <row r="2727" spans="2:4" x14ac:dyDescent="0.35">
      <c r="B2727" s="153" t="s">
        <v>2870</v>
      </c>
      <c r="C2727" s="123" t="s">
        <v>2871</v>
      </c>
      <c r="D2727" s="149">
        <v>0</v>
      </c>
    </row>
    <row r="2728" spans="2:4" x14ac:dyDescent="0.35">
      <c r="B2728" s="153" t="s">
        <v>2875</v>
      </c>
      <c r="C2728" s="123" t="s">
        <v>2884</v>
      </c>
      <c r="D2728" s="149">
        <v>0</v>
      </c>
    </row>
    <row r="2729" spans="2:4" x14ac:dyDescent="0.35">
      <c r="B2729" s="153" t="s">
        <v>2876</v>
      </c>
      <c r="C2729" s="123" t="s">
        <v>2885</v>
      </c>
      <c r="D2729" s="149">
        <v>0</v>
      </c>
    </row>
    <row r="2730" spans="2:4" x14ac:dyDescent="0.35">
      <c r="B2730" s="153" t="s">
        <v>2877</v>
      </c>
      <c r="C2730" s="123" t="s">
        <v>2886</v>
      </c>
      <c r="D2730" s="149">
        <v>0</v>
      </c>
    </row>
    <row r="2731" spans="2:4" x14ac:dyDescent="0.35">
      <c r="B2731" s="153" t="s">
        <v>2878</v>
      </c>
      <c r="C2731" s="123" t="s">
        <v>2887</v>
      </c>
      <c r="D2731" s="149">
        <v>0</v>
      </c>
    </row>
    <row r="2732" spans="2:4" x14ac:dyDescent="0.35">
      <c r="B2732" s="153" t="s">
        <v>2879</v>
      </c>
      <c r="C2732" s="123" t="s">
        <v>2888</v>
      </c>
      <c r="D2732" s="149">
        <v>0</v>
      </c>
    </row>
    <row r="2733" spans="2:4" x14ac:dyDescent="0.35">
      <c r="B2733" s="153" t="s">
        <v>2880</v>
      </c>
      <c r="C2733" s="123" t="s">
        <v>2889</v>
      </c>
      <c r="D2733" s="149">
        <v>0</v>
      </c>
    </row>
    <row r="2734" spans="2:4" x14ac:dyDescent="0.35">
      <c r="B2734" s="153" t="s">
        <v>2881</v>
      </c>
      <c r="C2734" s="123" t="s">
        <v>2890</v>
      </c>
      <c r="D2734" s="149">
        <v>0</v>
      </c>
    </row>
    <row r="2735" spans="2:4" ht="29" x14ac:dyDescent="0.35">
      <c r="B2735" s="153" t="s">
        <v>2882</v>
      </c>
      <c r="C2735" s="123" t="s">
        <v>2891</v>
      </c>
      <c r="D2735" s="149">
        <v>0</v>
      </c>
    </row>
    <row r="2736" spans="2:4" x14ac:dyDescent="0.35">
      <c r="B2736" s="153" t="s">
        <v>2883</v>
      </c>
      <c r="C2736" s="123" t="s">
        <v>2892</v>
      </c>
      <c r="D2736" s="149">
        <v>0</v>
      </c>
    </row>
    <row r="2737" spans="2:4" x14ac:dyDescent="0.35">
      <c r="B2737" s="153" t="s">
        <v>2893</v>
      </c>
      <c r="C2737" s="123" t="s">
        <v>2896</v>
      </c>
      <c r="D2737" s="149">
        <v>0</v>
      </c>
    </row>
    <row r="2738" spans="2:4" x14ac:dyDescent="0.35">
      <c r="B2738" s="153" t="s">
        <v>2894</v>
      </c>
      <c r="C2738" s="123" t="s">
        <v>2897</v>
      </c>
      <c r="D2738" s="149">
        <v>0</v>
      </c>
    </row>
    <row r="2739" spans="2:4" x14ac:dyDescent="0.35">
      <c r="B2739" s="153" t="s">
        <v>2895</v>
      </c>
      <c r="C2739" s="123" t="s">
        <v>2898</v>
      </c>
      <c r="D2739" s="149">
        <v>0</v>
      </c>
    </row>
    <row r="2740" spans="2:4" ht="29" x14ac:dyDescent="0.35">
      <c r="B2740" s="153" t="s">
        <v>2899</v>
      </c>
      <c r="C2740" s="123" t="s">
        <v>2904</v>
      </c>
      <c r="D2740" s="149">
        <v>0</v>
      </c>
    </row>
    <row r="2741" spans="2:4" ht="29" x14ac:dyDescent="0.35">
      <c r="B2741" s="153" t="s">
        <v>2900</v>
      </c>
      <c r="C2741" s="123" t="s">
        <v>2905</v>
      </c>
      <c r="D2741" s="149">
        <v>0</v>
      </c>
    </row>
    <row r="2742" spans="2:4" ht="29" x14ac:dyDescent="0.35">
      <c r="B2742" s="153" t="s">
        <v>2901</v>
      </c>
      <c r="C2742" s="123" t="s">
        <v>2906</v>
      </c>
      <c r="D2742" s="149">
        <v>0</v>
      </c>
    </row>
    <row r="2743" spans="2:4" ht="29" x14ac:dyDescent="0.35">
      <c r="B2743" s="153" t="s">
        <v>2902</v>
      </c>
      <c r="C2743" s="123" t="s">
        <v>2907</v>
      </c>
      <c r="D2743" s="149">
        <v>0</v>
      </c>
    </row>
    <row r="2744" spans="2:4" ht="29" x14ac:dyDescent="0.35">
      <c r="B2744" s="153" t="s">
        <v>2903</v>
      </c>
      <c r="C2744" s="123" t="s">
        <v>2908</v>
      </c>
      <c r="D2744" s="149">
        <v>0</v>
      </c>
    </row>
    <row r="2745" spans="2:4" x14ac:dyDescent="0.35">
      <c r="B2745" s="153" t="s">
        <v>2909</v>
      </c>
      <c r="C2745" s="123" t="s">
        <v>2911</v>
      </c>
      <c r="D2745" s="149">
        <v>0</v>
      </c>
    </row>
    <row r="2746" spans="2:4" x14ac:dyDescent="0.35">
      <c r="B2746" s="153" t="s">
        <v>2910</v>
      </c>
      <c r="C2746" s="123" t="s">
        <v>2912</v>
      </c>
      <c r="D2746" s="149">
        <v>0</v>
      </c>
    </row>
    <row r="2747" spans="2:4" ht="29" x14ac:dyDescent="0.35">
      <c r="B2747" s="153" t="s">
        <v>2913</v>
      </c>
      <c r="C2747" s="123" t="s">
        <v>2914</v>
      </c>
      <c r="D2747" s="149">
        <v>0</v>
      </c>
    </row>
    <row r="2748" spans="2:4" x14ac:dyDescent="0.35">
      <c r="B2748" s="153" t="s">
        <v>2915</v>
      </c>
      <c r="C2748" s="123" t="s">
        <v>2917</v>
      </c>
      <c r="D2748" s="149">
        <v>0</v>
      </c>
    </row>
    <row r="2749" spans="2:4" x14ac:dyDescent="0.35">
      <c r="B2749" s="153" t="s">
        <v>2916</v>
      </c>
      <c r="C2749" s="123" t="s">
        <v>2918</v>
      </c>
      <c r="D2749" s="149">
        <v>0</v>
      </c>
    </row>
    <row r="2750" spans="2:4" x14ac:dyDescent="0.35">
      <c r="B2750" s="153" t="s">
        <v>2838</v>
      </c>
      <c r="C2750" s="123" t="s">
        <v>2919</v>
      </c>
      <c r="D2750" s="149">
        <v>0</v>
      </c>
    </row>
    <row r="2751" spans="2:4" x14ac:dyDescent="0.35">
      <c r="B2751" s="153" t="s">
        <v>2920</v>
      </c>
      <c r="C2751" s="123" t="s">
        <v>2921</v>
      </c>
      <c r="D2751" s="149">
        <v>0</v>
      </c>
    </row>
    <row r="2752" spans="2:4" x14ac:dyDescent="0.35">
      <c r="B2752" s="153" t="s">
        <v>2923</v>
      </c>
      <c r="C2752" s="123" t="s">
        <v>2924</v>
      </c>
      <c r="D2752" s="149">
        <v>1.1110766759999999</v>
      </c>
    </row>
    <row r="2753" spans="2:4" ht="29" x14ac:dyDescent="0.35">
      <c r="B2753" s="153" t="s">
        <v>2925</v>
      </c>
      <c r="C2753" s="123" t="s">
        <v>2926</v>
      </c>
      <c r="D2753" s="149">
        <v>0</v>
      </c>
    </row>
    <row r="2754" spans="2:4" x14ac:dyDescent="0.35">
      <c r="B2754" s="153" t="s">
        <v>2928</v>
      </c>
      <c r="C2754" s="123" t="s">
        <v>2927</v>
      </c>
      <c r="D2754" s="149">
        <v>0</v>
      </c>
    </row>
    <row r="2755" spans="2:4" ht="29" x14ac:dyDescent="0.35">
      <c r="B2755" s="153" t="s">
        <v>2930</v>
      </c>
      <c r="C2755" s="123" t="s">
        <v>2944</v>
      </c>
      <c r="D2755" s="149">
        <v>1.1110766759999999</v>
      </c>
    </row>
    <row r="2756" spans="2:4" x14ac:dyDescent="0.35">
      <c r="B2756" s="153" t="s">
        <v>2931</v>
      </c>
      <c r="C2756" s="123" t="s">
        <v>2945</v>
      </c>
      <c r="D2756" s="149">
        <v>0</v>
      </c>
    </row>
    <row r="2757" spans="2:4" x14ac:dyDescent="0.35">
      <c r="B2757" s="153" t="s">
        <v>2932</v>
      </c>
      <c r="C2757" s="123" t="s">
        <v>2946</v>
      </c>
      <c r="D2757" s="149">
        <v>0</v>
      </c>
    </row>
    <row r="2758" spans="2:4" x14ac:dyDescent="0.35">
      <c r="B2758" s="153" t="s">
        <v>2933</v>
      </c>
      <c r="C2758" s="123" t="s">
        <v>2947</v>
      </c>
      <c r="D2758" s="149">
        <v>0</v>
      </c>
    </row>
    <row r="2759" spans="2:4" ht="29" x14ac:dyDescent="0.35">
      <c r="B2759" s="153" t="s">
        <v>2934</v>
      </c>
      <c r="C2759" s="123" t="s">
        <v>2948</v>
      </c>
      <c r="D2759" s="149">
        <v>0</v>
      </c>
    </row>
    <row r="2760" spans="2:4" x14ac:dyDescent="0.35">
      <c r="B2760" s="153" t="s">
        <v>2935</v>
      </c>
      <c r="C2760" s="123" t="s">
        <v>2949</v>
      </c>
      <c r="D2760" s="149">
        <v>0</v>
      </c>
    </row>
    <row r="2761" spans="2:4" x14ac:dyDescent="0.35">
      <c r="B2761" s="153" t="s">
        <v>2936</v>
      </c>
      <c r="C2761" s="123" t="s">
        <v>2950</v>
      </c>
      <c r="D2761" s="149">
        <v>0</v>
      </c>
    </row>
    <row r="2762" spans="2:4" x14ac:dyDescent="0.35">
      <c r="B2762" s="153" t="s">
        <v>2937</v>
      </c>
      <c r="C2762" s="123" t="s">
        <v>2951</v>
      </c>
      <c r="D2762" s="149">
        <v>0</v>
      </c>
    </row>
    <row r="2763" spans="2:4" x14ac:dyDescent="0.35">
      <c r="B2763" s="153" t="s">
        <v>2938</v>
      </c>
      <c r="C2763" s="123" t="s">
        <v>2952</v>
      </c>
      <c r="D2763" s="149">
        <v>0</v>
      </c>
    </row>
    <row r="2764" spans="2:4" x14ac:dyDescent="0.35">
      <c r="B2764" s="153" t="s">
        <v>2939</v>
      </c>
      <c r="C2764" s="123" t="s">
        <v>2953</v>
      </c>
      <c r="D2764" s="149">
        <v>0</v>
      </c>
    </row>
    <row r="2765" spans="2:4" x14ac:dyDescent="0.35">
      <c r="B2765" s="153" t="s">
        <v>2940</v>
      </c>
      <c r="C2765" s="123" t="s">
        <v>2954</v>
      </c>
      <c r="D2765" s="149">
        <v>0</v>
      </c>
    </row>
    <row r="2766" spans="2:4" ht="29" x14ac:dyDescent="0.35">
      <c r="B2766" s="153" t="s">
        <v>2941</v>
      </c>
      <c r="C2766" s="123" t="s">
        <v>2955</v>
      </c>
      <c r="D2766" s="149">
        <v>0</v>
      </c>
    </row>
    <row r="2767" spans="2:4" ht="29" x14ac:dyDescent="0.35">
      <c r="B2767" s="153" t="s">
        <v>2942</v>
      </c>
      <c r="C2767" s="123" t="s">
        <v>2956</v>
      </c>
      <c r="D2767" s="149">
        <v>0</v>
      </c>
    </row>
    <row r="2768" spans="2:4" x14ac:dyDescent="0.35">
      <c r="B2768" s="153" t="s">
        <v>2943</v>
      </c>
      <c r="C2768" s="123" t="s">
        <v>2957</v>
      </c>
      <c r="D2768" s="149">
        <v>0</v>
      </c>
    </row>
    <row r="2769" spans="2:4" x14ac:dyDescent="0.35">
      <c r="B2769" s="153" t="s">
        <v>2958</v>
      </c>
      <c r="C2769" s="123" t="s">
        <v>2961</v>
      </c>
      <c r="D2769" s="149">
        <v>0</v>
      </c>
    </row>
    <row r="2770" spans="2:4" x14ac:dyDescent="0.35">
      <c r="B2770" s="153" t="s">
        <v>2959</v>
      </c>
      <c r="C2770" s="123" t="s">
        <v>2962</v>
      </c>
      <c r="D2770" s="149">
        <v>0</v>
      </c>
    </row>
    <row r="2771" spans="2:4" x14ac:dyDescent="0.35">
      <c r="B2771" s="153" t="s">
        <v>2960</v>
      </c>
      <c r="C2771" s="123" t="s">
        <v>2963</v>
      </c>
      <c r="D2771" s="149">
        <v>1.1110766756936199</v>
      </c>
    </row>
    <row r="2772" spans="2:4" x14ac:dyDescent="0.35">
      <c r="B2772" s="153" t="s">
        <v>2964</v>
      </c>
      <c r="C2772" s="123" t="s">
        <v>2972</v>
      </c>
      <c r="D2772" s="149">
        <v>0</v>
      </c>
    </row>
    <row r="2773" spans="2:4" x14ac:dyDescent="0.35">
      <c r="B2773" s="153" t="s">
        <v>2965</v>
      </c>
      <c r="C2773" s="123" t="s">
        <v>2973</v>
      </c>
      <c r="D2773" s="149">
        <v>0</v>
      </c>
    </row>
    <row r="2774" spans="2:4" ht="29" x14ac:dyDescent="0.35">
      <c r="B2774" s="153" t="s">
        <v>2966</v>
      </c>
      <c r="C2774" s="123" t="s">
        <v>2974</v>
      </c>
      <c r="D2774" s="149">
        <v>0</v>
      </c>
    </row>
    <row r="2775" spans="2:4" ht="29" x14ac:dyDescent="0.35">
      <c r="B2775" s="153" t="s">
        <v>2967</v>
      </c>
      <c r="C2775" s="123" t="s">
        <v>2975</v>
      </c>
      <c r="D2775" s="149">
        <v>0</v>
      </c>
    </row>
    <row r="2776" spans="2:4" x14ac:dyDescent="0.35">
      <c r="B2776" s="153" t="s">
        <v>2968</v>
      </c>
      <c r="C2776" s="123" t="s">
        <v>2976</v>
      </c>
      <c r="D2776" s="149">
        <v>0</v>
      </c>
    </row>
    <row r="2777" spans="2:4" ht="29" x14ac:dyDescent="0.35">
      <c r="B2777" s="153" t="s">
        <v>2969</v>
      </c>
      <c r="C2777" s="123" t="s">
        <v>2977</v>
      </c>
      <c r="D2777" s="149">
        <v>0</v>
      </c>
    </row>
    <row r="2778" spans="2:4" ht="29" x14ac:dyDescent="0.35">
      <c r="B2778" s="153" t="s">
        <v>2970</v>
      </c>
      <c r="C2778" s="123" t="s">
        <v>2978</v>
      </c>
      <c r="D2778" s="149">
        <v>0</v>
      </c>
    </row>
    <row r="2779" spans="2:4" ht="29" x14ac:dyDescent="0.35">
      <c r="B2779" s="153" t="s">
        <v>2971</v>
      </c>
      <c r="C2779" s="123" t="s">
        <v>2979</v>
      </c>
      <c r="D2779" s="149">
        <v>0</v>
      </c>
    </row>
    <row r="2780" spans="2:4" ht="29" x14ac:dyDescent="0.35">
      <c r="B2780" s="153" t="s">
        <v>2980</v>
      </c>
      <c r="C2780" s="123" t="s">
        <v>3002</v>
      </c>
      <c r="D2780" s="149">
        <v>0</v>
      </c>
    </row>
    <row r="2781" spans="2:4" ht="29" x14ac:dyDescent="0.35">
      <c r="B2781" s="153" t="s">
        <v>2981</v>
      </c>
      <c r="C2781" s="123" t="s">
        <v>3003</v>
      </c>
      <c r="D2781" s="149">
        <v>0</v>
      </c>
    </row>
    <row r="2782" spans="2:4" ht="29" x14ac:dyDescent="0.35">
      <c r="B2782" s="153" t="s">
        <v>2982</v>
      </c>
      <c r="C2782" s="123" t="s">
        <v>3004</v>
      </c>
      <c r="D2782" s="149">
        <v>0</v>
      </c>
    </row>
    <row r="2783" spans="2:4" x14ac:dyDescent="0.35">
      <c r="B2783" s="153" t="s">
        <v>2983</v>
      </c>
      <c r="C2783" s="123" t="s">
        <v>3005</v>
      </c>
      <c r="D2783" s="149">
        <v>0</v>
      </c>
    </row>
    <row r="2784" spans="2:4" x14ac:dyDescent="0.35">
      <c r="B2784" s="153" t="s">
        <v>2984</v>
      </c>
      <c r="C2784" s="123" t="s">
        <v>3006</v>
      </c>
      <c r="D2784" s="149">
        <v>0</v>
      </c>
    </row>
    <row r="2785" spans="2:4" x14ac:dyDescent="0.35">
      <c r="B2785" s="153" t="s">
        <v>2985</v>
      </c>
      <c r="C2785" s="123" t="s">
        <v>3007</v>
      </c>
      <c r="D2785" s="149">
        <v>0</v>
      </c>
    </row>
    <row r="2786" spans="2:4" x14ac:dyDescent="0.35">
      <c r="B2786" s="153" t="s">
        <v>2986</v>
      </c>
      <c r="C2786" s="123" t="s">
        <v>3008</v>
      </c>
      <c r="D2786" s="149">
        <v>0</v>
      </c>
    </row>
    <row r="2787" spans="2:4" x14ac:dyDescent="0.35">
      <c r="B2787" s="153" t="s">
        <v>2987</v>
      </c>
      <c r="C2787" s="123" t="s">
        <v>3009</v>
      </c>
      <c r="D2787" s="149">
        <v>0</v>
      </c>
    </row>
    <row r="2788" spans="2:4" x14ac:dyDescent="0.35">
      <c r="B2788" s="153" t="s">
        <v>2988</v>
      </c>
      <c r="C2788" s="123" t="s">
        <v>3010</v>
      </c>
      <c r="D2788" s="149">
        <v>0</v>
      </c>
    </row>
    <row r="2789" spans="2:4" ht="29" x14ac:dyDescent="0.35">
      <c r="B2789" s="153" t="s">
        <v>2989</v>
      </c>
      <c r="C2789" s="123" t="s">
        <v>3011</v>
      </c>
      <c r="D2789" s="149">
        <v>0</v>
      </c>
    </row>
    <row r="2790" spans="2:4" ht="29" x14ac:dyDescent="0.35">
      <c r="B2790" s="153" t="s">
        <v>2990</v>
      </c>
      <c r="C2790" s="123" t="s">
        <v>3012</v>
      </c>
      <c r="D2790" s="149">
        <v>0</v>
      </c>
    </row>
    <row r="2791" spans="2:4" x14ac:dyDescent="0.35">
      <c r="B2791" s="153" t="s">
        <v>2991</v>
      </c>
      <c r="C2791" s="123" t="s">
        <v>3013</v>
      </c>
      <c r="D2791" s="149">
        <v>0</v>
      </c>
    </row>
    <row r="2792" spans="2:4" ht="29" x14ac:dyDescent="0.35">
      <c r="B2792" s="153" t="s">
        <v>2992</v>
      </c>
      <c r="C2792" s="123" t="s">
        <v>3014</v>
      </c>
      <c r="D2792" s="149">
        <v>0</v>
      </c>
    </row>
    <row r="2793" spans="2:4" ht="29" x14ac:dyDescent="0.35">
      <c r="B2793" s="153" t="s">
        <v>2993</v>
      </c>
      <c r="C2793" s="123" t="s">
        <v>3015</v>
      </c>
      <c r="D2793" s="149">
        <v>0</v>
      </c>
    </row>
    <row r="2794" spans="2:4" ht="29" x14ac:dyDescent="0.35">
      <c r="B2794" s="153" t="s">
        <v>2994</v>
      </c>
      <c r="C2794" s="123" t="s">
        <v>3016</v>
      </c>
      <c r="D2794" s="149">
        <v>0</v>
      </c>
    </row>
    <row r="2795" spans="2:4" ht="29" x14ac:dyDescent="0.35">
      <c r="B2795" s="153" t="s">
        <v>2995</v>
      </c>
      <c r="C2795" s="123" t="s">
        <v>3017</v>
      </c>
      <c r="D2795" s="149">
        <v>0</v>
      </c>
    </row>
    <row r="2796" spans="2:4" ht="29" x14ac:dyDescent="0.35">
      <c r="B2796" s="153" t="s">
        <v>2996</v>
      </c>
      <c r="C2796" s="123" t="s">
        <v>3018</v>
      </c>
      <c r="D2796" s="149">
        <v>0</v>
      </c>
    </row>
    <row r="2797" spans="2:4" ht="43.5" x14ac:dyDescent="0.35">
      <c r="B2797" s="153" t="s">
        <v>2997</v>
      </c>
      <c r="C2797" s="123" t="s">
        <v>3019</v>
      </c>
      <c r="D2797" s="149">
        <v>0</v>
      </c>
    </row>
    <row r="2798" spans="2:4" ht="29" x14ac:dyDescent="0.35">
      <c r="B2798" s="153" t="s">
        <v>2998</v>
      </c>
      <c r="C2798" s="123" t="s">
        <v>3020</v>
      </c>
      <c r="D2798" s="149">
        <v>0</v>
      </c>
    </row>
    <row r="2799" spans="2:4" ht="29" x14ac:dyDescent="0.35">
      <c r="B2799" s="153" t="s">
        <v>2999</v>
      </c>
      <c r="C2799" s="123" t="s">
        <v>3021</v>
      </c>
      <c r="D2799" s="149">
        <v>0</v>
      </c>
    </row>
    <row r="2800" spans="2:4" ht="29" x14ac:dyDescent="0.35">
      <c r="B2800" s="153" t="s">
        <v>3000</v>
      </c>
      <c r="C2800" s="123" t="s">
        <v>3022</v>
      </c>
      <c r="D2800" s="149">
        <v>0</v>
      </c>
    </row>
    <row r="2801" spans="2:4" ht="29" x14ac:dyDescent="0.35">
      <c r="B2801" s="153" t="s">
        <v>3001</v>
      </c>
      <c r="C2801" s="123" t="s">
        <v>3023</v>
      </c>
      <c r="D2801" s="149">
        <v>0</v>
      </c>
    </row>
    <row r="2802" spans="2:4" x14ac:dyDescent="0.35">
      <c r="B2802" s="152" t="s">
        <v>3178</v>
      </c>
      <c r="C2802" s="123" t="s">
        <v>3179</v>
      </c>
      <c r="D2802" s="149">
        <v>0</v>
      </c>
    </row>
    <row r="2803" spans="2:4" x14ac:dyDescent="0.35">
      <c r="B2803" s="153" t="s">
        <v>3180</v>
      </c>
      <c r="C2803" s="123" t="s">
        <v>3181</v>
      </c>
      <c r="D2803" s="149">
        <v>1.1110766759999999</v>
      </c>
    </row>
    <row r="2804" spans="2:4" x14ac:dyDescent="0.35">
      <c r="B2804" s="152" t="s">
        <v>3182</v>
      </c>
      <c r="C2804" s="123" t="s">
        <v>3183</v>
      </c>
      <c r="D2804" s="149">
        <v>0</v>
      </c>
    </row>
    <row r="2805" spans="2:4" x14ac:dyDescent="0.35">
      <c r="B2805" s="152" t="s">
        <v>3184</v>
      </c>
      <c r="C2805" s="123" t="s">
        <v>3185</v>
      </c>
      <c r="D2805" s="149">
        <v>0</v>
      </c>
    </row>
    <row r="2806" spans="2:4" x14ac:dyDescent="0.35">
      <c r="B2806" s="152" t="s">
        <v>3186</v>
      </c>
      <c r="C2806" s="123" t="s">
        <v>3187</v>
      </c>
      <c r="D2806" s="149">
        <v>0</v>
      </c>
    </row>
    <row r="2807" spans="2:4" x14ac:dyDescent="0.35">
      <c r="B2807" s="152" t="s">
        <v>3188</v>
      </c>
      <c r="C2807" s="123" t="s">
        <v>3189</v>
      </c>
      <c r="D2807" s="149">
        <v>0</v>
      </c>
    </row>
    <row r="2808" spans="2:4" x14ac:dyDescent="0.35">
      <c r="B2808" s="152" t="s">
        <v>3190</v>
      </c>
      <c r="C2808" s="123" t="s">
        <v>3191</v>
      </c>
      <c r="D2808" s="149">
        <v>0</v>
      </c>
    </row>
    <row r="2809" spans="2:4" x14ac:dyDescent="0.35">
      <c r="B2809" s="152" t="s">
        <v>3192</v>
      </c>
      <c r="C2809" s="123" t="s">
        <v>3193</v>
      </c>
      <c r="D2809" s="149">
        <v>0</v>
      </c>
    </row>
    <row r="2810" spans="2:4" x14ac:dyDescent="0.35">
      <c r="B2810" s="152" t="s">
        <v>3194</v>
      </c>
      <c r="C2810" s="123" t="s">
        <v>3195</v>
      </c>
      <c r="D2810" s="149">
        <v>0</v>
      </c>
    </row>
    <row r="2811" spans="2:4" x14ac:dyDescent="0.35">
      <c r="B2811" s="152" t="s">
        <v>3196</v>
      </c>
      <c r="C2811" s="123" t="s">
        <v>3197</v>
      </c>
      <c r="D2811" s="149">
        <v>0</v>
      </c>
    </row>
    <row r="2812" spans="2:4" ht="29" x14ac:dyDescent="0.35">
      <c r="B2812" s="152" t="s">
        <v>3198</v>
      </c>
      <c r="C2812" s="123" t="s">
        <v>3199</v>
      </c>
      <c r="D2812" s="149">
        <v>0</v>
      </c>
    </row>
    <row r="2813" spans="2:4" x14ac:dyDescent="0.35">
      <c r="B2813" s="152" t="s">
        <v>3200</v>
      </c>
      <c r="C2813" s="123" t="s">
        <v>3201</v>
      </c>
      <c r="D2813" s="149">
        <v>0</v>
      </c>
    </row>
    <row r="2814" spans="2:4" ht="43.5" x14ac:dyDescent="0.35">
      <c r="B2814" s="152" t="s">
        <v>3202</v>
      </c>
      <c r="C2814" s="123" t="s">
        <v>3203</v>
      </c>
      <c r="D2814" s="149">
        <v>0</v>
      </c>
    </row>
    <row r="2815" spans="2:4" ht="43.5" x14ac:dyDescent="0.35">
      <c r="B2815" s="152" t="s">
        <v>3204</v>
      </c>
      <c r="C2815" s="123" t="s">
        <v>3205</v>
      </c>
      <c r="D2815" s="149">
        <v>0</v>
      </c>
    </row>
    <row r="2816" spans="2:4" x14ac:dyDescent="0.35">
      <c r="B2816" s="152" t="s">
        <v>3206</v>
      </c>
      <c r="C2816" s="123" t="s">
        <v>3207</v>
      </c>
      <c r="D2816" s="149">
        <v>0</v>
      </c>
    </row>
    <row r="2817" spans="2:4" ht="29" x14ac:dyDescent="0.35">
      <c r="B2817" s="152" t="s">
        <v>3208</v>
      </c>
      <c r="C2817" s="123" t="s">
        <v>3209</v>
      </c>
      <c r="D2817" s="149">
        <v>0</v>
      </c>
    </row>
    <row r="2818" spans="2:4" ht="29" x14ac:dyDescent="0.35">
      <c r="B2818" s="152" t="s">
        <v>3210</v>
      </c>
      <c r="C2818" s="123" t="s">
        <v>3211</v>
      </c>
      <c r="D2818" s="149">
        <v>0</v>
      </c>
    </row>
    <row r="2819" spans="2:4" x14ac:dyDescent="0.35">
      <c r="B2819" s="152" t="s">
        <v>3212</v>
      </c>
      <c r="C2819" s="123" t="s">
        <v>3213</v>
      </c>
      <c r="D2819" s="149">
        <v>0</v>
      </c>
    </row>
    <row r="2820" spans="2:4" x14ac:dyDescent="0.35">
      <c r="B2820" s="152" t="s">
        <v>3214</v>
      </c>
      <c r="C2820" s="123" t="s">
        <v>3215</v>
      </c>
      <c r="D2820" s="149">
        <v>0</v>
      </c>
    </row>
    <row r="2821" spans="2:4" ht="29" x14ac:dyDescent="0.35">
      <c r="B2821" s="152" t="s">
        <v>3216</v>
      </c>
      <c r="C2821" s="123" t="s">
        <v>3217</v>
      </c>
      <c r="D2821" s="149">
        <v>0</v>
      </c>
    </row>
    <row r="2822" spans="2:4" x14ac:dyDescent="0.35">
      <c r="B2822" s="152" t="s">
        <v>3218</v>
      </c>
      <c r="C2822" s="123" t="s">
        <v>3219</v>
      </c>
      <c r="D2822" s="149">
        <v>0</v>
      </c>
    </row>
    <row r="2823" spans="2:4" ht="29" x14ac:dyDescent="0.35">
      <c r="B2823" s="152" t="s">
        <v>3220</v>
      </c>
      <c r="C2823" s="123" t="s">
        <v>3221</v>
      </c>
      <c r="D2823" s="149">
        <v>0</v>
      </c>
    </row>
    <row r="2824" spans="2:4" ht="29" x14ac:dyDescent="0.35">
      <c r="B2824" s="152" t="s">
        <v>3222</v>
      </c>
      <c r="C2824" s="123" t="s">
        <v>3223</v>
      </c>
      <c r="D2824" s="149">
        <v>0</v>
      </c>
    </row>
    <row r="2825" spans="2:4" x14ac:dyDescent="0.35">
      <c r="B2825" s="152" t="s">
        <v>3224</v>
      </c>
      <c r="C2825" s="123" t="s">
        <v>3225</v>
      </c>
      <c r="D2825" s="149">
        <v>0</v>
      </c>
    </row>
    <row r="2826" spans="2:4" ht="29" x14ac:dyDescent="0.35">
      <c r="B2826" s="152" t="s">
        <v>3226</v>
      </c>
      <c r="C2826" s="123" t="s">
        <v>3227</v>
      </c>
      <c r="D2826" s="149">
        <v>0</v>
      </c>
    </row>
    <row r="2827" spans="2:4" ht="29" x14ac:dyDescent="0.35">
      <c r="B2827" s="152" t="s">
        <v>3228</v>
      </c>
      <c r="C2827" s="123" t="s">
        <v>3229</v>
      </c>
      <c r="D2827" s="149">
        <v>0</v>
      </c>
    </row>
    <row r="2828" spans="2:4" x14ac:dyDescent="0.35">
      <c r="B2828" s="152" t="s">
        <v>3230</v>
      </c>
      <c r="C2828" s="123" t="s">
        <v>3231</v>
      </c>
      <c r="D2828" s="149">
        <v>0</v>
      </c>
    </row>
    <row r="2829" spans="2:4" ht="29" x14ac:dyDescent="0.35">
      <c r="B2829" s="152" t="s">
        <v>3232</v>
      </c>
      <c r="C2829" s="123" t="s">
        <v>3233</v>
      </c>
      <c r="D2829" s="149">
        <v>0</v>
      </c>
    </row>
    <row r="2830" spans="2:4" x14ac:dyDescent="0.35">
      <c r="B2830" s="152" t="s">
        <v>3234</v>
      </c>
      <c r="C2830" s="123" t="s">
        <v>3235</v>
      </c>
      <c r="D2830" s="149">
        <v>0</v>
      </c>
    </row>
    <row r="2831" spans="2:4" ht="29" x14ac:dyDescent="0.35">
      <c r="B2831" s="152" t="s">
        <v>3236</v>
      </c>
      <c r="C2831" s="123" t="s">
        <v>3237</v>
      </c>
      <c r="D2831" s="149">
        <v>0</v>
      </c>
    </row>
    <row r="2832" spans="2:4" ht="29" x14ac:dyDescent="0.35">
      <c r="B2832" s="152" t="s">
        <v>3238</v>
      </c>
      <c r="C2832" s="123" t="s">
        <v>3239</v>
      </c>
      <c r="D2832" s="149">
        <v>0</v>
      </c>
    </row>
    <row r="2833" spans="2:4" ht="29" x14ac:dyDescent="0.35">
      <c r="B2833" s="152" t="s">
        <v>3240</v>
      </c>
      <c r="C2833" s="123" t="s">
        <v>3241</v>
      </c>
      <c r="D2833" s="149">
        <v>0</v>
      </c>
    </row>
    <row r="2834" spans="2:4" x14ac:dyDescent="0.35">
      <c r="B2834" s="152" t="s">
        <v>3242</v>
      </c>
      <c r="C2834" s="123" t="s">
        <v>3243</v>
      </c>
      <c r="D2834" s="149">
        <v>0</v>
      </c>
    </row>
    <row r="2835" spans="2:4" ht="29" x14ac:dyDescent="0.35">
      <c r="B2835" s="152" t="s">
        <v>3244</v>
      </c>
      <c r="C2835" s="123" t="s">
        <v>3245</v>
      </c>
      <c r="D2835" s="149">
        <v>0</v>
      </c>
    </row>
    <row r="2836" spans="2:4" ht="29" x14ac:dyDescent="0.35">
      <c r="B2836" s="152" t="s">
        <v>3246</v>
      </c>
      <c r="C2836" s="123" t="s">
        <v>3247</v>
      </c>
      <c r="D2836" s="149">
        <v>0</v>
      </c>
    </row>
    <row r="2837" spans="2:4" x14ac:dyDescent="0.35">
      <c r="B2837" s="152" t="s">
        <v>3248</v>
      </c>
      <c r="C2837" s="123" t="s">
        <v>3249</v>
      </c>
      <c r="D2837" s="149">
        <v>0</v>
      </c>
    </row>
    <row r="2838" spans="2:4" x14ac:dyDescent="0.35">
      <c r="B2838" s="152" t="s">
        <v>3250</v>
      </c>
      <c r="C2838" s="123" t="s">
        <v>3251</v>
      </c>
      <c r="D2838" s="149">
        <v>0</v>
      </c>
    </row>
    <row r="2839" spans="2:4" x14ac:dyDescent="0.35">
      <c r="B2839" s="152" t="s">
        <v>3252</v>
      </c>
      <c r="C2839" s="123" t="s">
        <v>3253</v>
      </c>
      <c r="D2839" s="149">
        <v>0</v>
      </c>
    </row>
    <row r="2840" spans="2:4" ht="29" x14ac:dyDescent="0.35">
      <c r="B2840" s="152" t="s">
        <v>3254</v>
      </c>
      <c r="C2840" s="123" t="s">
        <v>3255</v>
      </c>
      <c r="D2840" s="149">
        <v>0.83805567199999997</v>
      </c>
    </row>
    <row r="2841" spans="2:4" ht="29" x14ac:dyDescent="0.35">
      <c r="B2841" s="152" t="s">
        <v>3256</v>
      </c>
      <c r="C2841" s="123" t="s">
        <v>3257</v>
      </c>
      <c r="D2841" s="149">
        <v>0</v>
      </c>
    </row>
    <row r="2842" spans="2:4" ht="29" x14ac:dyDescent="0.35">
      <c r="B2842" s="152" t="s">
        <v>3258</v>
      </c>
      <c r="C2842" s="123" t="s">
        <v>3259</v>
      </c>
      <c r="D2842" s="149">
        <v>0</v>
      </c>
    </row>
    <row r="2843" spans="2:4" ht="29" x14ac:dyDescent="0.35">
      <c r="B2843" s="152" t="s">
        <v>3260</v>
      </c>
      <c r="C2843" s="123" t="s">
        <v>3261</v>
      </c>
      <c r="D2843" s="149">
        <v>0</v>
      </c>
    </row>
    <row r="2844" spans="2:4" ht="29" x14ac:dyDescent="0.35">
      <c r="B2844" s="152" t="s">
        <v>3262</v>
      </c>
      <c r="C2844" s="123" t="s">
        <v>3263</v>
      </c>
      <c r="D2844" s="149">
        <v>0</v>
      </c>
    </row>
    <row r="2845" spans="2:4" ht="29" x14ac:dyDescent="0.35">
      <c r="B2845" s="152" t="s">
        <v>3264</v>
      </c>
      <c r="C2845" s="123" t="s">
        <v>3265</v>
      </c>
      <c r="D2845" s="149">
        <v>0</v>
      </c>
    </row>
    <row r="2846" spans="2:4" ht="29" x14ac:dyDescent="0.35">
      <c r="B2846" s="152" t="s">
        <v>3266</v>
      </c>
      <c r="C2846" s="123" t="s">
        <v>3267</v>
      </c>
      <c r="D2846" s="149">
        <v>0</v>
      </c>
    </row>
    <row r="2847" spans="2:4" ht="29" x14ac:dyDescent="0.35">
      <c r="B2847" s="152" t="s">
        <v>3268</v>
      </c>
      <c r="C2847" s="123" t="s">
        <v>3269</v>
      </c>
      <c r="D2847" s="149">
        <v>0</v>
      </c>
    </row>
    <row r="2848" spans="2:4" ht="29" x14ac:dyDescent="0.35">
      <c r="B2848" s="152" t="s">
        <v>3270</v>
      </c>
      <c r="C2848" s="123" t="s">
        <v>3271</v>
      </c>
      <c r="D2848" s="149">
        <v>0</v>
      </c>
    </row>
    <row r="2849" spans="2:4" ht="29" x14ac:dyDescent="0.35">
      <c r="B2849" s="152" t="s">
        <v>3272</v>
      </c>
      <c r="C2849" s="123" t="s">
        <v>3273</v>
      </c>
      <c r="D2849" s="149">
        <v>0</v>
      </c>
    </row>
    <row r="2850" spans="2:4" ht="29" x14ac:dyDescent="0.35">
      <c r="B2850" s="152" t="s">
        <v>3278</v>
      </c>
      <c r="C2850" s="123" t="s">
        <v>3274</v>
      </c>
      <c r="D2850" s="149">
        <v>0</v>
      </c>
    </row>
    <row r="2851" spans="2:4" x14ac:dyDescent="0.35">
      <c r="B2851" s="152" t="s">
        <v>3275</v>
      </c>
      <c r="C2851" s="123" t="s">
        <v>3276</v>
      </c>
      <c r="D2851" s="149">
        <v>0</v>
      </c>
    </row>
    <row r="2852" spans="2:4" x14ac:dyDescent="0.35">
      <c r="B2852" s="153" t="s">
        <v>268</v>
      </c>
      <c r="C2852" s="123" t="s">
        <v>3277</v>
      </c>
      <c r="D2852" s="149">
        <v>7.0165800303227206E-3</v>
      </c>
    </row>
  </sheetData>
  <sheetProtection algorithmName="SHA-512" hashValue="JOte82yajMvun/rcDpsGCHIk97eB5dEw2mzhAbG0BhEmBwuXg1icGhAl0CLFNer/szi9+pOVwhUI3GvRNkHxzw==" saltValue="1AFCgiu1bK1R3O6SM27EqQ==" spinCount="100000" sheet="1" objects="1" scenarios="1"/>
  <mergeCells count="2">
    <mergeCell ref="B1:D1"/>
    <mergeCell ref="B2:D2"/>
  </mergeCells>
  <phoneticPr fontId="26" type="noConversion"/>
  <printOptions horizontalCentered="1"/>
  <pageMargins left="0.5" right="0.5" top="1" bottom="1" header="0.3" footer="0.3"/>
  <pageSetup fitToHeight="0" orientation="portrait" horizontalDpi="1200" verticalDpi="1200" r:id="rId1"/>
  <headerFooter>
    <oddHeader xml:space="preserve">&amp;R&amp;"Arial,Regular"Version: April 2022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33"/>
  <sheetViews>
    <sheetView showGridLines="0" view="pageLayout" zoomScaleNormal="100" workbookViewId="0">
      <selection activeCell="A8" sqref="A8"/>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4" t="s">
        <v>301</v>
      </c>
      <c r="B1" s="214"/>
      <c r="C1" s="214"/>
      <c r="D1" s="214"/>
      <c r="E1" s="214"/>
    </row>
    <row r="6" spans="1:5" x14ac:dyDescent="0.35">
      <c r="A6" s="213" t="s">
        <v>308</v>
      </c>
      <c r="B6" s="213"/>
      <c r="C6" s="213"/>
      <c r="D6" s="213"/>
      <c r="E6" s="213"/>
    </row>
    <row r="7" spans="1:5" ht="26.5" thickBot="1" x14ac:dyDescent="0.4">
      <c r="A7" s="77" t="s">
        <v>2443</v>
      </c>
      <c r="B7" s="77" t="s">
        <v>23</v>
      </c>
      <c r="C7" s="77" t="s">
        <v>302</v>
      </c>
      <c r="D7" s="77" t="s">
        <v>303</v>
      </c>
      <c r="E7" s="77" t="s">
        <v>304</v>
      </c>
    </row>
    <row r="8" spans="1:5" ht="15" thickBot="1" x14ac:dyDescent="0.4">
      <c r="A8" s="78"/>
      <c r="B8" s="79"/>
      <c r="C8" s="80" t="s">
        <v>47</v>
      </c>
      <c r="D8" s="37"/>
      <c r="E8" s="34">
        <f t="shared" ref="E8:E18" si="0">$A$8*D8</f>
        <v>0</v>
      </c>
    </row>
    <row r="9" spans="1:5" x14ac:dyDescent="0.35">
      <c r="B9" s="81"/>
      <c r="C9" s="36" t="s">
        <v>49</v>
      </c>
      <c r="D9" s="37"/>
      <c r="E9" s="34">
        <f t="shared" si="0"/>
        <v>0</v>
      </c>
    </row>
    <row r="10" spans="1:5" x14ac:dyDescent="0.35">
      <c r="C10" s="36" t="s">
        <v>305</v>
      </c>
      <c r="D10" s="37"/>
      <c r="E10" s="34">
        <f t="shared" si="0"/>
        <v>0</v>
      </c>
    </row>
    <row r="11" spans="1:5" x14ac:dyDescent="0.35">
      <c r="C11" s="36" t="s">
        <v>306</v>
      </c>
      <c r="D11" s="127">
        <v>2.092793325766416E-7</v>
      </c>
      <c r="E11" s="34">
        <f t="shared" si="0"/>
        <v>0</v>
      </c>
    </row>
    <row r="12" spans="1:5" x14ac:dyDescent="0.35">
      <c r="C12" s="36" t="s">
        <v>53</v>
      </c>
      <c r="D12" s="127"/>
      <c r="E12" s="34">
        <f t="shared" si="0"/>
        <v>0</v>
      </c>
    </row>
    <row r="13" spans="1:5" x14ac:dyDescent="0.35">
      <c r="C13" s="36" t="s">
        <v>54</v>
      </c>
      <c r="D13" s="127"/>
      <c r="E13" s="34">
        <f t="shared" si="0"/>
        <v>0</v>
      </c>
    </row>
    <row r="14" spans="1:5" x14ac:dyDescent="0.35">
      <c r="C14" s="36" t="s">
        <v>307</v>
      </c>
      <c r="D14" s="127">
        <v>0.82322998881852727</v>
      </c>
      <c r="E14" s="34">
        <f t="shared" si="0"/>
        <v>0</v>
      </c>
    </row>
    <row r="15" spans="1:5" x14ac:dyDescent="0.35">
      <c r="C15" s="36" t="s">
        <v>56</v>
      </c>
      <c r="D15" s="127"/>
      <c r="E15" s="34">
        <f t="shared" si="0"/>
        <v>0</v>
      </c>
    </row>
    <row r="16" spans="1:5" x14ac:dyDescent="0.35">
      <c r="C16" s="36" t="s">
        <v>57</v>
      </c>
      <c r="D16" s="127">
        <v>0.11454600961405687</v>
      </c>
      <c r="E16" s="34">
        <f t="shared" si="0"/>
        <v>0</v>
      </c>
    </row>
    <row r="17" spans="1:5" x14ac:dyDescent="0.35">
      <c r="C17" s="36" t="s">
        <v>58</v>
      </c>
      <c r="D17" s="127">
        <v>8.352399786854205E-3</v>
      </c>
      <c r="E17" s="34">
        <f t="shared" si="0"/>
        <v>0</v>
      </c>
    </row>
    <row r="18" spans="1:5" x14ac:dyDescent="0.35">
      <c r="C18" s="36" t="s">
        <v>38</v>
      </c>
      <c r="D18" s="127">
        <v>5.3871392501228979E-2</v>
      </c>
      <c r="E18" s="34">
        <f t="shared" si="0"/>
        <v>0</v>
      </c>
    </row>
    <row r="21" spans="1:5" x14ac:dyDescent="0.35">
      <c r="A21" s="213" t="s">
        <v>45</v>
      </c>
      <c r="B21" s="213"/>
      <c r="C21" s="213"/>
      <c r="D21" s="213"/>
      <c r="E21" s="213"/>
    </row>
    <row r="22" spans="1:5" ht="26.5" thickBot="1" x14ac:dyDescent="0.4">
      <c r="A22" s="77" t="s">
        <v>2443</v>
      </c>
      <c r="B22" s="77" t="s">
        <v>23</v>
      </c>
      <c r="C22" s="77" t="s">
        <v>302</v>
      </c>
      <c r="D22" s="77" t="s">
        <v>303</v>
      </c>
      <c r="E22" s="77" t="s">
        <v>304</v>
      </c>
    </row>
    <row r="23" spans="1:5" ht="15" thickBot="1" x14ac:dyDescent="0.4">
      <c r="A23" s="78"/>
      <c r="B23" s="79"/>
      <c r="C23" s="80" t="s">
        <v>47</v>
      </c>
      <c r="D23" s="37"/>
      <c r="E23" s="34">
        <f t="shared" ref="E23:E33" si="1">$A$23*D23</f>
        <v>0</v>
      </c>
    </row>
    <row r="24" spans="1:5" x14ac:dyDescent="0.35">
      <c r="B24" s="81"/>
      <c r="C24" s="36" t="s">
        <v>49</v>
      </c>
      <c r="D24" s="37"/>
      <c r="E24" s="34">
        <f t="shared" si="1"/>
        <v>0</v>
      </c>
    </row>
    <row r="25" spans="1:5" x14ac:dyDescent="0.35">
      <c r="C25" s="36" t="s">
        <v>305</v>
      </c>
      <c r="D25" s="37"/>
      <c r="E25" s="34">
        <f t="shared" si="1"/>
        <v>0</v>
      </c>
    </row>
    <row r="26" spans="1:5" x14ac:dyDescent="0.35">
      <c r="C26" s="36" t="s">
        <v>306</v>
      </c>
      <c r="D26" s="127"/>
      <c r="E26" s="34">
        <f t="shared" si="1"/>
        <v>0</v>
      </c>
    </row>
    <row r="27" spans="1:5" x14ac:dyDescent="0.35">
      <c r="C27" s="36" t="s">
        <v>53</v>
      </c>
      <c r="D27" s="37"/>
      <c r="E27" s="34">
        <f t="shared" si="1"/>
        <v>0</v>
      </c>
    </row>
    <row r="28" spans="1:5" x14ac:dyDescent="0.35">
      <c r="C28" s="36" t="s">
        <v>54</v>
      </c>
      <c r="D28" s="127"/>
      <c r="E28" s="34">
        <f t="shared" si="1"/>
        <v>0</v>
      </c>
    </row>
    <row r="29" spans="1:5" x14ac:dyDescent="0.35">
      <c r="C29" s="36" t="s">
        <v>307</v>
      </c>
      <c r="D29" s="127">
        <v>0.85499999999999998</v>
      </c>
      <c r="E29" s="34">
        <f t="shared" si="1"/>
        <v>0</v>
      </c>
    </row>
    <row r="30" spans="1:5" x14ac:dyDescent="0.35">
      <c r="C30" s="36" t="s">
        <v>56</v>
      </c>
      <c r="D30" s="127"/>
      <c r="E30" s="34">
        <f t="shared" si="1"/>
        <v>0</v>
      </c>
    </row>
    <row r="31" spans="1:5" x14ac:dyDescent="0.35">
      <c r="C31" s="36" t="s">
        <v>57</v>
      </c>
      <c r="D31" s="127">
        <v>6.8000000000000005E-2</v>
      </c>
      <c r="E31" s="34">
        <f t="shared" si="1"/>
        <v>0</v>
      </c>
    </row>
    <row r="32" spans="1:5" x14ac:dyDescent="0.35">
      <c r="C32" s="36" t="s">
        <v>58</v>
      </c>
      <c r="D32" s="127"/>
      <c r="E32" s="34">
        <f t="shared" si="1"/>
        <v>0</v>
      </c>
    </row>
    <row r="33" spans="3:5" x14ac:dyDescent="0.35">
      <c r="C33" s="36" t="s">
        <v>38</v>
      </c>
      <c r="D33" s="127">
        <v>7.6999999999999999E-2</v>
      </c>
      <c r="E33" s="34">
        <f t="shared" si="1"/>
        <v>0</v>
      </c>
    </row>
  </sheetData>
  <sheetProtection algorithmName="SHA-512" hashValue="qFY/vPFlhjmjwlqppSRxHDr8GHdVGystlqMFr41BZ6XQkK/48i2KlRSVkpV0IkuQPwtHdlhTfAzSeF7QQCk/sg==" saltValue="YsGNhuEAmSJ1fr1ozxwSWA==" spinCount="100000" sheet="1" objects="1" scenarios="1"/>
  <mergeCells count="3">
    <mergeCell ref="A6:E6"/>
    <mergeCell ref="A1:E1"/>
    <mergeCell ref="A21:E21"/>
  </mergeCells>
  <pageMargins left="0.5" right="0.5" top="1" bottom="1" header="0.3" footer="0.3"/>
  <pageSetup fitToHeight="0" orientation="portrait" horizontalDpi="1200" verticalDpi="1200" r:id="rId1"/>
  <headerFooter>
    <oddHeader>&amp;R&amp;"Arial,Regular"Version: April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topLeftCell="A4" zoomScaleNormal="100"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5" t="s">
        <v>3024</v>
      </c>
      <c r="B1" s="216"/>
      <c r="C1" s="216"/>
      <c r="D1" s="217"/>
    </row>
    <row r="2" spans="1:4" ht="18" x14ac:dyDescent="0.4">
      <c r="A2" s="218" t="s">
        <v>309</v>
      </c>
      <c r="B2" s="219"/>
      <c r="C2" s="219"/>
      <c r="D2" s="220"/>
    </row>
    <row r="3" spans="1:4" ht="18" x14ac:dyDescent="0.4">
      <c r="A3" s="218" t="s">
        <v>3026</v>
      </c>
      <c r="B3" s="219"/>
      <c r="C3" s="219"/>
      <c r="D3" s="220"/>
    </row>
    <row r="4" spans="1:4" ht="18" x14ac:dyDescent="0.4">
      <c r="A4" s="221" t="s">
        <v>15</v>
      </c>
      <c r="B4" s="222"/>
      <c r="C4" s="222"/>
      <c r="D4" s="223"/>
    </row>
    <row r="5" spans="1:4" ht="18" x14ac:dyDescent="0.4">
      <c r="A5" s="221" t="s">
        <v>16</v>
      </c>
      <c r="B5" s="222"/>
      <c r="C5" s="222"/>
      <c r="D5" s="223"/>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April 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Lee, Ariel@Energy</cp:lastModifiedBy>
  <cp:lastPrinted>2022-04-29T15:37:59Z</cp:lastPrinted>
  <dcterms:created xsi:type="dcterms:W3CDTF">2021-02-04T23:38:11Z</dcterms:created>
  <dcterms:modified xsi:type="dcterms:W3CDTF">2022-04-29T16:19:52Z</dcterms:modified>
</cp:coreProperties>
</file>