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4"/>
  <workbookPr defaultThemeVersion="166925"/>
  <mc:AlternateContent xmlns:mc="http://schemas.openxmlformats.org/markup-compatibility/2006">
    <mc:Choice Requires="x15">
      <x15ac:absPath xmlns:x15ac="http://schemas.microsoft.com/office/spreadsheetml/2010/11/ac" url="https://pge-my.sharepoint.com/personal/bmk8_pge_com/Documents/Desktop/"/>
    </mc:Choice>
  </mc:AlternateContent>
  <xr:revisionPtr revIDLastSave="0" documentId="8_{18773823-398F-48D3-805A-361C82F31F98}" xr6:coauthVersionLast="47" xr6:coauthVersionMax="47" xr10:uidLastSave="{00000000-0000-0000-0000-000000000000}"/>
  <bookViews>
    <workbookView xWindow="-120" yWindow="-120" windowWidth="29040" windowHeight="15840" xr2:uid="{54A52163-DC21-4A87-8E49-8F0C95A333C2}"/>
  </bookViews>
  <sheets>
    <sheet name="FormsList&amp;FilerInfo" sheetId="4" r:id="rId1"/>
    <sheet name="Form 8.1b (Bundled)" sheetId="5" r:id="rId2"/>
    <sheet name="Form 8.1b (Departed Load)" sheetId="6" r:id="rId3"/>
  </sheets>
  <externalReferences>
    <externalReference r:id="rId4"/>
    <externalReference r:id="rId5"/>
    <externalReference r:id="rId6"/>
  </externalReferences>
  <definedNames>
    <definedName name="_Order1" hidden="1">255</definedName>
    <definedName name="_Order2" hidden="1">255</definedName>
    <definedName name="ComName" localSheetId="1">'[1]FormList&amp;FilerInfo'!$B$2</definedName>
    <definedName name="ComName" localSheetId="2">'[1]FormList&amp;FilerInfo'!$B$2</definedName>
    <definedName name="ComName">'[2]FormList&amp;FilerInfo'!$B$2</definedName>
    <definedName name="CoName" localSheetId="1">'[3]FormsList&amp;FilerInfo'!$B$2</definedName>
    <definedName name="CoName" localSheetId="2">'[3]FormsList&amp;FilerInfo'!$B$2</definedName>
    <definedName name="CoName">'FormsList&amp;FilerInfo'!$B$2</definedName>
    <definedName name="Data3.4" localSheetId="2">#REF!</definedName>
    <definedName name="Data3.4">#REF!</definedName>
    <definedName name="filedate">'FormsList&amp;FilerInfo'!$B$3</definedName>
    <definedName name="_xlnm.Print_Area" localSheetId="0">'FormsList&amp;FilerInfo'!$A$1:$C$11</definedName>
    <definedName name="Z_2C54E754_4594_47E3_AFE9_B28C28B63E5C_.wvu.PrintArea" localSheetId="1" hidden="1">'Form 8.1b (Bundled)'!$A$1:$O$31</definedName>
    <definedName name="Z_2C54E754_4594_47E3_AFE9_B28C28B63E5C_.wvu.PrintArea" localSheetId="2" hidden="1">'Form 8.1b (Departed Load)'!$A$1:$O$11</definedName>
    <definedName name="Z_2C54E754_4594_47E3_AFE9_B28C28B63E5C_.wvu.PrintArea" localSheetId="0" hidden="1">'FormsList&amp;FilerInfo'!$A$1:$C$11</definedName>
    <definedName name="Z_64245E33_E577_4C25_9B98_21C112E84FF6_.wvu.PrintArea" localSheetId="1" hidden="1">'Form 8.1b (Bundled)'!$A$1:$O$31</definedName>
    <definedName name="Z_64245E33_E577_4C25_9B98_21C112E84FF6_.wvu.PrintArea" localSheetId="2" hidden="1">'Form 8.1b (Departed Load)'!$A$1:$O$11</definedName>
    <definedName name="Z_64245E33_E577_4C25_9B98_21C112E84FF6_.wvu.PrintArea" localSheetId="0" hidden="1">'FormsList&amp;FilerInfo'!$A$1:$C$11</definedName>
    <definedName name="Z_C3E70234_FA18_40E7_B25F_218A5F7D2EA2_.wvu.PrintArea" localSheetId="1" hidden="1">'Form 8.1b (Bundled)'!$A$1:$O$31</definedName>
    <definedName name="Z_C3E70234_FA18_40E7_B25F_218A5F7D2EA2_.wvu.PrintArea" localSheetId="2" hidden="1">'Form 8.1b (Departed Load)'!$A$1:$O$11</definedName>
    <definedName name="Z_C3E70234_FA18_40E7_B25F_218A5F7D2EA2_.wvu.PrintArea" localSheetId="0" hidden="1">'FormsList&amp;FilerInfo'!$A$1:$C$11</definedName>
    <definedName name="Z_DC437496_B10F_474B_8F6E_F19B4DA7C026_.wvu.PrintArea" localSheetId="1" hidden="1">'Form 8.1b (Bundled)'!$A$1:$O$31</definedName>
    <definedName name="Z_DC437496_B10F_474B_8F6E_F19B4DA7C026_.wvu.PrintArea" localSheetId="2" hidden="1">'Form 8.1b (Departed Load)'!$A$1:$O$11</definedName>
    <definedName name="Z_DC437496_B10F_474B_8F6E_F19B4DA7C026_.wvu.PrintArea" localSheetId="0" hidden="1">'FormsList&amp;FilerInfo'!$A$1:$C$11</definedName>
  </definedNames>
  <calcPr calcId="191028" iterate="1" iterateCount="2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6" l="1"/>
  <c r="L8" i="6"/>
  <c r="I8" i="6"/>
  <c r="H8" i="6"/>
  <c r="E8" i="6"/>
  <c r="D8" i="6"/>
  <c r="O30" i="5"/>
  <c r="N30" i="5"/>
  <c r="M30" i="5"/>
  <c r="L30" i="5"/>
  <c r="K30" i="5"/>
  <c r="J30" i="5"/>
  <c r="I30" i="5"/>
  <c r="H30" i="5"/>
  <c r="G30" i="5"/>
  <c r="F30" i="5"/>
  <c r="E30" i="5"/>
  <c r="D30" i="5"/>
  <c r="C30" i="5"/>
  <c r="B30" i="5"/>
  <c r="O23" i="5"/>
  <c r="O31" i="5" s="1"/>
  <c r="N23" i="5"/>
  <c r="M23" i="5"/>
  <c r="L23" i="5"/>
  <c r="L31" i="5" s="1"/>
  <c r="K23" i="5"/>
  <c r="K31" i="5" s="1"/>
  <c r="J23" i="5"/>
  <c r="I23" i="5"/>
  <c r="H23" i="5"/>
  <c r="H31" i="5" s="1"/>
  <c r="G23" i="5"/>
  <c r="G31" i="5" s="1"/>
  <c r="F23" i="5"/>
  <c r="E23" i="5"/>
  <c r="D23" i="5"/>
  <c r="D31" i="5" s="1"/>
  <c r="C23" i="5"/>
  <c r="C31" i="5" s="1"/>
  <c r="B23" i="5"/>
  <c r="O16" i="5"/>
  <c r="N16" i="5"/>
  <c r="N31" i="5" s="1"/>
  <c r="M16" i="5"/>
  <c r="M31" i="5" s="1"/>
  <c r="L16" i="5"/>
  <c r="K16" i="5"/>
  <c r="J16" i="5"/>
  <c r="J31" i="5" s="1"/>
  <c r="I16" i="5"/>
  <c r="I31" i="5" s="1"/>
  <c r="H16" i="5"/>
  <c r="G16" i="5"/>
  <c r="F16" i="5"/>
  <c r="F31" i="5" s="1"/>
  <c r="E16" i="5"/>
  <c r="E31" i="5" s="1"/>
  <c r="D16" i="5"/>
  <c r="C16" i="5"/>
  <c r="B16" i="5"/>
  <c r="B31" i="5" s="1"/>
  <c r="O8" i="6"/>
  <c r="N8" i="6"/>
  <c r="K8" i="6"/>
  <c r="J8" i="6"/>
  <c r="G8" i="6"/>
  <c r="F8" i="6"/>
  <c r="C8" i="6"/>
  <c r="B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kpisor</author>
  </authors>
  <commentList>
    <comment ref="A8" authorId="0" shapeId="0" xr:uid="{14F12F1B-CC4F-4A01-B17E-0DDD5494AE2C}">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<sst xmlns="http://schemas.openxmlformats.org/spreadsheetml/2006/main" count="53" uniqueCount="35">
  <si>
    <t>Please Enter the Following Information:</t>
  </si>
  <si>
    <t>Investor Owned Utility Name:</t>
  </si>
  <si>
    <t>Pacific Gas and Electric Company</t>
  </si>
  <si>
    <t>Date Submitted:</t>
  </si>
  <si>
    <t>Contact Information:</t>
  </si>
  <si>
    <t>Benjamin Kolnowski, Manager, Electric Rates</t>
  </si>
  <si>
    <t>77 Beale Street, San Francisco, CA</t>
  </si>
  <si>
    <t>(925) 330-9072</t>
  </si>
  <si>
    <t>BMK8@pge.com</t>
  </si>
  <si>
    <t>IOU</t>
  </si>
  <si>
    <t>Form 8.1b (Bundled)</t>
  </si>
  <si>
    <t>REVENUE REQUIREMENTS ALLOCATION</t>
  </si>
  <si>
    <t>X</t>
  </si>
  <si>
    <t>Form 8.1b (Departed Load)</t>
  </si>
  <si>
    <t>REVENUE REQUIREMENTS ALLOCATION FOR DIRECT ACCESS AND CCA CUSTOMERS</t>
  </si>
  <si>
    <t>FORM 8.1b (BUNDLED)</t>
  </si>
  <si>
    <t>(report in nominal dollars, thousands)</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</si>
  <si>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</si>
  <si>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</si>
  <si>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</si>
  <si>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</si>
  <si>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</si>
  <si>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</si>
  <si>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</si>
  <si>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</si>
  <si>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</si>
  <si>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</si>
  <si>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</si>
  <si>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</si>
  <si>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</si>
  <si>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Note that the sum of forms 8.1b Bundled and 8.1b Departed Load (CCA and Direct Access) will not equal the revenue requirements in 8.1a since the RRQs in 8.1a also includes revenue requirements allocated to other departing load customers for 2019-2021 (e.g. municipal departing load).</t>
  </si>
  <si>
    <t>FORM 8.1b (DEPARTED LOAD)</t>
  </si>
  <si>
    <t>Total Revenue Requirements for Direct Access Service Customers:</t>
  </si>
  <si>
    <t>Residential</t>
  </si>
  <si>
    <t>Non-Residential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</si>
</sst>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16">
    <font>
      <sz val="11"/>
      <color theme="1"/>
      <name val="Calibri"/>
      <family val="2"/>
      <scheme val="minor"/>
    </font>
    <font>
      <sz val="10"/>
      <name val="Arial"/>
      <family val="2"/>
    </font>
    <font>
      <b/>
      <sz val="12"/>
      <color theme="0"/>
      <name val="Arial"/>
      <family val="2"/>
    </font>
    <font>
      <b/>
      <sz val="12"/>
      <name val="Arial"/>
      <family val="2"/>
    </font>
    <font>
      <b/>
      <sz val="10"/>
      <name val="Arial"/>
      <family val="2"/>
    </font>
    <font>
      <sz val="8"/>
      <name val="Arial"/>
      <family val="2"/>
    </font>
    <font>
      <b/>
      <sz val="8"/>
      <name val="Arial"/>
      <family val="2"/>
    </font>
    <font>
      <b/>
      <sz val="14"/>
      <color rgb="FFFF0000"/>
      <name val="Arial"/>
      <family val="2"/>
    </font>
    <font>
      <u/>
      <sz val="11"/>
      <color theme="10"/>
      <name val="Calibri"/>
      <family val="2"/>
      <scheme val="minor"/>
    </font>
    <font>
      <b/>
      <sz val="14"/>
      <color theme="0"/>
      <name val="Arial"/>
      <family val="2"/>
    </font>
    <font>
      <sz val="12"/>
      <name val="Arial"/>
      <family val="2"/>
    </font>
    <font>
      <sz val="14"/>
      <name val="Arial"/>
      <family val="2"/>
    </font>
    <font>
      <b/>
      <sz val="11"/>
      <name val="Arial"/>
      <family val="2"/>
    </font>
    <font>
      <b/>
      <sz val="12"/>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1" fillId="0" borderId="0"/>
    <xf numFmtId="43" fontId="5" fillId="0" borderId="0" applyFont="0" applyFill="0" applyBorder="0" applyAlignment="0" applyProtection="0"/>
    <xf numFmtId="0" fontId="5" fillId="0" borderId="0"/>
    <xf numFmtId="0" fontId="1" fillId="0" borderId="0"/>
    <xf numFmtId="0" fontId="8" fillId="0" borderId="0" applyNumberFormat="0" applyFill="0" applyBorder="0" applyAlignment="0" applyProtection="0"/>
    <xf numFmtId="44" fontId="5" fillId="0" borderId="0" applyFont="0" applyFill="0" applyBorder="0" applyAlignment="0" applyProtection="0"/>
  </cellStyleXfs>
  <cellXfs count="65">
    <xf numFmtId="0" fontId="0" fillId="0" borderId="0" xfId="0"/>
    <xf numFmtId="0" fontId="1" fillId="0" borderId="0" xfId="1"/>
    <xf numFmtId="0" fontId="3" fillId="0" borderId="1" xfId="1" applyFont="1" applyBorder="1" applyAlignment="1">
      <alignment horizontal="center" vertical="center" wrapText="1"/>
    </xf>
    <xf numFmtId="0" fontId="4" fillId="0" borderId="0" xfId="1" applyFont="1"/>
    <xf numFmtId="0" fontId="7" fillId="0" borderId="5" xfId="3" applyFont="1" applyBorder="1"/>
    <xf numFmtId="0" fontId="6" fillId="0" borderId="6" xfId="3" applyFont="1" applyBorder="1"/>
    <xf numFmtId="0" fontId="5" fillId="0" borderId="6" xfId="3" applyBorder="1"/>
    <xf numFmtId="0" fontId="5" fillId="0" borderId="0" xfId="3"/>
    <xf numFmtId="6" fontId="4" fillId="0" borderId="8" xfId="4" applyNumberFormat="1" applyFont="1" applyBorder="1"/>
    <xf numFmtId="6" fontId="1" fillId="0" borderId="0" xfId="4" applyNumberFormat="1" applyAlignment="1">
      <alignment horizontal="center"/>
    </xf>
    <xf numFmtId="0" fontId="4" fillId="0" borderId="8" xfId="3" applyFont="1" applyBorder="1"/>
    <xf numFmtId="15" fontId="5" fillId="0" borderId="0" xfId="3" applyNumberFormat="1" applyAlignment="1">
      <alignment horizontal="center"/>
    </xf>
    <xf numFmtId="0" fontId="1" fillId="0" borderId="8" xfId="3" applyFont="1" applyBorder="1"/>
    <xf numFmtId="0" fontId="1" fillId="0" borderId="11" xfId="3" applyFont="1" applyBorder="1"/>
    <xf numFmtId="0" fontId="5" fillId="0" borderId="17" xfId="3" applyBorder="1"/>
    <xf numFmtId="0" fontId="6" fillId="0" borderId="0" xfId="1" applyFont="1" applyAlignment="1">
      <alignment horizontal="center" vertical="top" wrapText="1"/>
    </xf>
    <xf numFmtId="0" fontId="5" fillId="0" borderId="18" xfId="3" applyBorder="1"/>
    <xf numFmtId="0" fontId="5" fillId="0" borderId="18" xfId="1" applyFont="1" applyBorder="1" applyAlignment="1">
      <alignment horizontal="center"/>
    </xf>
    <xf numFmtId="15" fontId="8" fillId="0" borderId="17" xfId="5" applyNumberFormat="1" applyBorder="1" applyAlignment="1">
      <alignment horizontal="center"/>
    </xf>
    <xf numFmtId="14" fontId="5" fillId="0" borderId="0" xfId="3" applyNumberFormat="1" applyAlignment="1">
      <alignment horizontal="center"/>
    </xf>
    <xf numFmtId="0" fontId="9" fillId="0" borderId="8" xfId="1" applyFont="1" applyBorder="1" applyAlignment="1">
      <alignment horizontal="center" vertical="top" wrapText="1"/>
    </xf>
    <xf numFmtId="0" fontId="9" fillId="0" borderId="0" xfId="1" applyFont="1" applyAlignment="1">
      <alignment horizontal="center" vertical="top" wrapText="1"/>
    </xf>
    <xf numFmtId="0" fontId="10" fillId="0" borderId="8" xfId="1" applyFont="1" applyBorder="1" applyAlignment="1">
      <alignment horizontal="center" vertical="top"/>
    </xf>
    <xf numFmtId="0" fontId="11" fillId="4" borderId="14" xfId="1" applyFont="1" applyFill="1" applyBorder="1"/>
    <xf numFmtId="0" fontId="12" fillId="3" borderId="16" xfId="1" applyFont="1" applyFill="1" applyBorder="1" applyAlignment="1">
      <alignment vertical="top" wrapText="1"/>
    </xf>
    <xf numFmtId="0" fontId="10" fillId="3" borderId="6" xfId="1" applyFont="1" applyFill="1" applyBorder="1" applyAlignment="1">
      <alignment vertical="top" wrapText="1"/>
    </xf>
    <xf numFmtId="0" fontId="10" fillId="3" borderId="7" xfId="1" applyFont="1" applyFill="1" applyBorder="1" applyAlignment="1">
      <alignment vertical="top" wrapText="1"/>
    </xf>
    <xf numFmtId="0" fontId="12" fillId="0" borderId="11" xfId="1" applyFont="1" applyBorder="1" applyAlignment="1">
      <alignment vertical="top" shrinkToFit="1"/>
    </xf>
    <xf numFmtId="164" fontId="10" fillId="0" borderId="15" xfId="6" applyNumberFormat="1" applyFont="1" applyBorder="1" applyAlignment="1">
      <alignment vertical="top" wrapText="1"/>
    </xf>
    <xf numFmtId="0" fontId="12" fillId="3" borderId="2" xfId="1" applyFont="1" applyFill="1" applyBorder="1" applyAlignment="1">
      <alignment vertical="top" wrapText="1"/>
    </xf>
    <xf numFmtId="0" fontId="10" fillId="3" borderId="0" xfId="1" applyFont="1" applyFill="1" applyAlignment="1">
      <alignment vertical="top" wrapText="1"/>
    </xf>
    <xf numFmtId="0" fontId="10" fillId="3" borderId="19" xfId="1" applyFont="1" applyFill="1" applyBorder="1" applyAlignment="1">
      <alignment vertical="top" wrapText="1"/>
    </xf>
    <xf numFmtId="0" fontId="12" fillId="0" borderId="9" xfId="1" applyFont="1" applyBorder="1" applyAlignment="1">
      <alignment horizontal="right" vertical="top" wrapText="1"/>
    </xf>
    <xf numFmtId="6" fontId="10" fillId="0" borderId="20" xfId="1" applyNumberFormat="1" applyFont="1" applyBorder="1" applyAlignment="1">
      <alignment vertical="top" wrapText="1"/>
    </xf>
    <xf numFmtId="0" fontId="12" fillId="0" borderId="10" xfId="1" applyFont="1" applyBorder="1" applyAlignment="1">
      <alignment horizontal="right" vertical="top" wrapText="1"/>
    </xf>
    <xf numFmtId="0" fontId="12" fillId="0" borderId="21" xfId="1" applyFont="1" applyBorder="1" applyAlignment="1">
      <alignment horizontal="right" vertical="top" wrapText="1"/>
    </xf>
    <xf numFmtId="0" fontId="4" fillId="0" borderId="13" xfId="1" applyFont="1" applyBorder="1" applyAlignment="1">
      <alignment horizontal="right" vertical="top" wrapText="1"/>
    </xf>
    <xf numFmtId="6" fontId="4" fillId="0" borderId="13" xfId="1" applyNumberFormat="1" applyFont="1" applyBorder="1" applyAlignment="1">
      <alignment vertical="top" wrapText="1"/>
    </xf>
    <xf numFmtId="0" fontId="10" fillId="3" borderId="3" xfId="1" applyFont="1" applyFill="1" applyBorder="1" applyAlignment="1">
      <alignment vertical="top" wrapText="1"/>
    </xf>
    <xf numFmtId="0" fontId="10" fillId="3" borderId="4" xfId="1" applyFont="1" applyFill="1" applyBorder="1" applyAlignment="1">
      <alignment vertical="top" wrapText="1"/>
    </xf>
    <xf numFmtId="6" fontId="10" fillId="0" borderId="22" xfId="1" applyNumberFormat="1" applyFont="1" applyBorder="1" applyAlignment="1">
      <alignment vertical="top" wrapText="1"/>
    </xf>
    <xf numFmtId="0" fontId="12" fillId="3" borderId="1" xfId="1" applyFont="1" applyFill="1" applyBorder="1" applyAlignment="1">
      <alignment vertical="top" wrapText="1"/>
    </xf>
    <xf numFmtId="6" fontId="3" fillId="0" borderId="12" xfId="1" applyNumberFormat="1" applyFont="1" applyBorder="1" applyAlignment="1">
      <alignment vertical="top" wrapText="1"/>
    </xf>
    <xf numFmtId="6" fontId="13" fillId="0" borderId="0" xfId="1" applyNumberFormat="1" applyFont="1" applyAlignment="1">
      <alignment horizontal="center" vertical="top"/>
    </xf>
    <xf numFmtId="0" fontId="13" fillId="0" borderId="0" xfId="1" applyFont="1" applyAlignment="1">
      <alignment horizontal="center" vertical="top"/>
    </xf>
    <xf numFmtId="0" fontId="10" fillId="0" borderId="0" xfId="1" applyFont="1" applyAlignment="1">
      <alignment horizontal="center" vertical="top"/>
    </xf>
    <xf numFmtId="0" fontId="3" fillId="0" borderId="0" xfId="1" applyFont="1" applyAlignment="1">
      <alignment vertical="top"/>
    </xf>
    <xf numFmtId="0" fontId="3" fillId="0" borderId="0" xfId="1" applyFont="1" applyAlignment="1">
      <alignment vertical="top" wrapText="1"/>
    </xf>
    <xf numFmtId="6" fontId="11" fillId="5" borderId="1" xfId="1" applyNumberFormat="1" applyFont="1" applyFill="1" applyBorder="1"/>
    <xf numFmtId="0" fontId="12" fillId="0" borderId="1" xfId="1" applyFont="1" applyBorder="1" applyAlignment="1">
      <alignment vertical="top" wrapText="1"/>
    </xf>
    <xf numFmtId="0" fontId="12" fillId="0" borderId="11" xfId="1" applyFont="1" applyBorder="1" applyAlignment="1">
      <alignment horizontal="right" vertical="top" wrapText="1"/>
    </xf>
    <xf numFmtId="164" fontId="10" fillId="0" borderId="23" xfId="6" applyNumberFormat="1" applyFont="1" applyBorder="1" applyAlignment="1">
      <alignment vertical="top" wrapText="1"/>
    </xf>
    <xf numFmtId="0" fontId="12" fillId="0" borderId="16" xfId="1" applyFont="1" applyBorder="1" applyAlignment="1">
      <alignment horizontal="right" vertical="top" wrapText="1"/>
    </xf>
    <xf numFmtId="0" fontId="2" fillId="2" borderId="5" xfId="1" applyFont="1" applyFill="1" applyBorder="1" applyAlignment="1">
      <alignment horizontal="center" vertical="top" wrapText="1"/>
    </xf>
    <xf numFmtId="0" fontId="2" fillId="2" borderId="6" xfId="1" applyFont="1" applyFill="1" applyBorder="1" applyAlignment="1">
      <alignment horizontal="center" vertical="top" wrapText="1"/>
    </xf>
    <xf numFmtId="6" fontId="3" fillId="0" borderId="8" xfId="1" applyNumberFormat="1" applyFont="1" applyBorder="1" applyAlignment="1">
      <alignment horizontal="center" vertical="top" wrapText="1"/>
    </xf>
    <xf numFmtId="0" fontId="3" fillId="0" borderId="0" xfId="1" applyFont="1" applyAlignment="1">
      <alignment horizontal="center" vertical="top" wrapText="1"/>
    </xf>
    <xf numFmtId="0" fontId="3" fillId="0" borderId="8" xfId="1" applyFont="1" applyBorder="1" applyAlignment="1">
      <alignment horizontal="center" vertical="top"/>
    </xf>
    <xf numFmtId="0" fontId="3" fillId="0" borderId="0" xfId="1" applyFont="1" applyAlignment="1">
      <alignment horizontal="center" vertical="top"/>
    </xf>
    <xf numFmtId="0" fontId="4" fillId="0" borderId="8" xfId="1" applyFont="1" applyBorder="1" applyAlignment="1">
      <alignment horizontal="center" vertical="top"/>
    </xf>
    <xf numFmtId="0" fontId="4" fillId="0" borderId="0" xfId="1" applyFont="1" applyAlignment="1">
      <alignment horizontal="center" vertical="top"/>
    </xf>
    <xf numFmtId="0" fontId="2" fillId="2" borderId="0" xfId="1" applyFont="1" applyFill="1" applyAlignment="1">
      <alignment horizontal="center" vertical="top"/>
    </xf>
    <xf numFmtId="6" fontId="13" fillId="0" borderId="0" xfId="1" applyNumberFormat="1" applyFont="1" applyAlignment="1">
      <alignment horizontal="center" vertical="top"/>
    </xf>
    <xf numFmtId="0" fontId="13" fillId="0" borderId="0" xfId="1" applyFont="1" applyAlignment="1">
      <alignment horizontal="center" vertical="top"/>
    </xf>
    <xf numFmtId="0" fontId="10" fillId="0" borderId="0" xfId="1" applyFont="1" applyAlignment="1">
      <alignment horizontal="center" vertical="top"/>
    </xf>
  </cellXfs>
  <cellStyles count="7">
    <cellStyle name="Comma 2" xfId="2" xr:uid="{FCAF711C-AD9B-4E50-A95C-DFFF6C795023}"/>
    <cellStyle name="Currency 2" xfId="6" xr:uid="{CE9296A5-6ABA-4733-A54C-1061C366DD79}"/>
    <cellStyle name="Hyperlink" xfId="5" builtinId="8"/>
    <cellStyle name="Normal" xfId="0" builtinId="0"/>
    <cellStyle name="Normal 2" xfId="1" xr:uid="{AD8CB149-F068-428B-9D11-95B762D6D0CF}"/>
    <cellStyle name="Normal 3" xfId="3" xr:uid="{ABD2E672-3660-4140-B153-85D75DD347AA}"/>
    <cellStyle name="Normal_distgn2k" xfId="4" xr:uid="{8D57AA7A-11E7-4017-9559-D9394D8F3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MK8@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9189-CD57-4E92-804F-335C7EAF8CEA}">
  <sheetPr>
    <pageSetUpPr fitToPage="1"/>
  </sheetPr>
  <dimension ref="A1:C11"/>
  <sheetViews>
    <sheetView tabSelected="1" zoomScaleNormal="100" workbookViewId="0">
      <selection activeCell="B27" sqref="B27"/>
    </sheetView>
  </sheetViews>
  <sheetFormatPr defaultColWidth="7.42578125" defaultRowHeight="11.25"/>
  <cols>
    <col min="1" max="1" width="27.5703125" style="7" customWidth="1"/>
    <col min="2" max="2" width="117.7109375" style="7" bestFit="1" customWidth="1"/>
    <col min="3" max="3" width="10.85546875" style="7" customWidth="1"/>
    <col min="4" max="16384" width="7.42578125" style="7"/>
  </cols>
  <sheetData>
    <row r="1" spans="1:3" ht="18">
      <c r="A1" s="4" t="s">
        <v>0</v>
      </c>
      <c r="B1" s="5"/>
      <c r="C1" s="6"/>
    </row>
    <row r="2" spans="1:3" ht="17.25" customHeight="1">
      <c r="A2" s="8" t="s">
        <v>1</v>
      </c>
      <c r="B2" s="9" t="s">
        <v>2</v>
      </c>
    </row>
    <row r="3" spans="1:3" ht="12.75">
      <c r="A3" s="10" t="s">
        <v>3</v>
      </c>
      <c r="B3" s="19">
        <v>44438</v>
      </c>
    </row>
    <row r="4" spans="1:3" ht="15" customHeight="1">
      <c r="A4" s="10" t="s">
        <v>4</v>
      </c>
      <c r="B4" s="11" t="s">
        <v>5</v>
      </c>
    </row>
    <row r="5" spans="1:3" ht="12.75">
      <c r="A5" s="12"/>
      <c r="B5" s="11" t="s">
        <v>6</v>
      </c>
    </row>
    <row r="6" spans="1:3" ht="12.75">
      <c r="A6" s="12"/>
      <c r="B6" s="11" t="s">
        <v>7</v>
      </c>
    </row>
    <row r="7" spans="1:3" ht="15.75" thickBot="1">
      <c r="A7" s="13"/>
      <c r="B7" s="18" t="s">
        <v>8</v>
      </c>
      <c r="C7" s="14"/>
    </row>
    <row r="8" spans="1:3" ht="11.25" customHeight="1">
      <c r="C8" s="15"/>
    </row>
    <row r="9" spans="1:3">
      <c r="C9" s="15" t="s">
        <v>9</v>
      </c>
    </row>
    <row r="10" spans="1:3">
      <c r="A10" s="16" t="s">
        <v>10</v>
      </c>
      <c r="B10" s="16" t="s">
        <v>11</v>
      </c>
      <c r="C10" s="17" t="s">
        <v>12</v>
      </c>
    </row>
    <row r="11" spans="1:3">
      <c r="A11" s="16" t="s">
        <v>13</v>
      </c>
      <c r="B11" s="16" t="s">
        <v>14</v>
      </c>
      <c r="C11" s="17" t="s">
        <v>12</v>
      </c>
    </row>
  </sheetData>
  <hyperlinks>
    <hyperlink ref="B7" r:id="rId1" xr:uid="{3DD37489-F066-428A-A550-68FFFE1199AA}"/>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1261-5073-488D-A620-3DEC55E63A55}">
  <sheetPr>
    <pageSetUpPr fitToPage="1"/>
  </sheetPr>
  <dimension ref="A1:O33"/>
  <sheetViews>
    <sheetView topLeftCell="A4" workbookViewId="0">
      <selection activeCell="D36" sqref="D36"/>
    </sheetView>
  </sheetViews>
  <sheetFormatPr defaultRowHeight="16.5" customHeight="1"/>
  <cols>
    <col min="1" max="1" width="46.42578125" style="1" customWidth="1"/>
    <col min="2" max="2" width="15.42578125" style="1" bestFit="1" customWidth="1"/>
    <col min="3" max="15" width="15.140625" style="1" customWidth="1"/>
    <col min="16" max="16384" width="9.140625" style="1"/>
  </cols>
  <sheetData>
    <row r="1" spans="1:15" ht="16.5" customHeight="1">
      <c r="A1" s="53" t="s">
        <v>15</v>
      </c>
      <c r="B1" s="54"/>
      <c r="C1" s="54"/>
      <c r="D1" s="54"/>
      <c r="E1" s="54"/>
      <c r="F1" s="54"/>
      <c r="G1" s="54"/>
      <c r="H1" s="54"/>
      <c r="I1" s="54"/>
      <c r="J1" s="54"/>
      <c r="K1" s="54"/>
      <c r="L1" s="54"/>
      <c r="M1" s="54"/>
      <c r="N1" s="54"/>
      <c r="O1" s="54"/>
    </row>
    <row r="2" spans="1:15" ht="16.5" customHeight="1">
      <c r="A2" s="55" t="s">
        <v>2</v>
      </c>
      <c r="B2" s="56"/>
      <c r="C2" s="56"/>
      <c r="D2" s="56"/>
      <c r="E2" s="56"/>
      <c r="F2" s="56"/>
      <c r="G2" s="56"/>
      <c r="H2" s="56"/>
      <c r="I2" s="56"/>
      <c r="J2" s="56"/>
      <c r="K2" s="56"/>
      <c r="L2" s="56"/>
      <c r="M2" s="56"/>
      <c r="N2" s="56"/>
      <c r="O2" s="56"/>
    </row>
    <row r="3" spans="1:15" ht="16.5" customHeight="1">
      <c r="A3" s="20"/>
      <c r="B3" s="21"/>
      <c r="C3" s="21"/>
      <c r="D3" s="21"/>
      <c r="E3" s="21"/>
      <c r="F3" s="21"/>
      <c r="G3" s="21"/>
      <c r="H3" s="21"/>
      <c r="I3" s="21"/>
      <c r="J3" s="21"/>
      <c r="K3" s="21"/>
      <c r="L3" s="21"/>
      <c r="M3" s="21"/>
      <c r="N3" s="21"/>
      <c r="O3" s="21"/>
    </row>
    <row r="4" spans="1:15" ht="16.5" customHeight="1">
      <c r="A4" s="57" t="s">
        <v>11</v>
      </c>
      <c r="B4" s="58"/>
      <c r="C4" s="58"/>
      <c r="D4" s="58"/>
      <c r="E4" s="58"/>
      <c r="F4" s="58"/>
      <c r="G4" s="58"/>
      <c r="H4" s="58"/>
      <c r="I4" s="58"/>
      <c r="J4" s="58"/>
      <c r="K4" s="58"/>
      <c r="L4" s="58"/>
      <c r="M4" s="58"/>
      <c r="N4" s="58"/>
      <c r="O4" s="58"/>
    </row>
    <row r="5" spans="1:15" ht="16.5" customHeight="1">
      <c r="A5" s="59" t="s">
        <v>16</v>
      </c>
      <c r="B5" s="60"/>
      <c r="C5" s="60"/>
      <c r="D5" s="60"/>
      <c r="E5" s="60"/>
      <c r="F5" s="60"/>
      <c r="G5" s="60"/>
      <c r="H5" s="60"/>
      <c r="I5" s="60"/>
      <c r="J5" s="60"/>
      <c r="K5" s="60"/>
      <c r="L5" s="60"/>
      <c r="M5" s="60"/>
      <c r="N5" s="60"/>
      <c r="O5" s="60"/>
    </row>
    <row r="6" spans="1:15" ht="16.5" customHeight="1" thickBot="1">
      <c r="A6" s="22"/>
      <c r="B6" s="45"/>
      <c r="C6" s="45"/>
      <c r="D6" s="45"/>
      <c r="E6" s="45"/>
      <c r="F6" s="45"/>
      <c r="G6" s="45"/>
      <c r="H6" s="45"/>
      <c r="I6" s="45"/>
      <c r="J6" s="45"/>
      <c r="K6" s="45"/>
      <c r="L6" s="45"/>
      <c r="M6" s="45"/>
      <c r="N6" s="45"/>
      <c r="O6" s="45"/>
    </row>
    <row r="7" spans="1:15" ht="16.5" customHeight="1" thickBot="1">
      <c r="A7" s="23"/>
      <c r="B7" s="2">
        <v>2019</v>
      </c>
      <c r="C7" s="2">
        <v>2020</v>
      </c>
      <c r="D7" s="2">
        <v>2021</v>
      </c>
      <c r="E7" s="2">
        <v>2022</v>
      </c>
      <c r="F7" s="2">
        <v>2023</v>
      </c>
      <c r="G7" s="2">
        <v>2024</v>
      </c>
      <c r="H7" s="2">
        <v>2025</v>
      </c>
      <c r="I7" s="2">
        <v>2026</v>
      </c>
      <c r="J7" s="2">
        <v>2027</v>
      </c>
      <c r="K7" s="2">
        <v>2028</v>
      </c>
      <c r="L7" s="2">
        <v>2029</v>
      </c>
      <c r="M7" s="2">
        <v>2030</v>
      </c>
      <c r="N7" s="2">
        <v>2031</v>
      </c>
      <c r="O7" s="2">
        <v>2032</v>
      </c>
    </row>
    <row r="8" spans="1:15" ht="16.5" customHeight="1" thickBot="1">
      <c r="A8" s="24"/>
      <c r="B8" s="25"/>
      <c r="C8" s="25"/>
      <c r="D8" s="25"/>
      <c r="E8" s="25"/>
      <c r="F8" s="25"/>
      <c r="G8" s="25"/>
      <c r="H8" s="25"/>
      <c r="I8" s="25"/>
      <c r="J8" s="25"/>
      <c r="K8" s="25"/>
      <c r="L8" s="25"/>
      <c r="M8" s="25"/>
      <c r="N8" s="25"/>
      <c r="O8" s="26"/>
    </row>
    <row r="9" spans="1:15" ht="16.5" customHeight="1" thickBot="1">
      <c r="A9" s="27" t="s">
        <v>17</v>
      </c>
      <c r="B9" s="28">
        <v>13260287.222836595</v>
      </c>
      <c r="C9" s="28">
        <v>14107282.920863274</v>
      </c>
      <c r="D9" s="28">
        <v>14319333.008397374</v>
      </c>
      <c r="E9" s="28">
        <v>14523917.542901978</v>
      </c>
      <c r="F9" s="28">
        <v>18199446.824888844</v>
      </c>
      <c r="G9" s="28">
        <v>17882773.922036856</v>
      </c>
      <c r="H9" s="28">
        <v>18349260.303505272</v>
      </c>
      <c r="I9" s="28">
        <v>18330096.259128254</v>
      </c>
      <c r="J9" s="28">
        <v>18757860.3435013</v>
      </c>
      <c r="K9" s="28">
        <v>19284639.012696829</v>
      </c>
      <c r="L9" s="28">
        <v>19957747.697995339</v>
      </c>
      <c r="M9" s="28">
        <v>20685635.897082459</v>
      </c>
      <c r="N9" s="28">
        <v>21813162.796971958</v>
      </c>
      <c r="O9" s="28">
        <v>22718923.938758917</v>
      </c>
    </row>
    <row r="10" spans="1:15" ht="16.5" customHeight="1" thickBot="1">
      <c r="A10" s="29" t="s">
        <v>18</v>
      </c>
      <c r="B10" s="30"/>
      <c r="C10" s="30"/>
      <c r="D10" s="30"/>
      <c r="E10" s="30"/>
      <c r="F10" s="30"/>
      <c r="G10" s="30"/>
      <c r="H10" s="30"/>
      <c r="I10" s="30"/>
      <c r="J10" s="30"/>
      <c r="K10" s="30"/>
      <c r="L10" s="30"/>
      <c r="M10" s="30"/>
      <c r="N10" s="30"/>
      <c r="O10" s="31"/>
    </row>
    <row r="11" spans="1:15" ht="16.5" customHeight="1" thickBot="1">
      <c r="A11" s="32" t="s">
        <v>19</v>
      </c>
      <c r="B11" s="33">
        <v>1773137.2078871652</v>
      </c>
      <c r="C11" s="33">
        <v>1632056.6567992934</v>
      </c>
      <c r="D11" s="33">
        <v>1559855.3573167589</v>
      </c>
      <c r="E11" s="33">
        <v>1511990.3478707883</v>
      </c>
      <c r="F11" s="33">
        <v>1433031.5343302668</v>
      </c>
      <c r="G11" s="33">
        <v>1474321.6120256162</v>
      </c>
      <c r="H11" s="33">
        <v>1471611.4557901414</v>
      </c>
      <c r="I11" s="33">
        <v>1393422.467936059</v>
      </c>
      <c r="J11" s="33">
        <v>1376240.6081399119</v>
      </c>
      <c r="K11" s="33">
        <v>1420415.9318822101</v>
      </c>
      <c r="L11" s="33">
        <v>1466108.4825605634</v>
      </c>
      <c r="M11" s="33">
        <v>1523603.9187113356</v>
      </c>
      <c r="N11" s="33">
        <v>1562472.104281557</v>
      </c>
      <c r="O11" s="33">
        <v>1617652.5206489176</v>
      </c>
    </row>
    <row r="12" spans="1:15" ht="16.5" customHeight="1" thickBot="1">
      <c r="A12" s="34" t="s">
        <v>20</v>
      </c>
      <c r="B12" s="33">
        <v>1345882.3777897744</v>
      </c>
      <c r="C12" s="33">
        <v>1209052.8058858027</v>
      </c>
      <c r="D12" s="33">
        <v>961247.65856105171</v>
      </c>
      <c r="E12" s="33">
        <v>959100.17507713055</v>
      </c>
      <c r="F12" s="33">
        <v>990560.15084020421</v>
      </c>
      <c r="G12" s="33">
        <v>1027376.7661723365</v>
      </c>
      <c r="H12" s="33">
        <v>1023854.7689270255</v>
      </c>
      <c r="I12" s="33">
        <v>965382.50674510421</v>
      </c>
      <c r="J12" s="33">
        <v>946935.18069616891</v>
      </c>
      <c r="K12" s="33">
        <v>969145.9963785836</v>
      </c>
      <c r="L12" s="33">
        <v>993806.6994245617</v>
      </c>
      <c r="M12" s="33">
        <v>1020882.5656074107</v>
      </c>
      <c r="N12" s="33">
        <v>1028869.7178947701</v>
      </c>
      <c r="O12" s="33">
        <v>1046832.7349207186</v>
      </c>
    </row>
    <row r="13" spans="1:15" ht="16.5" customHeight="1" thickBot="1">
      <c r="A13" s="34" t="s">
        <v>21</v>
      </c>
      <c r="B13" s="33">
        <v>648539.14346086339</v>
      </c>
      <c r="C13" s="33">
        <v>645102.54665362055</v>
      </c>
      <c r="D13" s="33">
        <v>419601.89323178976</v>
      </c>
      <c r="E13" s="33">
        <v>405320.15346671292</v>
      </c>
      <c r="F13" s="33">
        <v>405971.50250349822</v>
      </c>
      <c r="G13" s="33">
        <v>418892.29439490847</v>
      </c>
      <c r="H13" s="33">
        <v>416957.38114776433</v>
      </c>
      <c r="I13" s="33">
        <v>391511.68252952903</v>
      </c>
      <c r="J13" s="33">
        <v>380044.64087393298</v>
      </c>
      <c r="K13" s="33">
        <v>382338.86367323442</v>
      </c>
      <c r="L13" s="33">
        <v>382235.73135155829</v>
      </c>
      <c r="M13" s="33">
        <v>382303.62884357915</v>
      </c>
      <c r="N13" s="33">
        <v>375588.20533517573</v>
      </c>
      <c r="O13" s="33">
        <v>371241.91972789093</v>
      </c>
    </row>
    <row r="14" spans="1:15" ht="16.5" customHeight="1" thickBot="1">
      <c r="A14" s="34" t="s">
        <v>22</v>
      </c>
      <c r="B14" s="33">
        <v>477121.90511604649</v>
      </c>
      <c r="C14" s="33">
        <v>500630.46303756291</v>
      </c>
      <c r="D14" s="33">
        <v>522627.82800656027</v>
      </c>
      <c r="E14" s="33">
        <v>508390.02266628621</v>
      </c>
      <c r="F14" s="33">
        <v>497450.06098475709</v>
      </c>
      <c r="G14" s="33">
        <v>510195.63511424215</v>
      </c>
      <c r="H14" s="33">
        <v>506067.55730247649</v>
      </c>
      <c r="I14" s="33">
        <v>472441.04825602996</v>
      </c>
      <c r="J14" s="33">
        <v>457665.74160512118</v>
      </c>
      <c r="K14" s="33">
        <v>462088.07516127412</v>
      </c>
      <c r="L14" s="33">
        <v>463782.43917897035</v>
      </c>
      <c r="M14" s="33">
        <v>465503.20059165946</v>
      </c>
      <c r="N14" s="33">
        <v>458819.97265094903</v>
      </c>
      <c r="O14" s="33">
        <v>454554.05105050461</v>
      </c>
    </row>
    <row r="15" spans="1:15" ht="16.5" customHeight="1" thickBot="1">
      <c r="A15" s="35" t="s">
        <v>23</v>
      </c>
      <c r="B15" s="33">
        <v>39814.502494087697</v>
      </c>
      <c r="C15" s="33">
        <v>47590.271640918836</v>
      </c>
      <c r="D15" s="33">
        <v>36195.618197393356</v>
      </c>
      <c r="E15" s="33">
        <v>32409.1449179839</v>
      </c>
      <c r="F15" s="33">
        <v>31779.777955682912</v>
      </c>
      <c r="G15" s="33">
        <v>32229.10142400883</v>
      </c>
      <c r="H15" s="33">
        <v>32097.39306535104</v>
      </c>
      <c r="I15" s="33">
        <v>30354.145225964654</v>
      </c>
      <c r="J15" s="33">
        <v>29464.642673324204</v>
      </c>
      <c r="K15" s="33">
        <v>29651.347246397323</v>
      </c>
      <c r="L15" s="33">
        <v>29688.617520398158</v>
      </c>
      <c r="M15" s="33">
        <v>29743.385868886558</v>
      </c>
      <c r="N15" s="33">
        <v>29281.173477799719</v>
      </c>
      <c r="O15" s="33">
        <v>29013.316444156499</v>
      </c>
    </row>
    <row r="16" spans="1:15" ht="13.5" customHeight="1" thickTop="1" thickBot="1">
      <c r="A16" s="36" t="s">
        <v>24</v>
      </c>
      <c r="B16" s="37">
        <f>SUM(B11:B15)</f>
        <v>4284495.1367479367</v>
      </c>
      <c r="C16" s="37">
        <f t="shared" ref="C16:O16" si="0">SUM(C11:C15)</f>
        <v>4034432.7440171982</v>
      </c>
      <c r="D16" s="37">
        <f t="shared" si="0"/>
        <v>3499528.3553135539</v>
      </c>
      <c r="E16" s="37">
        <f t="shared" si="0"/>
        <v>3417209.8439989015</v>
      </c>
      <c r="F16" s="37">
        <f t="shared" si="0"/>
        <v>3358793.0266144094</v>
      </c>
      <c r="G16" s="37">
        <f t="shared" si="0"/>
        <v>3463015.409131112</v>
      </c>
      <c r="H16" s="37">
        <f t="shared" si="0"/>
        <v>3450588.5562327583</v>
      </c>
      <c r="I16" s="37">
        <f t="shared" si="0"/>
        <v>3253111.8506926866</v>
      </c>
      <c r="J16" s="37">
        <f t="shared" si="0"/>
        <v>3190350.8139884593</v>
      </c>
      <c r="K16" s="37">
        <f t="shared" si="0"/>
        <v>3263640.2143416996</v>
      </c>
      <c r="L16" s="37">
        <f t="shared" si="0"/>
        <v>3335621.9700360512</v>
      </c>
      <c r="M16" s="37">
        <f t="shared" si="0"/>
        <v>3422036.6996228714</v>
      </c>
      <c r="N16" s="37">
        <f t="shared" si="0"/>
        <v>3455031.1736402512</v>
      </c>
      <c r="O16" s="37">
        <f t="shared" si="0"/>
        <v>3519294.5427921885</v>
      </c>
    </row>
    <row r="17" spans="1:15" ht="16.5" customHeight="1" thickBot="1">
      <c r="A17" s="29" t="s">
        <v>25</v>
      </c>
      <c r="B17" s="38"/>
      <c r="C17" s="38"/>
      <c r="D17" s="38"/>
      <c r="E17" s="38"/>
      <c r="F17" s="38"/>
      <c r="G17" s="38"/>
      <c r="H17" s="38"/>
      <c r="I17" s="38"/>
      <c r="J17" s="38"/>
      <c r="K17" s="38"/>
      <c r="L17" s="38"/>
      <c r="M17" s="38"/>
      <c r="N17" s="38"/>
      <c r="O17" s="39"/>
    </row>
    <row r="18" spans="1:15" ht="16.5" customHeight="1" thickBot="1">
      <c r="A18" s="32" t="s">
        <v>19</v>
      </c>
      <c r="B18" s="40">
        <v>1001128.4204025157</v>
      </c>
      <c r="C18" s="40">
        <v>976813.52654203086</v>
      </c>
      <c r="D18" s="40">
        <v>993677.10784631933</v>
      </c>
      <c r="E18" s="40">
        <v>1007098.4778436123</v>
      </c>
      <c r="F18" s="40">
        <v>1720929.6493047958</v>
      </c>
      <c r="G18" s="40">
        <v>1436758.9854112032</v>
      </c>
      <c r="H18" s="40">
        <v>1306996.6642108019</v>
      </c>
      <c r="I18" s="40">
        <v>1209847.8003760681</v>
      </c>
      <c r="J18" s="40">
        <v>1189999.5813874542</v>
      </c>
      <c r="K18" s="40">
        <v>1189596.7994958917</v>
      </c>
      <c r="L18" s="40">
        <v>1189589.8692815939</v>
      </c>
      <c r="M18" s="40">
        <v>1211961.4938333631</v>
      </c>
      <c r="N18" s="40">
        <v>1610820.793189131</v>
      </c>
      <c r="O18" s="40">
        <v>1761957.864241529</v>
      </c>
    </row>
    <row r="19" spans="1:15" ht="16.5" customHeight="1" thickBot="1">
      <c r="A19" s="34" t="s">
        <v>20</v>
      </c>
      <c r="B19" s="40">
        <v>715224.04517126875</v>
      </c>
      <c r="C19" s="40">
        <v>678736.78516109113</v>
      </c>
      <c r="D19" s="40">
        <v>638325.37115628377</v>
      </c>
      <c r="E19" s="40">
        <v>547914.93081206759</v>
      </c>
      <c r="F19" s="40">
        <v>1015736.8171690998</v>
      </c>
      <c r="G19" s="40">
        <v>903554.87190457201</v>
      </c>
      <c r="H19" s="40">
        <v>906067.1128455454</v>
      </c>
      <c r="I19" s="40">
        <v>909498.96506793168</v>
      </c>
      <c r="J19" s="40">
        <v>936570.21970939834</v>
      </c>
      <c r="K19" s="40">
        <v>979404.69505064469</v>
      </c>
      <c r="L19" s="40">
        <v>1037492.501181356</v>
      </c>
      <c r="M19" s="40">
        <v>1097035.2863494214</v>
      </c>
      <c r="N19" s="40">
        <v>1153571.6230284714</v>
      </c>
      <c r="O19" s="40">
        <v>1221397.0585714499</v>
      </c>
    </row>
    <row r="20" spans="1:15" ht="16.5" customHeight="1" thickBot="1">
      <c r="A20" s="34" t="s">
        <v>21</v>
      </c>
      <c r="B20" s="40">
        <v>128043.73107815113</v>
      </c>
      <c r="C20" s="40">
        <v>131462.91838686395</v>
      </c>
      <c r="D20" s="40">
        <v>79570.119912095426</v>
      </c>
      <c r="E20" s="40">
        <v>74087.418131943952</v>
      </c>
      <c r="F20" s="40">
        <v>135473.48398857989</v>
      </c>
      <c r="G20" s="40">
        <v>119297.84994074525</v>
      </c>
      <c r="H20" s="40">
        <v>118614.94152679137</v>
      </c>
      <c r="I20" s="40">
        <v>119346.83640264715</v>
      </c>
      <c r="J20" s="40">
        <v>120995.4996414709</v>
      </c>
      <c r="K20" s="40">
        <v>122247.9037018768</v>
      </c>
      <c r="L20" s="40">
        <v>122427.35334269179</v>
      </c>
      <c r="M20" s="40">
        <v>122653.26231229224</v>
      </c>
      <c r="N20" s="40">
        <v>137761.97808922629</v>
      </c>
      <c r="O20" s="40">
        <v>141527.50673406702</v>
      </c>
    </row>
    <row r="21" spans="1:15" ht="16.5" customHeight="1" thickBot="1">
      <c r="A21" s="34" t="s">
        <v>22</v>
      </c>
      <c r="B21" s="40">
        <v>320673.62053667154</v>
      </c>
      <c r="C21" s="40">
        <v>436118.47018898593</v>
      </c>
      <c r="D21" s="40">
        <v>500617.96667106461</v>
      </c>
      <c r="E21" s="40">
        <v>468755.8888402757</v>
      </c>
      <c r="F21" s="40">
        <v>769877.17701256415</v>
      </c>
      <c r="G21" s="40">
        <v>685567.60259998043</v>
      </c>
      <c r="H21" s="40">
        <v>710770.32662259869</v>
      </c>
      <c r="I21" s="40">
        <v>737395.17548738816</v>
      </c>
      <c r="J21" s="40">
        <v>758446.45014441281</v>
      </c>
      <c r="K21" s="40">
        <v>779619.26679614349</v>
      </c>
      <c r="L21" s="40">
        <v>798032.79953784053</v>
      </c>
      <c r="M21" s="40">
        <v>812861.38159398269</v>
      </c>
      <c r="N21" s="40">
        <v>824864.99358035799</v>
      </c>
      <c r="O21" s="40">
        <v>836519.55100075854</v>
      </c>
    </row>
    <row r="22" spans="1:15" ht="16.5" customHeight="1" thickBot="1">
      <c r="A22" s="35" t="s">
        <v>23</v>
      </c>
      <c r="B22" s="40">
        <v>25288.31883302252</v>
      </c>
      <c r="C22" s="40">
        <v>26625.302533951693</v>
      </c>
      <c r="D22" s="40">
        <v>17915.290189172658</v>
      </c>
      <c r="E22" s="40">
        <v>17221.482631173832</v>
      </c>
      <c r="F22" s="40">
        <v>27180.52115515633</v>
      </c>
      <c r="G22" s="40">
        <v>22907.418261032723</v>
      </c>
      <c r="H22" s="40">
        <v>19124.185608673921</v>
      </c>
      <c r="I22" s="40">
        <v>16302.858633515776</v>
      </c>
      <c r="J22" s="40">
        <v>14688.570483772362</v>
      </c>
      <c r="K22" s="40">
        <v>13000.791021719901</v>
      </c>
      <c r="L22" s="40">
        <v>10896.741152894943</v>
      </c>
      <c r="M22" s="40">
        <v>9020.8174414322784</v>
      </c>
      <c r="N22" s="40">
        <v>18039.954017620108</v>
      </c>
      <c r="O22" s="40">
        <v>19165.54970979704</v>
      </c>
    </row>
    <row r="23" spans="1:15" ht="13.5" customHeight="1" thickTop="1" thickBot="1">
      <c r="A23" s="36" t="s">
        <v>26</v>
      </c>
      <c r="B23" s="37">
        <f>SUM(B18:B22)</f>
        <v>2190358.1360216294</v>
      </c>
      <c r="C23" s="37">
        <f t="shared" ref="C23:O23" si="1">SUM(C18:C22)</f>
        <v>2249757.0028129234</v>
      </c>
      <c r="D23" s="37">
        <f t="shared" si="1"/>
        <v>2230105.8557749358</v>
      </c>
      <c r="E23" s="37">
        <f t="shared" si="1"/>
        <v>2115078.1982590733</v>
      </c>
      <c r="F23" s="37">
        <f t="shared" si="1"/>
        <v>3669197.6486301958</v>
      </c>
      <c r="G23" s="37">
        <f t="shared" si="1"/>
        <v>3168086.728117533</v>
      </c>
      <c r="H23" s="37">
        <f t="shared" si="1"/>
        <v>3061573.2308144118</v>
      </c>
      <c r="I23" s="37">
        <f t="shared" si="1"/>
        <v>2992391.6359675513</v>
      </c>
      <c r="J23" s="37">
        <f t="shared" si="1"/>
        <v>3020700.321366509</v>
      </c>
      <c r="K23" s="37">
        <f t="shared" si="1"/>
        <v>3083869.4560662764</v>
      </c>
      <c r="L23" s="37">
        <f t="shared" si="1"/>
        <v>3158439.2644963772</v>
      </c>
      <c r="M23" s="37">
        <f t="shared" si="1"/>
        <v>3253532.2415304915</v>
      </c>
      <c r="N23" s="37">
        <f t="shared" si="1"/>
        <v>3745059.3419048069</v>
      </c>
      <c r="O23" s="37">
        <f t="shared" si="1"/>
        <v>3980567.5302576013</v>
      </c>
    </row>
    <row r="24" spans="1:15" ht="16.5" customHeight="1" thickBot="1">
      <c r="A24" s="41" t="s">
        <v>27</v>
      </c>
      <c r="B24" s="38"/>
      <c r="C24" s="38"/>
      <c r="D24" s="38"/>
      <c r="E24" s="38"/>
      <c r="F24" s="38"/>
      <c r="G24" s="38"/>
      <c r="H24" s="38"/>
      <c r="I24" s="38"/>
      <c r="J24" s="38"/>
      <c r="K24" s="38"/>
      <c r="L24" s="38"/>
      <c r="M24" s="38"/>
      <c r="N24" s="38"/>
      <c r="O24" s="39"/>
    </row>
    <row r="25" spans="1:15" ht="16.5" customHeight="1" thickBot="1">
      <c r="A25" s="32" t="s">
        <v>19</v>
      </c>
      <c r="B25" s="40">
        <v>471157.30418701982</v>
      </c>
      <c r="C25" s="40">
        <v>573298.81356856413</v>
      </c>
      <c r="D25" s="40">
        <v>678528.75346642174</v>
      </c>
      <c r="E25" s="40">
        <v>828600.9673464084</v>
      </c>
      <c r="F25" s="40">
        <v>700661.20151648554</v>
      </c>
      <c r="G25" s="40">
        <v>818155.4320190897</v>
      </c>
      <c r="H25" s="40">
        <v>815070.15611550596</v>
      </c>
      <c r="I25" s="40">
        <v>781521.6644130043</v>
      </c>
      <c r="J25" s="40">
        <v>795136.49598472216</v>
      </c>
      <c r="K25" s="40">
        <v>808805.79604956054</v>
      </c>
      <c r="L25" s="40">
        <v>847324.84713485849</v>
      </c>
      <c r="M25" s="40">
        <v>890889.88763417769</v>
      </c>
      <c r="N25" s="40">
        <v>926824.43386884604</v>
      </c>
      <c r="O25" s="40">
        <v>982676.64313093934</v>
      </c>
    </row>
    <row r="26" spans="1:15" ht="16.5" customHeight="1" thickBot="1">
      <c r="A26" s="34" t="s">
        <v>20</v>
      </c>
      <c r="B26" s="40">
        <v>540935.19727891719</v>
      </c>
      <c r="C26" s="40">
        <v>559144.02685310016</v>
      </c>
      <c r="D26" s="40">
        <v>397811.13563278702</v>
      </c>
      <c r="E26" s="40">
        <v>438324.81410649151</v>
      </c>
      <c r="F26" s="40">
        <v>424966.11131023127</v>
      </c>
      <c r="G26" s="40">
        <v>487526.1201918787</v>
      </c>
      <c r="H26" s="40">
        <v>484071.12008409697</v>
      </c>
      <c r="I26" s="40">
        <v>462975.17723601294</v>
      </c>
      <c r="J26" s="40">
        <v>469721.79767891834</v>
      </c>
      <c r="K26" s="40">
        <v>475169.78792587772</v>
      </c>
      <c r="L26" s="40">
        <v>501146.98576527735</v>
      </c>
      <c r="M26" s="40">
        <v>527630.38562624762</v>
      </c>
      <c r="N26" s="40">
        <v>544860.64194437012</v>
      </c>
      <c r="O26" s="40">
        <v>574796.37004656822</v>
      </c>
    </row>
    <row r="27" spans="1:15" ht="16.5" customHeight="1" thickBot="1">
      <c r="A27" s="34" t="s">
        <v>21</v>
      </c>
      <c r="B27" s="40">
        <v>252848.09135468147</v>
      </c>
      <c r="C27" s="40">
        <v>294391.64143405738</v>
      </c>
      <c r="D27" s="40">
        <v>171538.44577029842</v>
      </c>
      <c r="E27" s="40">
        <v>174050.18819289649</v>
      </c>
      <c r="F27" s="40">
        <v>166796.05805825969</v>
      </c>
      <c r="G27" s="40">
        <v>192686.51728275637</v>
      </c>
      <c r="H27" s="40">
        <v>197777.26143482051</v>
      </c>
      <c r="I27" s="40">
        <v>195550.4967514516</v>
      </c>
      <c r="J27" s="40">
        <v>199020.90408414873</v>
      </c>
      <c r="K27" s="40">
        <v>197553.14785728863</v>
      </c>
      <c r="L27" s="40">
        <v>202135.31288200332</v>
      </c>
      <c r="M27" s="40">
        <v>206333.27789088161</v>
      </c>
      <c r="N27" s="40">
        <v>207605.03575124688</v>
      </c>
      <c r="O27" s="40">
        <v>211126.51391135948</v>
      </c>
    </row>
    <row r="28" spans="1:15" ht="16.5" customHeight="1" thickBot="1">
      <c r="A28" s="34" t="s">
        <v>22</v>
      </c>
      <c r="B28" s="40">
        <v>186351.73758848291</v>
      </c>
      <c r="C28" s="40">
        <v>220808.62630256213</v>
      </c>
      <c r="D28" s="40">
        <v>207786.1979733076</v>
      </c>
      <c r="E28" s="40">
        <v>239264.59916223559</v>
      </c>
      <c r="F28" s="40">
        <v>215590.61283334333</v>
      </c>
      <c r="G28" s="40">
        <v>245789.13350230581</v>
      </c>
      <c r="H28" s="40">
        <v>252119.18880657954</v>
      </c>
      <c r="I28" s="40">
        <v>249182.85220632315</v>
      </c>
      <c r="J28" s="40">
        <v>252421.19364220634</v>
      </c>
      <c r="K28" s="40">
        <v>250208.29741471144</v>
      </c>
      <c r="L28" s="40">
        <v>254916.07360629176</v>
      </c>
      <c r="M28" s="40">
        <v>258474.54268585567</v>
      </c>
      <c r="N28" s="40">
        <v>257551.8179137359</v>
      </c>
      <c r="O28" s="40">
        <v>260197.89806820918</v>
      </c>
    </row>
    <row r="29" spans="1:15" ht="16.5" customHeight="1" thickBot="1">
      <c r="A29" s="35" t="s">
        <v>23</v>
      </c>
      <c r="B29" s="40">
        <v>20655.897655034907</v>
      </c>
      <c r="C29" s="40">
        <v>36917.940936855986</v>
      </c>
      <c r="D29" s="40">
        <v>25933.954631330143</v>
      </c>
      <c r="E29" s="40">
        <v>30754.497249184464</v>
      </c>
      <c r="F29" s="40">
        <v>28829.112121947866</v>
      </c>
      <c r="G29" s="40">
        <v>34418.14341862165</v>
      </c>
      <c r="H29" s="40">
        <v>35159.732040871961</v>
      </c>
      <c r="I29" s="40">
        <v>34541.644495482149</v>
      </c>
      <c r="J29" s="40">
        <v>35098.473551340569</v>
      </c>
      <c r="K29" s="40">
        <v>35413.675093843711</v>
      </c>
      <c r="L29" s="40">
        <v>36323.411763137563</v>
      </c>
      <c r="M29" s="40">
        <v>37170.123146109319</v>
      </c>
      <c r="N29" s="40">
        <v>37594.588877820926</v>
      </c>
      <c r="O29" s="40">
        <v>38374.372641890812</v>
      </c>
    </row>
    <row r="30" spans="1:15" ht="13.5" customHeight="1" thickTop="1" thickBot="1">
      <c r="A30" s="36" t="s">
        <v>28</v>
      </c>
      <c r="B30" s="37">
        <f>SUM(B25:B29)</f>
        <v>1471948.2280641363</v>
      </c>
      <c r="C30" s="37">
        <f t="shared" ref="C30:O30" si="2">SUM(C25:C29)</f>
        <v>1684561.0490951398</v>
      </c>
      <c r="D30" s="37">
        <f t="shared" si="2"/>
        <v>1481598.4874741449</v>
      </c>
      <c r="E30" s="37">
        <f t="shared" si="2"/>
        <v>1710995.0660572164</v>
      </c>
      <c r="F30" s="37">
        <f t="shared" si="2"/>
        <v>1536843.0958402676</v>
      </c>
      <c r="G30" s="37">
        <f t="shared" si="2"/>
        <v>1778575.3464146522</v>
      </c>
      <c r="H30" s="37">
        <f t="shared" si="2"/>
        <v>1784197.4584818748</v>
      </c>
      <c r="I30" s="37">
        <f t="shared" si="2"/>
        <v>1723771.8351022741</v>
      </c>
      <c r="J30" s="37">
        <f t="shared" si="2"/>
        <v>1751398.8649413362</v>
      </c>
      <c r="K30" s="37">
        <f t="shared" si="2"/>
        <v>1767150.7043412819</v>
      </c>
      <c r="L30" s="37">
        <f t="shared" si="2"/>
        <v>1841846.6311515686</v>
      </c>
      <c r="M30" s="37">
        <f t="shared" si="2"/>
        <v>1920498.2169832718</v>
      </c>
      <c r="N30" s="37">
        <f t="shared" si="2"/>
        <v>1974436.5183560199</v>
      </c>
      <c r="O30" s="37">
        <f t="shared" si="2"/>
        <v>2067171.797798967</v>
      </c>
    </row>
    <row r="31" spans="1:15" s="3" customFormat="1" ht="16.5" customHeight="1" thickBot="1">
      <c r="A31" s="41" t="s">
        <v>29</v>
      </c>
      <c r="B31" s="42">
        <f>SUM(B16,B23,B30)</f>
        <v>7946801.5008337032</v>
      </c>
      <c r="C31" s="42">
        <f t="shared" ref="C31:O31" si="3">SUM(C16,C23,C30)</f>
        <v>7968750.7959252615</v>
      </c>
      <c r="D31" s="42">
        <f t="shared" si="3"/>
        <v>7211232.6985626351</v>
      </c>
      <c r="E31" s="42">
        <f t="shared" si="3"/>
        <v>7243283.1083151912</v>
      </c>
      <c r="F31" s="42">
        <f t="shared" si="3"/>
        <v>8564833.771084873</v>
      </c>
      <c r="G31" s="42">
        <f t="shared" si="3"/>
        <v>8409677.4836632963</v>
      </c>
      <c r="H31" s="42">
        <f t="shared" si="3"/>
        <v>8296359.2455290444</v>
      </c>
      <c r="I31" s="42">
        <f t="shared" si="3"/>
        <v>7969275.3217625124</v>
      </c>
      <c r="J31" s="42">
        <f t="shared" si="3"/>
        <v>7962450.000296304</v>
      </c>
      <c r="K31" s="42">
        <f t="shared" si="3"/>
        <v>8114660.3747492582</v>
      </c>
      <c r="L31" s="42">
        <f t="shared" si="3"/>
        <v>8335907.865683997</v>
      </c>
      <c r="M31" s="42">
        <f t="shared" si="3"/>
        <v>8596067.1581366342</v>
      </c>
      <c r="N31" s="42">
        <f t="shared" si="3"/>
        <v>9174527.0339010786</v>
      </c>
      <c r="O31" s="42">
        <f t="shared" si="3"/>
        <v>9567033.8708487563</v>
      </c>
    </row>
    <row r="33" spans="1:1" ht="16.5" customHeight="1">
      <c r="A33" s="1" t="s">
        <v>30</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CD4E-38F2-47EA-9A49-F29B379B2C5C}">
  <sheetPr>
    <pageSetUpPr fitToPage="1"/>
  </sheetPr>
  <dimension ref="A1:O13"/>
  <sheetViews>
    <sheetView workbookViewId="0">
      <selection activeCell="A33" sqref="A33"/>
    </sheetView>
  </sheetViews>
  <sheetFormatPr defaultColWidth="7.28515625" defaultRowHeight="16.5" customHeight="1"/>
  <cols>
    <col min="1" max="1" width="40.7109375" style="1" customWidth="1"/>
    <col min="2" max="2" width="17.28515625" style="1" bestFit="1" customWidth="1"/>
    <col min="3" max="15" width="15.42578125" style="1" bestFit="1" customWidth="1"/>
    <col min="16" max="16384" width="7.28515625" style="1"/>
  </cols>
  <sheetData>
    <row r="1" spans="1:15" ht="16.5" customHeight="1">
      <c r="A1" s="61" t="s">
        <v>31</v>
      </c>
      <c r="B1" s="61"/>
      <c r="C1" s="61"/>
      <c r="D1" s="61"/>
      <c r="E1" s="61"/>
      <c r="F1" s="61"/>
      <c r="G1" s="61"/>
      <c r="H1" s="61"/>
      <c r="I1" s="61"/>
      <c r="J1" s="61"/>
      <c r="K1" s="61"/>
      <c r="L1" s="61"/>
      <c r="M1" s="61"/>
      <c r="N1" s="61"/>
      <c r="O1" s="61"/>
    </row>
    <row r="2" spans="1:15" ht="16.5" customHeight="1">
      <c r="A2" s="62" t="s">
        <v>2</v>
      </c>
      <c r="B2" s="63"/>
      <c r="C2" s="63"/>
      <c r="D2" s="63"/>
      <c r="E2" s="63"/>
      <c r="F2" s="63"/>
      <c r="G2" s="63"/>
      <c r="H2" s="63"/>
      <c r="I2" s="63"/>
      <c r="J2" s="63"/>
      <c r="K2" s="63"/>
      <c r="L2" s="63"/>
      <c r="M2" s="63"/>
      <c r="N2" s="63"/>
      <c r="O2" s="63"/>
    </row>
    <row r="3" spans="1:15" ht="16.5" customHeight="1">
      <c r="A3" s="43"/>
      <c r="B3" s="44"/>
      <c r="C3" s="44"/>
      <c r="D3" s="44"/>
      <c r="E3" s="44"/>
      <c r="F3" s="44"/>
      <c r="G3" s="44"/>
      <c r="H3" s="44"/>
      <c r="I3" s="44"/>
      <c r="J3" s="44"/>
      <c r="K3" s="44"/>
      <c r="L3" s="44"/>
      <c r="M3" s="44"/>
      <c r="N3" s="44"/>
      <c r="O3" s="44"/>
    </row>
    <row r="4" spans="1:15" ht="16.5" customHeight="1">
      <c r="A4" s="58" t="s">
        <v>14</v>
      </c>
      <c r="B4" s="58"/>
      <c r="C4" s="58"/>
      <c r="D4" s="58"/>
      <c r="E4" s="58"/>
      <c r="F4" s="58"/>
      <c r="G4" s="58"/>
      <c r="H4" s="58"/>
      <c r="I4" s="58"/>
      <c r="J4" s="58"/>
      <c r="K4" s="58"/>
      <c r="L4" s="58"/>
      <c r="M4" s="58"/>
      <c r="N4" s="58"/>
      <c r="O4" s="58"/>
    </row>
    <row r="5" spans="1:15" ht="16.5" customHeight="1">
      <c r="A5" s="64" t="s">
        <v>16</v>
      </c>
      <c r="B5" s="64"/>
      <c r="C5" s="64"/>
      <c r="D5" s="64"/>
      <c r="E5" s="64"/>
      <c r="F5" s="64"/>
      <c r="G5" s="64"/>
      <c r="H5" s="64"/>
      <c r="I5" s="64"/>
      <c r="J5" s="64"/>
      <c r="K5" s="64"/>
      <c r="L5" s="64"/>
      <c r="M5" s="64"/>
      <c r="N5" s="64"/>
      <c r="O5" s="64"/>
    </row>
    <row r="6" spans="1:15" ht="16.5" customHeight="1" thickBot="1">
      <c r="A6" s="46"/>
      <c r="B6" s="47"/>
      <c r="C6" s="47"/>
      <c r="D6" s="47"/>
      <c r="E6" s="47"/>
      <c r="F6" s="47"/>
      <c r="G6" s="47"/>
      <c r="H6" s="47"/>
      <c r="I6" s="47"/>
      <c r="J6" s="47"/>
      <c r="K6" s="47"/>
      <c r="L6" s="47"/>
      <c r="M6" s="47"/>
      <c r="N6" s="47"/>
      <c r="O6" s="47"/>
    </row>
    <row r="7" spans="1:15" ht="18" customHeight="1" thickBot="1">
      <c r="A7" s="48"/>
      <c r="B7" s="2">
        <v>2019</v>
      </c>
      <c r="C7" s="2">
        <v>2020</v>
      </c>
      <c r="D7" s="2">
        <v>2021</v>
      </c>
      <c r="E7" s="2">
        <v>2022</v>
      </c>
      <c r="F7" s="2">
        <v>2023</v>
      </c>
      <c r="G7" s="2">
        <v>2024</v>
      </c>
      <c r="H7" s="2">
        <v>2025</v>
      </c>
      <c r="I7" s="2">
        <v>2026</v>
      </c>
      <c r="J7" s="2">
        <v>2027</v>
      </c>
      <c r="K7" s="2">
        <v>2028</v>
      </c>
      <c r="L7" s="2">
        <v>2029</v>
      </c>
      <c r="M7" s="2">
        <v>2030</v>
      </c>
      <c r="N7" s="2">
        <v>2031</v>
      </c>
      <c r="O7" s="2">
        <v>2032</v>
      </c>
    </row>
    <row r="8" spans="1:15" ht="15.75" thickBot="1">
      <c r="A8" s="49" t="s">
        <v>29</v>
      </c>
      <c r="B8" s="28">
        <f>'Form 8.1b (Bundled)'!B9</f>
        <v>13260287.222836595</v>
      </c>
      <c r="C8" s="28">
        <f>'Form 8.1b (Bundled)'!C9</f>
        <v>14107282.920863274</v>
      </c>
      <c r="D8" s="28">
        <f>'Form 8.1b (Bundled)'!D9</f>
        <v>14319333.008397374</v>
      </c>
      <c r="E8" s="28">
        <f>'Form 8.1b (Bundled)'!E9</f>
        <v>14523917.542901978</v>
      </c>
      <c r="F8" s="28">
        <f>'Form 8.1b (Bundled)'!F9</f>
        <v>18199446.824888844</v>
      </c>
      <c r="G8" s="28">
        <f>'Form 8.1b (Bundled)'!G9</f>
        <v>17882773.922036856</v>
      </c>
      <c r="H8" s="28">
        <f>'Form 8.1b (Bundled)'!H9</f>
        <v>18349260.303505272</v>
      </c>
      <c r="I8" s="28">
        <f>'Form 8.1b (Bundled)'!I9</f>
        <v>18330096.259128254</v>
      </c>
      <c r="J8" s="28">
        <f>'Form 8.1b (Bundled)'!J9</f>
        <v>18757860.3435013</v>
      </c>
      <c r="K8" s="28">
        <f>'Form 8.1b (Bundled)'!K9</f>
        <v>19284639.012696829</v>
      </c>
      <c r="L8" s="28">
        <f>'Form 8.1b (Bundled)'!L9</f>
        <v>19957747.697995339</v>
      </c>
      <c r="M8" s="28">
        <f>'Form 8.1b (Bundled)'!M9</f>
        <v>20685635.897082459</v>
      </c>
      <c r="N8" s="28">
        <f>'Form 8.1b (Bundled)'!N9</f>
        <v>21813162.796971958</v>
      </c>
      <c r="O8" s="28">
        <f>'Form 8.1b (Bundled)'!O9</f>
        <v>22718923.938758917</v>
      </c>
    </row>
    <row r="9" spans="1:15" ht="16.5" customHeight="1" thickBot="1">
      <c r="A9" s="29" t="s">
        <v>32</v>
      </c>
      <c r="B9" s="38"/>
      <c r="C9" s="38"/>
      <c r="D9" s="38"/>
      <c r="E9" s="38"/>
      <c r="F9" s="38"/>
      <c r="G9" s="38"/>
      <c r="H9" s="38"/>
      <c r="I9" s="38"/>
      <c r="J9" s="38"/>
      <c r="K9" s="38"/>
      <c r="L9" s="38"/>
      <c r="M9" s="38"/>
      <c r="N9" s="38"/>
      <c r="O9" s="39"/>
    </row>
    <row r="10" spans="1:15" ht="16.5" customHeight="1" thickBot="1">
      <c r="A10" s="50" t="s">
        <v>33</v>
      </c>
      <c r="B10" s="51">
        <v>2094386.373112364</v>
      </c>
      <c r="C10" s="51">
        <v>2404727.8079502094</v>
      </c>
      <c r="D10" s="51">
        <v>2948107.3648790363</v>
      </c>
      <c r="E10" s="51">
        <v>3061704.3680076809</v>
      </c>
      <c r="F10" s="51">
        <v>4033391.4002933423</v>
      </c>
      <c r="G10" s="51">
        <v>3951659.8456048975</v>
      </c>
      <c r="H10" s="51">
        <v>4235176.2058489714</v>
      </c>
      <c r="I10" s="51">
        <v>4449005.4059688356</v>
      </c>
      <c r="J10" s="51">
        <v>4686662.8407340962</v>
      </c>
      <c r="K10" s="51">
        <v>4907224.9739884082</v>
      </c>
      <c r="L10" s="51">
        <v>5156074.7421713183</v>
      </c>
      <c r="M10" s="51">
        <v>5433061.1825898755</v>
      </c>
      <c r="N10" s="51">
        <v>5802947.6273099007</v>
      </c>
      <c r="O10" s="51">
        <v>6140509.550808128</v>
      </c>
    </row>
    <row r="11" spans="1:15" ht="16.5" customHeight="1" thickBot="1">
      <c r="A11" s="52" t="s">
        <v>34</v>
      </c>
      <c r="B11" s="51">
        <v>3186611.8121362505</v>
      </c>
      <c r="C11" s="51">
        <v>3669796.4788210541</v>
      </c>
      <c r="D11" s="51">
        <v>4120296.9088394162</v>
      </c>
      <c r="E11" s="51">
        <v>4218930.066579083</v>
      </c>
      <c r="F11" s="51">
        <v>5601221.6535106124</v>
      </c>
      <c r="G11" s="51">
        <v>5521436.5927686431</v>
      </c>
      <c r="H11" s="51">
        <v>5817724.8521272391</v>
      </c>
      <c r="I11" s="51">
        <v>5911815.5313968984</v>
      </c>
      <c r="J11" s="51">
        <v>6108747.5024708873</v>
      </c>
      <c r="K11" s="51">
        <v>6262753.663959167</v>
      </c>
      <c r="L11" s="51">
        <v>6465765.0901400279</v>
      </c>
      <c r="M11" s="51">
        <v>6656507.5563559476</v>
      </c>
      <c r="N11" s="51">
        <v>6835688.1357609704</v>
      </c>
      <c r="O11" s="51">
        <v>7011380.5171020431</v>
      </c>
    </row>
    <row r="13" spans="1:15" ht="16.5" customHeight="1">
      <c r="A13" s="1" t="s">
        <v>30</v>
      </c>
    </row>
  </sheetData>
  <mergeCells count="4">
    <mergeCell ref="A1:O1"/>
    <mergeCell ref="A2:O2"/>
    <mergeCell ref="A4:O4"/>
    <mergeCell ref="A5:O5"/>
  </mergeCells>
  <printOptions horizontalCentered="1"/>
  <pageMargins left="0.5" right="0.5" top="0.75" bottom="0.75" header="0.5" footer="0.5"/>
  <pageSetup scale="88" orientation="landscape" r:id="rId1"/>
  <headerFooter alignWithMargins="0">
    <oddFooter>&amp;R&amp;A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6" ma:contentTypeDescription="Create a new document." ma:contentTypeScope="" ma:versionID="f0b2aee1553e16b49476dcd1bfd6800c">
  <xsd:schema xmlns:xsd="http://www.w3.org/2001/XMLSchema" xmlns:xs="http://www.w3.org/2001/XMLSchema" xmlns:p="http://schemas.microsoft.com/office/2006/metadata/properties" xmlns:ns2="97e57212-3e02-407f-8b2d-05f7d7f19b15" xmlns:ns3="8d1920f3-fb12-4031-be42-54eaa502303d" xmlns:ns4="feee0b67-f1a5-4c93-ae24-780ef2bb04c9" targetNamespace="http://schemas.microsoft.com/office/2006/metadata/properties" ma:root="true" ma:fieldsID="d0a1b991b2269225756ea75122dad559" ns2:_="" ns3:_="" ns4:_="">
    <xsd:import namespace="97e57212-3e02-407f-8b2d-05f7d7f19b15"/>
    <xsd:import namespace="8d1920f3-fb12-4031-be42-54eaa502303d"/>
    <xsd:import namespace="feee0b67-f1a5-4c93-ae24-780ef2bb04c9"/>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e0b67-f1a5-4c93-ae24-780ef2bb04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4A3C4EE9-CAE6-487F-A620-C4BF24441251}"/>
</file>

<file path=customXml/itemProps2.xml><?xml version="1.0" encoding="utf-8"?>
<ds:datastoreItem xmlns:ds="http://schemas.openxmlformats.org/officeDocument/2006/customXml" ds:itemID="{D4866B66-A886-4D12-BADD-6348E076BCD9}"/>
</file>

<file path=customXml/itemProps3.xml><?xml version="1.0" encoding="utf-8"?>
<ds:datastoreItem xmlns:ds="http://schemas.openxmlformats.org/officeDocument/2006/customXml" ds:itemID="{43FC1ACA-CABD-4E98-9113-A5E99AFC72B6}"/>
</file>

<file path=customXml/itemProps4.xml><?xml version="1.0" encoding="utf-8"?>
<ds:datastoreItem xmlns:ds="http://schemas.openxmlformats.org/officeDocument/2006/customXml" ds:itemID="{656D7E91-D428-4335-8170-2A3B7DEA4C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Kolnowski, Benjamin</dc:creator>
  <cp:keywords/>
  <dc:description/>
  <cp:lastModifiedBy/>
  <cp:revision/>
  <dcterms:created xsi:type="dcterms:W3CDTF">2021-08-30T19:24:15Z</dcterms:created>
  <dcterms:modified xsi:type="dcterms:W3CDTF">2021-08-30T21:18:12Z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0x010100715F9A531DBBB14EA6CD52CC3538AD64</vt:lpwstr>
  </property>
</Properties>
</file>