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2" i="1"/>
  <c r="M2" i="1"/>
  <c r="M3" i="1"/>
  <c r="M4" i="1"/>
  <c r="M5" i="1"/>
  <c r="M6" i="1"/>
  <c r="M7" i="1"/>
  <c r="M8" i="1"/>
  <c r="M9" i="1"/>
  <c r="M10" i="1"/>
  <c r="M11" i="1"/>
  <c r="M12" i="1"/>
  <c r="M13" i="1"/>
  <c r="E3" i="1" l="1"/>
  <c r="E4" i="1"/>
  <c r="E5" i="1"/>
  <c r="E6" i="1"/>
  <c r="E7" i="1"/>
  <c r="E8" i="1"/>
  <c r="E9" i="1"/>
  <c r="E10" i="1"/>
  <c r="E11" i="1"/>
  <c r="E12" i="1"/>
  <c r="E13" i="1"/>
  <c r="E2" i="1"/>
  <c r="F11" i="1" l="1"/>
  <c r="G11" i="1"/>
  <c r="H11" i="1" s="1"/>
  <c r="F10" i="1"/>
  <c r="G10" i="1"/>
  <c r="H10" i="1" s="1"/>
  <c r="F6" i="1"/>
  <c r="G6" i="1"/>
  <c r="H6" i="1" s="1"/>
  <c r="F3" i="1"/>
  <c r="G3" i="1"/>
  <c r="H3" i="1" s="1"/>
  <c r="F2" i="1"/>
  <c r="G2" i="1"/>
  <c r="H2" i="1" s="1"/>
  <c r="F13" i="1"/>
  <c r="G13" i="1"/>
  <c r="H13" i="1" s="1"/>
  <c r="F9" i="1"/>
  <c r="G9" i="1"/>
  <c r="H9" i="1" s="1"/>
  <c r="F5" i="1"/>
  <c r="G5" i="1"/>
  <c r="H5" i="1" s="1"/>
  <c r="F7" i="1"/>
  <c r="G7" i="1"/>
  <c r="H7" i="1" s="1"/>
  <c r="G12" i="1"/>
  <c r="H12" i="1" s="1"/>
  <c r="F12" i="1"/>
  <c r="G8" i="1"/>
  <c r="H8" i="1" s="1"/>
  <c r="F8" i="1"/>
  <c r="G4" i="1"/>
  <c r="H4" i="1" s="1"/>
  <c r="F4" i="1"/>
</calcChain>
</file>

<file path=xl/sharedStrings.xml><?xml version="1.0" encoding="utf-8"?>
<sst xmlns="http://schemas.openxmlformats.org/spreadsheetml/2006/main" count="14" uniqueCount="14">
  <si>
    <t xml:space="preserve"> Glendale Customer Load</t>
  </si>
  <si>
    <t>EV Load</t>
  </si>
  <si>
    <t>Year</t>
  </si>
  <si>
    <t>Net Energy For Load</t>
  </si>
  <si>
    <t xml:space="preserve">Retail Sales </t>
  </si>
  <si>
    <t xml:space="preserve">Net Energy For Load (accounting for AAEE impacts) </t>
  </si>
  <si>
    <t xml:space="preserve">Retail Sales (accounting for AAEE impacts) </t>
  </si>
  <si>
    <t xml:space="preserve">AAEE Embedded in Glendale Customer Load </t>
  </si>
  <si>
    <t>Total AAEE</t>
  </si>
  <si>
    <t>CEC No AAEE AAPV</t>
  </si>
  <si>
    <t>Customer Side PV</t>
  </si>
  <si>
    <t>Residential and Large Commercial EE+DR</t>
  </si>
  <si>
    <t>Small Commercial EE+DR</t>
  </si>
  <si>
    <t xml:space="preserve">Residential 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</si>
</sst>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/>
    <xf numFmtId="1" fontId="0" fillId="0" borderId="0" xfId="0" applyNumberFormat="1"/>
    <xf numFmtId="0" fontId="0" fillId="0" borderId="0" xfId="0" applyAlignment="1">
      <alignment horizontal="left"/>
    </xf>
    <xf numFmtId="164" fontId="0" fillId="0" borderId="0" xfId="1" applyNumberFormat="1" applyFont="1"/>
    <xf numFmtId="0" fontId="2" fillId="2" borderId="1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164" fontId="0" fillId="0" borderId="0" xfId="0" applyNumberFormat="1"/>
    <xf numFmtId="43" fontId="0" fillId="0" borderId="0" xfId="1" applyFont="1"/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vertical="center"/>
    </xf>
    <xf numFmtId="0" fontId="2" fillId="2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workbookViewId="0">
      <selection activeCell="F10" sqref="F10"/>
    </sheetView>
  </sheetViews>
  <sheetFormatPr defaultRowHeight="14.4" x14ac:dyDescent="0.3"/>
  <cols>
    <col min="1" max="1" width="5" bestFit="1" customWidth="1"/>
    <col min="2" max="2" width="17.44140625" bestFit="1" customWidth="1"/>
    <col min="3" max="3" width="22.21875" bestFit="1" customWidth="1"/>
    <col min="4" max="4" width="7.77734375" bestFit="1" customWidth="1"/>
    <col min="5" max="5" width="18.109375" bestFit="1" customWidth="1"/>
    <col min="6" max="6" width="10.77734375" bestFit="1" customWidth="1"/>
    <col min="7" max="7" width="16.109375" bestFit="1" customWidth="1"/>
    <col min="8" max="8" width="14" bestFit="1" customWidth="1"/>
    <col min="9" max="9" width="35.6640625" bestFit="1" customWidth="1"/>
    <col min="10" max="10" width="22.109375" bestFit="1" customWidth="1"/>
    <col min="11" max="11" width="14.44140625" bestFit="1" customWidth="1"/>
    <col min="12" max="12" width="16" bestFit="1" customWidth="1"/>
    <col min="13" max="13" width="17.21875" bestFit="1" customWidth="1"/>
    <col min="14" max="14" width="7" bestFit="1" customWidth="1"/>
    <col min="16" max="16" width="10.5546875" bestFit="1" customWidth="1"/>
    <col min="18" max="18" width="10.5546875" bestFit="1" customWidth="1"/>
    <col min="22" max="22" width="10.77734375" customWidth="1"/>
    <col min="23" max="23" width="13.77734375" bestFit="1" customWidth="1"/>
  </cols>
  <sheetData>
    <row r="1" spans="1:22" ht="43.5" x14ac:dyDescent="0.35">
      <c r="A1" s="1" t="s">
        <v>2</v>
      </c>
      <c r="B1" s="1" t="s">
        <v>9</v>
      </c>
      <c r="C1" s="1" t="s">
        <v>0</v>
      </c>
      <c r="D1" s="1" t="s">
        <v>1</v>
      </c>
      <c r="E1" s="1" t="s">
        <v>3</v>
      </c>
      <c r="F1" s="1" t="s">
        <v>4</v>
      </c>
      <c r="G1" s="5" t="s">
        <v>5</v>
      </c>
      <c r="H1" s="5" t="s">
        <v>6</v>
      </c>
      <c r="I1" s="1" t="s">
        <v>11</v>
      </c>
      <c r="J1" s="1" t="s">
        <v>12</v>
      </c>
      <c r="K1" s="1" t="s">
        <v>13</v>
      </c>
      <c r="L1" s="11" t="s">
        <v>10</v>
      </c>
      <c r="M1" s="6" t="s">
        <v>7</v>
      </c>
      <c r="N1" s="6" t="s">
        <v>8</v>
      </c>
    </row>
    <row r="2" spans="1:22" ht="15.45" x14ac:dyDescent="0.35">
      <c r="A2" s="3">
        <v>2019</v>
      </c>
      <c r="B2" s="3">
        <v>1165000</v>
      </c>
      <c r="C2" s="2">
        <v>1137963.040271</v>
      </c>
      <c r="D2" s="2">
        <v>28376</v>
      </c>
      <c r="E2" s="2">
        <f>D2+C2</f>
        <v>1166339.040271</v>
      </c>
      <c r="F2" s="2">
        <f>E2*0.93</f>
        <v>1084695.30745203</v>
      </c>
      <c r="G2" s="2">
        <f>E2-I2-J2-K2</f>
        <v>1142249.2433190001</v>
      </c>
      <c r="H2" s="2">
        <f>G2*0.93</f>
        <v>1062291.7962866703</v>
      </c>
      <c r="I2" s="2">
        <v>0</v>
      </c>
      <c r="J2" s="2">
        <v>24089.796952000001</v>
      </c>
      <c r="K2" s="2">
        <v>0</v>
      </c>
      <c r="L2" s="2">
        <v>22233.036436601378</v>
      </c>
      <c r="M2" s="4">
        <f>B2-C2-L2</f>
        <v>4803.9232923986165</v>
      </c>
      <c r="N2" s="2">
        <f>SUM(I2:M2)-L2</f>
        <v>28893.720244398621</v>
      </c>
      <c r="P2" s="4"/>
      <c r="Q2" s="7"/>
      <c r="R2" s="8"/>
      <c r="S2" s="7"/>
      <c r="T2" s="2"/>
      <c r="U2" s="9"/>
      <c r="V2" s="4"/>
    </row>
    <row r="3" spans="1:22" ht="15.45" x14ac:dyDescent="0.35">
      <c r="A3" s="3">
        <v>2020</v>
      </c>
      <c r="B3" s="3">
        <v>1184000</v>
      </c>
      <c r="C3" s="2">
        <v>1143513.3000459999</v>
      </c>
      <c r="D3" s="2">
        <v>37761.699999999997</v>
      </c>
      <c r="E3" s="2">
        <f t="shared" ref="E3:E13" si="0">D3+C3</f>
        <v>1181275.0000459999</v>
      </c>
      <c r="F3" s="2">
        <f t="shared" ref="F3:F13" si="1">E3*0.93</f>
        <v>1098585.7500427798</v>
      </c>
      <c r="G3" s="2">
        <f t="shared" ref="G3:G13" si="2">E3-I3-J3-K3</f>
        <v>1149064.7440549999</v>
      </c>
      <c r="H3" s="2">
        <f t="shared" ref="H3:H13" si="3">G3*0.93</f>
        <v>1068630.21197115</v>
      </c>
      <c r="I3" s="2">
        <v>0</v>
      </c>
      <c r="J3" s="2">
        <v>32210.255991000002</v>
      </c>
      <c r="K3" s="2">
        <v>0</v>
      </c>
      <c r="L3" s="2">
        <v>25729.858548312128</v>
      </c>
      <c r="M3" s="4">
        <f t="shared" ref="M3:M13" si="4">B3-C3-L3</f>
        <v>14756.841405687941</v>
      </c>
      <c r="N3" s="2">
        <f t="shared" ref="N3:N13" si="5">SUM(I3:M3)-L3</f>
        <v>46967.097396687939</v>
      </c>
      <c r="P3" s="4"/>
      <c r="Q3" s="7"/>
      <c r="R3" s="8"/>
      <c r="S3" s="7"/>
      <c r="T3" s="2"/>
      <c r="U3" s="9"/>
      <c r="V3" s="4"/>
    </row>
    <row r="4" spans="1:22" ht="15.45" x14ac:dyDescent="0.35">
      <c r="A4" s="3">
        <v>2021</v>
      </c>
      <c r="B4" s="3">
        <v>1203000</v>
      </c>
      <c r="C4" s="2">
        <v>1149561.079833</v>
      </c>
      <c r="D4" s="2">
        <v>48261.9</v>
      </c>
      <c r="E4" s="2">
        <f t="shared" si="0"/>
        <v>1197822.9798329999</v>
      </c>
      <c r="F4" s="2">
        <f t="shared" si="1"/>
        <v>1113975.3712446899</v>
      </c>
      <c r="G4" s="2">
        <f t="shared" si="2"/>
        <v>1149563.7880059998</v>
      </c>
      <c r="H4" s="2">
        <f t="shared" si="3"/>
        <v>1069094.3228455798</v>
      </c>
      <c r="I4" s="2">
        <v>713.92746399999999</v>
      </c>
      <c r="J4" s="2">
        <v>40242.349239000003</v>
      </c>
      <c r="K4" s="2">
        <v>7302.9151240000001</v>
      </c>
      <c r="L4" s="2">
        <v>29226.680660022881</v>
      </c>
      <c r="M4" s="4">
        <f t="shared" si="4"/>
        <v>24212.239506977152</v>
      </c>
      <c r="N4" s="2">
        <f t="shared" si="5"/>
        <v>72471.431333977147</v>
      </c>
      <c r="P4" s="4"/>
      <c r="Q4" s="7"/>
      <c r="R4" s="8"/>
      <c r="S4" s="7"/>
      <c r="T4" s="2"/>
      <c r="U4" s="9"/>
      <c r="V4" s="4"/>
    </row>
    <row r="5" spans="1:22" ht="15.45" x14ac:dyDescent="0.35">
      <c r="A5" s="3">
        <v>2022</v>
      </c>
      <c r="B5" s="3">
        <v>1229000</v>
      </c>
      <c r="C5" s="2">
        <v>1166672.500304</v>
      </c>
      <c r="D5" s="2">
        <v>59898.799999000003</v>
      </c>
      <c r="E5" s="2">
        <f t="shared" si="0"/>
        <v>1226571.300303</v>
      </c>
      <c r="F5" s="2">
        <f t="shared" si="1"/>
        <v>1140711.3092817902</v>
      </c>
      <c r="G5" s="2">
        <f t="shared" si="2"/>
        <v>1178374.171849</v>
      </c>
      <c r="H5" s="2">
        <f t="shared" si="3"/>
        <v>1095887.9798195702</v>
      </c>
      <c r="I5" s="2">
        <v>677.31988799999999</v>
      </c>
      <c r="J5" s="2">
        <v>40233.727193000006</v>
      </c>
      <c r="K5" s="2">
        <v>7286.081373</v>
      </c>
      <c r="L5" s="2">
        <v>32723.502771733627</v>
      </c>
      <c r="M5" s="4">
        <f t="shared" si="4"/>
        <v>29603.996924266386</v>
      </c>
      <c r="N5" s="2">
        <f t="shared" si="5"/>
        <v>77801.125378266413</v>
      </c>
      <c r="P5" s="4"/>
      <c r="Q5" s="7"/>
      <c r="R5" s="8"/>
      <c r="S5" s="7"/>
      <c r="T5" s="2"/>
      <c r="U5" s="9"/>
      <c r="V5" s="4"/>
    </row>
    <row r="6" spans="1:22" ht="15.45" x14ac:dyDescent="0.35">
      <c r="A6" s="3">
        <v>2023</v>
      </c>
      <c r="B6" s="3">
        <v>1266000</v>
      </c>
      <c r="C6" s="2">
        <v>1174674.8200729999</v>
      </c>
      <c r="D6" s="2">
        <v>72508.600000000006</v>
      </c>
      <c r="E6" s="2">
        <f t="shared" si="0"/>
        <v>1247183.420073</v>
      </c>
      <c r="F6" s="2">
        <f t="shared" si="1"/>
        <v>1159880.5806678901</v>
      </c>
      <c r="G6" s="2">
        <f t="shared" si="2"/>
        <v>1199017.1846099999</v>
      </c>
      <c r="H6" s="2">
        <f t="shared" si="3"/>
        <v>1115085.9816872999</v>
      </c>
      <c r="I6" s="2">
        <v>682.30892200000005</v>
      </c>
      <c r="J6" s="2">
        <v>40236.471941000003</v>
      </c>
      <c r="K6" s="2">
        <v>7247.4546</v>
      </c>
      <c r="L6" s="2">
        <v>36220.32488344438</v>
      </c>
      <c r="M6" s="4">
        <f t="shared" si="4"/>
        <v>55104.855043555697</v>
      </c>
      <c r="N6" s="2">
        <f t="shared" si="5"/>
        <v>103271.09050655569</v>
      </c>
      <c r="P6" s="4"/>
      <c r="Q6" s="7"/>
      <c r="R6" s="8"/>
      <c r="S6" s="7"/>
      <c r="T6" s="2"/>
      <c r="U6" s="9"/>
      <c r="V6" s="4"/>
    </row>
    <row r="7" spans="1:22" ht="15.45" x14ac:dyDescent="0.35">
      <c r="A7" s="3">
        <v>2024</v>
      </c>
      <c r="B7" s="3">
        <v>1295000</v>
      </c>
      <c r="C7" s="2">
        <v>1183275.1703619999</v>
      </c>
      <c r="D7" s="2">
        <v>85998</v>
      </c>
      <c r="E7" s="2">
        <f t="shared" si="0"/>
        <v>1269273.1703619999</v>
      </c>
      <c r="F7" s="2">
        <f t="shared" si="1"/>
        <v>1180424.0484366599</v>
      </c>
      <c r="G7" s="2">
        <f t="shared" si="2"/>
        <v>1221086.621734</v>
      </c>
      <c r="H7" s="2">
        <f t="shared" si="3"/>
        <v>1135610.5582126202</v>
      </c>
      <c r="I7" s="2">
        <v>701.88024399999995</v>
      </c>
      <c r="J7" s="2">
        <v>40236.782234000006</v>
      </c>
      <c r="K7" s="2">
        <v>7247.8861500000003</v>
      </c>
      <c r="L7" s="2">
        <v>39717.146995155119</v>
      </c>
      <c r="M7" s="4">
        <f t="shared" si="4"/>
        <v>72007.682642845</v>
      </c>
      <c r="N7" s="2">
        <f t="shared" si="5"/>
        <v>120194.23127084502</v>
      </c>
      <c r="P7" s="4"/>
      <c r="Q7" s="7"/>
      <c r="R7" s="8"/>
      <c r="S7" s="7"/>
      <c r="T7" s="2"/>
      <c r="U7" s="9"/>
      <c r="V7" s="4"/>
    </row>
    <row r="8" spans="1:22" ht="15.45" x14ac:dyDescent="0.35">
      <c r="A8" s="3">
        <v>2025</v>
      </c>
      <c r="B8" s="3">
        <v>1323000</v>
      </c>
      <c r="C8" s="2">
        <v>1198143.650412</v>
      </c>
      <c r="D8" s="2">
        <v>99656.499999000007</v>
      </c>
      <c r="E8" s="2">
        <f t="shared" si="0"/>
        <v>1297800.150411</v>
      </c>
      <c r="F8" s="2">
        <f t="shared" si="1"/>
        <v>1206954.13988223</v>
      </c>
      <c r="G8" s="2">
        <f t="shared" si="2"/>
        <v>1249587.2692549999</v>
      </c>
      <c r="H8" s="2">
        <f t="shared" si="3"/>
        <v>1162116.1604071499</v>
      </c>
      <c r="I8" s="2">
        <v>719.51300600000002</v>
      </c>
      <c r="J8" s="2">
        <v>40238.234301000004</v>
      </c>
      <c r="K8" s="2">
        <v>7255.1338489999998</v>
      </c>
      <c r="L8" s="2">
        <v>43213.969106865865</v>
      </c>
      <c r="M8" s="4">
        <f t="shared" si="4"/>
        <v>81642.380481134111</v>
      </c>
      <c r="N8" s="2">
        <f t="shared" si="5"/>
        <v>129855.2616371341</v>
      </c>
      <c r="P8" s="4"/>
      <c r="Q8" s="7"/>
      <c r="R8" s="8"/>
      <c r="S8" s="7"/>
      <c r="T8" s="2"/>
      <c r="U8" s="9"/>
      <c r="V8" s="4"/>
    </row>
    <row r="9" spans="1:22" ht="15.45" x14ac:dyDescent="0.35">
      <c r="A9" s="3">
        <v>2026</v>
      </c>
      <c r="B9" s="3">
        <v>1354000</v>
      </c>
      <c r="C9" s="2">
        <v>1207267.150196</v>
      </c>
      <c r="D9" s="2">
        <v>113921.199999</v>
      </c>
      <c r="E9" s="2">
        <f t="shared" si="0"/>
        <v>1321188.3501949999</v>
      </c>
      <c r="F9" s="2">
        <f t="shared" si="1"/>
        <v>1228705.16568135</v>
      </c>
      <c r="G9" s="2">
        <f t="shared" si="2"/>
        <v>1272982.5415039998</v>
      </c>
      <c r="H9" s="2">
        <f t="shared" si="3"/>
        <v>1183873.7635987198</v>
      </c>
      <c r="I9" s="2">
        <v>715.67139799999995</v>
      </c>
      <c r="J9" s="2">
        <v>40237.705586000004</v>
      </c>
      <c r="K9" s="2">
        <v>7252.4317069999997</v>
      </c>
      <c r="L9" s="2">
        <v>46710.791218576611</v>
      </c>
      <c r="M9" s="4">
        <f t="shared" si="4"/>
        <v>100022.05858542339</v>
      </c>
      <c r="N9" s="2">
        <f t="shared" si="5"/>
        <v>148227.86727642341</v>
      </c>
      <c r="P9" s="4"/>
      <c r="Q9" s="7"/>
      <c r="R9" s="8"/>
      <c r="S9" s="7"/>
      <c r="T9" s="2"/>
      <c r="U9" s="9"/>
      <c r="V9" s="4"/>
    </row>
    <row r="10" spans="1:22" ht="15.45" x14ac:dyDescent="0.35">
      <c r="A10" s="3">
        <v>2027</v>
      </c>
      <c r="B10" s="3">
        <v>1380000</v>
      </c>
      <c r="C10" s="2">
        <v>1218439.1598139999</v>
      </c>
      <c r="D10" s="2">
        <v>128522.1</v>
      </c>
      <c r="E10" s="2">
        <f t="shared" si="0"/>
        <v>1346961.259814</v>
      </c>
      <c r="F10" s="2">
        <f t="shared" si="1"/>
        <v>1252673.97162702</v>
      </c>
      <c r="G10" s="2">
        <f t="shared" si="2"/>
        <v>1298769.2074829999</v>
      </c>
      <c r="H10" s="2">
        <f t="shared" si="3"/>
        <v>1207855.36295919</v>
      </c>
      <c r="I10" s="2">
        <v>715.95569799999998</v>
      </c>
      <c r="J10" s="2">
        <v>40236.309412000002</v>
      </c>
      <c r="K10" s="2">
        <v>7239.7872209999996</v>
      </c>
      <c r="L10" s="2">
        <v>50207.61333028732</v>
      </c>
      <c r="M10" s="4">
        <f t="shared" si="4"/>
        <v>111353.22685571278</v>
      </c>
      <c r="N10" s="2">
        <f t="shared" si="5"/>
        <v>159545.27918671275</v>
      </c>
      <c r="P10" s="4"/>
      <c r="Q10" s="7"/>
      <c r="R10" s="8"/>
      <c r="S10" s="7"/>
      <c r="T10" s="2"/>
      <c r="U10" s="10"/>
      <c r="V10" s="4"/>
    </row>
    <row r="11" spans="1:22" ht="15.45" x14ac:dyDescent="0.35">
      <c r="A11" s="3">
        <v>2028</v>
      </c>
      <c r="B11" s="3">
        <v>1405000</v>
      </c>
      <c r="C11" s="2">
        <v>1235349.819504</v>
      </c>
      <c r="D11" s="2">
        <v>143539.79999900001</v>
      </c>
      <c r="E11" s="2">
        <f t="shared" si="0"/>
        <v>1378889.6195030001</v>
      </c>
      <c r="F11" s="2">
        <f t="shared" si="1"/>
        <v>1282367.34613779</v>
      </c>
      <c r="G11" s="2">
        <f t="shared" si="2"/>
        <v>1330671.5840520002</v>
      </c>
      <c r="H11" s="2">
        <f t="shared" si="3"/>
        <v>1237524.5731683602</v>
      </c>
      <c r="I11" s="2">
        <v>718.36787200000003</v>
      </c>
      <c r="J11" s="2">
        <v>40232.159458000002</v>
      </c>
      <c r="K11" s="2">
        <v>7267.5081209999998</v>
      </c>
      <c r="L11" s="2">
        <v>53704.435441998045</v>
      </c>
      <c r="M11" s="4">
        <f t="shared" si="4"/>
        <v>115945.74505400195</v>
      </c>
      <c r="N11" s="2">
        <f t="shared" si="5"/>
        <v>164163.78050500195</v>
      </c>
      <c r="P11" s="4"/>
      <c r="Q11" s="7"/>
      <c r="R11" s="8"/>
      <c r="S11" s="7"/>
      <c r="T11" s="2"/>
      <c r="U11" s="10"/>
      <c r="V11" s="4"/>
    </row>
    <row r="12" spans="1:22" ht="15.45" x14ac:dyDescent="0.35">
      <c r="A12" s="3">
        <v>2029</v>
      </c>
      <c r="B12" s="3">
        <v>1431000</v>
      </c>
      <c r="C12" s="2">
        <v>1255400.3804279999</v>
      </c>
      <c r="D12" s="2">
        <v>158088.79999999999</v>
      </c>
      <c r="E12" s="2">
        <f t="shared" si="0"/>
        <v>1413489.1804279999</v>
      </c>
      <c r="F12" s="2">
        <f t="shared" si="1"/>
        <v>1314544.93779804</v>
      </c>
      <c r="G12" s="2">
        <f t="shared" si="2"/>
        <v>1365307.0713569999</v>
      </c>
      <c r="H12" s="2">
        <f t="shared" si="3"/>
        <v>1269735.5763620101</v>
      </c>
      <c r="I12" s="2">
        <v>722.72626600000001</v>
      </c>
      <c r="J12" s="2">
        <v>40236.364035999999</v>
      </c>
      <c r="K12" s="2">
        <v>7223.0187690000002</v>
      </c>
      <c r="L12" s="2">
        <v>57201.257553708732</v>
      </c>
      <c r="M12" s="4">
        <f t="shared" si="4"/>
        <v>118398.36201829137</v>
      </c>
      <c r="N12" s="2">
        <f t="shared" si="5"/>
        <v>166580.47108929136</v>
      </c>
      <c r="P12" s="4"/>
      <c r="Q12" s="7"/>
      <c r="R12" s="8"/>
      <c r="S12" s="7"/>
      <c r="T12" s="2"/>
      <c r="U12" s="10"/>
      <c r="V12" s="4"/>
    </row>
    <row r="13" spans="1:22" ht="15.45" x14ac:dyDescent="0.35">
      <c r="A13" s="3">
        <v>2030</v>
      </c>
      <c r="B13" s="3">
        <v>1458000</v>
      </c>
      <c r="C13" s="2">
        <v>1278436.910099</v>
      </c>
      <c r="D13" s="2">
        <v>173026.1</v>
      </c>
      <c r="E13" s="2">
        <f t="shared" si="0"/>
        <v>1451463.0100990001</v>
      </c>
      <c r="F13" s="2">
        <f t="shared" si="1"/>
        <v>1349860.5993920702</v>
      </c>
      <c r="G13" s="2">
        <f t="shared" si="2"/>
        <v>1403283.880782</v>
      </c>
      <c r="H13" s="2">
        <f t="shared" si="3"/>
        <v>1305054.0091272602</v>
      </c>
      <c r="I13" s="2">
        <v>720.58885399999997</v>
      </c>
      <c r="J13" s="2">
        <v>40235.783858000003</v>
      </c>
      <c r="K13" s="2">
        <v>7222.7566049999996</v>
      </c>
      <c r="L13" s="2">
        <v>60698.079665419413</v>
      </c>
      <c r="M13" s="4">
        <f t="shared" si="4"/>
        <v>118865.01023558062</v>
      </c>
      <c r="N13" s="2">
        <f t="shared" si="5"/>
        <v>167044.13955258063</v>
      </c>
      <c r="P13" s="4"/>
      <c r="Q13" s="7"/>
      <c r="R13" s="8"/>
      <c r="S13" s="7"/>
      <c r="T13" s="2"/>
      <c r="U13" s="10"/>
      <c r="V13" s="4"/>
    </row>
    <row r="14" spans="1:22" ht="14.55" x14ac:dyDescent="0.35">
      <c r="G14" s="2"/>
      <c r="H14" s="2"/>
      <c r="I14" s="4"/>
    </row>
    <row r="15" spans="1:22" ht="14.55" x14ac:dyDescent="0.35">
      <c r="G15" s="2"/>
      <c r="H15" s="2"/>
      <c r="I15" s="4"/>
    </row>
    <row r="16" spans="1:22" ht="14.55" x14ac:dyDescent="0.35">
      <c r="G16" s="2"/>
      <c r="H16" s="2"/>
      <c r="I16" s="4"/>
    </row>
    <row r="17" spans="7:9" ht="14.55" x14ac:dyDescent="0.35">
      <c r="G17" s="2"/>
      <c r="H17" s="2"/>
      <c r="I17" s="4"/>
    </row>
    <row r="18" spans="7:9" ht="14.55" x14ac:dyDescent="0.35">
      <c r="G18" s="2"/>
      <c r="H18" s="2"/>
      <c r="I18" s="4"/>
    </row>
    <row r="19" spans="7:9" ht="14.55" x14ac:dyDescent="0.35">
      <c r="G19" s="2"/>
      <c r="H19" s="2"/>
      <c r="I19" s="4"/>
    </row>
    <row r="20" spans="7:9" ht="14.55" x14ac:dyDescent="0.35">
      <c r="G20" s="2"/>
      <c r="H20" s="2"/>
      <c r="I20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7D731DAF0DBF48AC72EBB12725B234" ma:contentTypeVersion="10" ma:contentTypeDescription="Create a new document." ma:contentTypeScope="" ma:versionID="5026daf8046014a198e4bc0454b10d07">
  <xsd:schema xmlns:xsd="http://www.w3.org/2001/XMLSchema" xmlns:xs="http://www.w3.org/2001/XMLSchema" xmlns:p="http://schemas.microsoft.com/office/2006/metadata/properties" xmlns:ns2="1c4464e4-f203-4917-acc1-7f62da30d41d" xmlns:ns3="e7d8f8ce-a994-4724-a7c1-a061d4d50608" targetNamespace="http://schemas.microsoft.com/office/2006/metadata/properties" ma:root="true" ma:fieldsID="b80fb8c063ecac4164d885c3d885036b" ns2:_="" ns3:_="">
    <xsd:import namespace="1c4464e4-f203-4917-acc1-7f62da30d41d"/>
    <xsd:import namespace="e7d8f8ce-a994-4724-a7c1-a061d4d506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464e4-f203-4917-acc1-7f62da30d4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8f8ce-a994-4724-a7c1-a061d4d506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159B98-50BD-4098-A053-C74631E725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AE4E87-0218-4A1F-B481-C1B8A7BF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4464e4-f203-4917-acc1-7f62da30d41d"/>
    <ds:schemaRef ds:uri="e7d8f8ce-a994-4724-a7c1-a061d4d506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188F25-F0A8-4F6A-B327-B041707760C0}">
  <ds:schemaRefs>
    <ds:schemaRef ds:uri="http://www.w3.org/XML/1998/namespace"/>
    <ds:schemaRef ds:uri="1c4464e4-f203-4917-acc1-7f62da30d41d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7d8f8ce-a994-4724-a7c1-a061d4d5060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Katz</dc:creator>
  <cp:lastModifiedBy>Valdez, Mindalyn "Chie"</cp:lastModifiedBy>
  <dcterms:created xsi:type="dcterms:W3CDTF">2019-09-12T23:11:13Z</dcterms:created>
  <dcterms:modified xsi:type="dcterms:W3CDTF">2019-09-19T00:21:49Z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0x010100E77D731DAF0DBF48AC72EBB12725B234</vt:lpwstr>
  </property>
</Properties>
</file>