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Mid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<sst xmlns="http://schemas.openxmlformats.org/spreadsheetml/2006/main" count="174" uniqueCount="70">
  <si>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</si>
  <si>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</si>
  <si>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</si>
  <si>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</si>
  <si>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</si>
  <si>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</si>
  <si>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</si>
  <si>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</si>
  <si>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</si>
  <si>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</si>
  <si>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</si>
  <si>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</si>
  <si>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</si>
  <si>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</si>
  <si>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</si>
  <si>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</si>
  <si>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</si>
  <si>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</si>
  <si>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</si>
  <si>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</si>
  <si>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</si>
  <si>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</si>
  <si>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</si>
  <si>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</si>
  <si>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</si>
  <si>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</si>
  <si>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</si>
  <si>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</si>
  <si>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</si>
  <si>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</si>
  <si>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</si>
  <si>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</si>
  <si>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</si>
  <si>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</si>
  <si>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</si>
  <si>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</si>
  <si>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</si>
  <si>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</si>
  <si>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</si>
  <si>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</si>
  <si>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</si>
  <si>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</si>
  <si>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</si>
  <si>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</si>
  <si>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</si>
  <si>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</si>
  <si>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</si>
  <si>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</si>
  <si>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</si>
  <si>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</si>
  <si>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</si>
  <si>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</si>
  <si>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California Energy Demand 2019-2030 Preliminary Baseline Forecast - Mid Demand Case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</si>
  <si>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</si>
  <si>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</si>
  <si>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</si>
  <si>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</si>
  <si>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</si>
  <si>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</si>
  <si>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</si>
  <si>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</si>
  <si>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</si>
  <si>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</si>
  <si>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</si>
  <si>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NCNC  Planning Area</t>
  </si>
  <si>
    <t>Net.Peak.Demand</t>
  </si>
  <si>
    <t>Load.Factor</t>
  </si>
  <si>
    <t>Last historic year is weather normalized 2018.</t>
  </si>
  <si>
    <t>Load.Factor (%)</t>
  </si>
  <si>
    <t>Total.Non.Ag.Employment
(Ths.)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</si>
</sst>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/>
  <cols>
    <col min="1" max="1" width="10.5703125" customWidth="1"/>
  </cols>
  <sheetData>
    <row r="1" spans="1:1" ht="18.75">
      <c r="A1" s="13" t="s">
        <v>64</v>
      </c>
    </row>
    <row r="2" spans="1:1" ht="15.75">
      <c r="A2" s="12" t="s">
        <v>52</v>
      </c>
    </row>
    <row r="3" spans="1:1" ht="15.75">
      <c r="A3" s="12" t="s">
        <v>53</v>
      </c>
    </row>
    <row r="4" spans="1:1">
      <c r="A4" t="s">
        <v>50</v>
      </c>
    </row>
    <row r="5" spans="1:1" ht="18.75">
      <c r="A5" s="13" t="s">
        <v>51</v>
      </c>
    </row>
    <row r="6" spans="1:1" ht="15.75">
      <c r="A6" s="14" t="s">
        <v>62</v>
      </c>
    </row>
    <row r="7" spans="1:1" ht="15.75">
      <c r="A7" s="14" t="s">
        <v>55</v>
      </c>
    </row>
    <row r="8" spans="1:1" ht="15.75">
      <c r="A8" s="14" t="s">
        <v>57</v>
      </c>
    </row>
    <row r="9" spans="1:1" ht="15.75">
      <c r="A9" s="14" t="s">
        <v>58</v>
      </c>
    </row>
    <row r="10" spans="1:1" ht="15.75">
      <c r="A10" s="14" t="s">
        <v>59</v>
      </c>
    </row>
    <row r="11" spans="1:1" ht="15.75">
      <c r="A11" s="14" t="s">
        <v>56</v>
      </c>
    </row>
    <row r="12" spans="1:1" ht="15.75">
      <c r="A12" s="14" t="s">
        <v>60</v>
      </c>
    </row>
    <row r="13" spans="1:1" ht="15.75">
      <c r="A13" s="1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11" width="18.7109375" customWidth="1"/>
  </cols>
  <sheetData>
    <row r="1" spans="1:11" ht="18.75">
      <c r="A1" s="16" t="str">
        <f>CONCATENATE("Form 1.1 - ",'List of Forms'!A1)</f>
        <v>Form 1.1 - NCNC 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>
      <c r="A6" s="2">
        <v>1990</v>
      </c>
      <c r="B6" s="3">
        <v>5168.9557839999998</v>
      </c>
      <c r="C6" s="3">
        <v>0</v>
      </c>
      <c r="D6" s="3">
        <v>4290.5883245743498</v>
      </c>
      <c r="E6" s="3">
        <v>0</v>
      </c>
      <c r="F6" s="3">
        <v>1523.85326828129</v>
      </c>
      <c r="G6" s="3">
        <v>143.82328899999999</v>
      </c>
      <c r="H6" s="3">
        <v>711.75807702427096</v>
      </c>
      <c r="I6" s="3">
        <v>755.12014809157199</v>
      </c>
      <c r="J6" s="3">
        <v>77.687598999999906</v>
      </c>
      <c r="K6" s="4">
        <v>12671.7864899714</v>
      </c>
    </row>
    <row r="7" spans="1:11">
      <c r="A7" s="2">
        <v>1991</v>
      </c>
      <c r="B7" s="3">
        <v>5252.2022200000001</v>
      </c>
      <c r="C7" s="3">
        <v>0</v>
      </c>
      <c r="D7" s="3">
        <v>4268.7508518444201</v>
      </c>
      <c r="E7" s="3">
        <v>0</v>
      </c>
      <c r="F7" s="3">
        <v>1583.47971269547</v>
      </c>
      <c r="G7" s="3">
        <v>154.958268518088</v>
      </c>
      <c r="H7" s="3">
        <v>587.03274603682996</v>
      </c>
      <c r="I7" s="3">
        <v>794.66600137025296</v>
      </c>
      <c r="J7" s="3">
        <v>98.790029000000004</v>
      </c>
      <c r="K7" s="4">
        <v>12739.879829465001</v>
      </c>
    </row>
    <row r="8" spans="1:11">
      <c r="A8" s="2">
        <v>1992</v>
      </c>
      <c r="B8" s="3">
        <v>5269.4630714898103</v>
      </c>
      <c r="C8" s="3">
        <v>0</v>
      </c>
      <c r="D8" s="3">
        <v>4433.0326217965203</v>
      </c>
      <c r="E8" s="3">
        <v>0</v>
      </c>
      <c r="F8" s="3">
        <v>1659.6799552723401</v>
      </c>
      <c r="G8" s="3">
        <v>121.061504816385</v>
      </c>
      <c r="H8" s="3">
        <v>712.371076910596</v>
      </c>
      <c r="I8" s="3">
        <v>780.42921138974202</v>
      </c>
      <c r="J8" s="3">
        <v>91.320719972215699</v>
      </c>
      <c r="K8" s="4">
        <v>13067.3581616476</v>
      </c>
    </row>
    <row r="9" spans="1:11">
      <c r="A9" s="2">
        <v>1993</v>
      </c>
      <c r="B9" s="3">
        <v>5256.7066096589697</v>
      </c>
      <c r="C9" s="3">
        <v>0</v>
      </c>
      <c r="D9" s="3">
        <v>4451.83722741371</v>
      </c>
      <c r="E9" s="3">
        <v>0</v>
      </c>
      <c r="F9" s="3">
        <v>1622.63908002376</v>
      </c>
      <c r="G9" s="3">
        <v>118.06496148586101</v>
      </c>
      <c r="H9" s="3">
        <v>1107.33855405227</v>
      </c>
      <c r="I9" s="3">
        <v>696.30590741189201</v>
      </c>
      <c r="J9" s="3">
        <v>92.408304462278593</v>
      </c>
      <c r="K9" s="4">
        <v>13345.300644508699</v>
      </c>
    </row>
    <row r="10" spans="1:11">
      <c r="A10" s="2">
        <v>1994</v>
      </c>
      <c r="B10" s="3">
        <v>5360.21613138067</v>
      </c>
      <c r="C10" s="3">
        <v>0</v>
      </c>
      <c r="D10" s="3">
        <v>4471.2097897569902</v>
      </c>
      <c r="E10" s="3">
        <v>0</v>
      </c>
      <c r="F10" s="3">
        <v>1702.7213484798001</v>
      </c>
      <c r="G10" s="3">
        <v>130.45984048592101</v>
      </c>
      <c r="H10" s="3">
        <v>699.64532469104699</v>
      </c>
      <c r="I10" s="3">
        <v>627.70164028551005</v>
      </c>
      <c r="J10" s="3">
        <v>99.730199556829007</v>
      </c>
      <c r="K10" s="4">
        <v>13091.6842746367</v>
      </c>
    </row>
    <row r="11" spans="1:11">
      <c r="A11" s="2">
        <v>1995</v>
      </c>
      <c r="B11" s="3">
        <v>5247.7586118804502</v>
      </c>
      <c r="C11" s="3">
        <v>0</v>
      </c>
      <c r="D11" s="3">
        <v>4612.2641422447896</v>
      </c>
      <c r="E11" s="3">
        <v>0</v>
      </c>
      <c r="F11" s="3">
        <v>1702.5812045223799</v>
      </c>
      <c r="G11" s="3">
        <v>135.08444972033701</v>
      </c>
      <c r="H11" s="3">
        <v>1003.5511911390601</v>
      </c>
      <c r="I11" s="3">
        <v>677.08442962406798</v>
      </c>
      <c r="J11" s="3">
        <v>104.964028913565</v>
      </c>
      <c r="K11" s="4">
        <v>13483.2880580446</v>
      </c>
    </row>
    <row r="12" spans="1:11">
      <c r="A12" s="2">
        <v>1996</v>
      </c>
      <c r="B12" s="3">
        <v>5665.7317305899496</v>
      </c>
      <c r="C12" s="3">
        <v>0</v>
      </c>
      <c r="D12" s="3">
        <v>4743.9514545380698</v>
      </c>
      <c r="E12" s="3">
        <v>0</v>
      </c>
      <c r="F12" s="3">
        <v>1891.2549581590499</v>
      </c>
      <c r="G12" s="3">
        <v>132.63327511930899</v>
      </c>
      <c r="H12" s="3">
        <v>992.14171105544995</v>
      </c>
      <c r="I12" s="3">
        <v>683.10143574003996</v>
      </c>
      <c r="J12" s="3">
        <v>105.054614814285</v>
      </c>
      <c r="K12" s="4">
        <v>14213.8691800161</v>
      </c>
    </row>
    <row r="13" spans="1:11">
      <c r="A13" s="2">
        <v>1997</v>
      </c>
      <c r="B13" s="3">
        <v>5618.2162481347104</v>
      </c>
      <c r="C13" s="3">
        <v>0</v>
      </c>
      <c r="D13" s="3">
        <v>4922.1145277108799</v>
      </c>
      <c r="E13" s="3">
        <v>0</v>
      </c>
      <c r="F13" s="3">
        <v>1976.7884057896099</v>
      </c>
      <c r="G13" s="3">
        <v>134.60406938698401</v>
      </c>
      <c r="H13" s="3">
        <v>1038.8087282757999</v>
      </c>
      <c r="I13" s="3">
        <v>711.187039778535</v>
      </c>
      <c r="J13" s="3">
        <v>103.238252161736</v>
      </c>
      <c r="K13" s="4">
        <v>14504.9572712382</v>
      </c>
    </row>
    <row r="14" spans="1:11">
      <c r="A14" s="2">
        <v>1998</v>
      </c>
      <c r="B14" s="3">
        <v>5786.82268140622</v>
      </c>
      <c r="C14" s="3">
        <v>0</v>
      </c>
      <c r="D14" s="3">
        <v>4939.2519175695998</v>
      </c>
      <c r="E14" s="3">
        <v>0</v>
      </c>
      <c r="F14" s="3">
        <v>2163.8486824033198</v>
      </c>
      <c r="G14" s="3">
        <v>156.19384746902199</v>
      </c>
      <c r="H14" s="3">
        <v>907.35311020014501</v>
      </c>
      <c r="I14" s="3">
        <v>701.11873982761097</v>
      </c>
      <c r="J14" s="3">
        <v>102.64501724839</v>
      </c>
      <c r="K14" s="4">
        <v>14757.2339961243</v>
      </c>
    </row>
    <row r="15" spans="1:11">
      <c r="A15" s="2">
        <v>1999</v>
      </c>
      <c r="B15" s="3">
        <v>5800.8666564528703</v>
      </c>
      <c r="C15" s="3">
        <v>0</v>
      </c>
      <c r="D15" s="3">
        <v>5365.6820491173003</v>
      </c>
      <c r="E15" s="3">
        <v>0</v>
      </c>
      <c r="F15" s="3">
        <v>1865.3014344712101</v>
      </c>
      <c r="G15" s="3">
        <v>198.78564641149899</v>
      </c>
      <c r="H15" s="3">
        <v>1601.96857735563</v>
      </c>
      <c r="I15" s="3">
        <v>693.11275058538899</v>
      </c>
      <c r="J15" s="3">
        <v>116.268986907475</v>
      </c>
      <c r="K15" s="4">
        <v>15641.9861013013</v>
      </c>
    </row>
    <row r="16" spans="1:11">
      <c r="A16" s="2">
        <v>2000</v>
      </c>
      <c r="B16" s="3">
        <v>6069.9743927992304</v>
      </c>
      <c r="C16" s="3">
        <v>0</v>
      </c>
      <c r="D16" s="3">
        <v>5572.2411549028302</v>
      </c>
      <c r="E16" s="3">
        <v>0</v>
      </c>
      <c r="F16" s="3">
        <v>2060.9349532712399</v>
      </c>
      <c r="G16" s="3">
        <v>205.84533148657201</v>
      </c>
      <c r="H16" s="3">
        <v>1211.1964749906899</v>
      </c>
      <c r="I16" s="3">
        <v>687.186585054891</v>
      </c>
      <c r="J16" s="3">
        <v>109.517579744803</v>
      </c>
      <c r="K16" s="4">
        <v>15916.896472250201</v>
      </c>
    </row>
    <row r="17" spans="1:11">
      <c r="A17" s="2">
        <v>2001</v>
      </c>
      <c r="B17" s="3">
        <v>5984.17852111295</v>
      </c>
      <c r="C17" s="3">
        <v>0</v>
      </c>
      <c r="D17" s="3">
        <v>5730.9534042802597</v>
      </c>
      <c r="E17" s="3">
        <v>0</v>
      </c>
      <c r="F17" s="3">
        <v>1973.05645255276</v>
      </c>
      <c r="G17" s="3">
        <v>187.18568787330801</v>
      </c>
      <c r="H17" s="3">
        <v>958.26027290530396</v>
      </c>
      <c r="I17" s="3">
        <v>622.66327278045901</v>
      </c>
      <c r="J17" s="3">
        <v>107.88144675695099</v>
      </c>
      <c r="K17" s="4">
        <v>15564.179058262</v>
      </c>
    </row>
    <row r="18" spans="1:11">
      <c r="A18" s="2">
        <v>2002</v>
      </c>
      <c r="B18" s="3">
        <v>6169.6197649072901</v>
      </c>
      <c r="C18" s="3">
        <v>0</v>
      </c>
      <c r="D18" s="3">
        <v>5993.02341801688</v>
      </c>
      <c r="E18" s="3">
        <v>0</v>
      </c>
      <c r="F18" s="3">
        <v>2047.1669860787399</v>
      </c>
      <c r="G18" s="3">
        <v>179.37216262477</v>
      </c>
      <c r="H18" s="3">
        <v>1044.9205420242599</v>
      </c>
      <c r="I18" s="3">
        <v>659.490946348016</v>
      </c>
      <c r="J18" s="3">
        <v>108.370063120559</v>
      </c>
      <c r="K18" s="4">
        <v>16201.963883120499</v>
      </c>
    </row>
    <row r="19" spans="1:11">
      <c r="A19" s="2">
        <v>2003</v>
      </c>
      <c r="B19" s="3">
        <v>6616.64266633425</v>
      </c>
      <c r="C19" s="3">
        <v>0</v>
      </c>
      <c r="D19" s="3">
        <v>6253.7722600576899</v>
      </c>
      <c r="E19" s="3">
        <v>0</v>
      </c>
      <c r="F19" s="3">
        <v>2050.1772283045798</v>
      </c>
      <c r="G19" s="3">
        <v>174.23796154073199</v>
      </c>
      <c r="H19" s="3">
        <v>859.66125756941005</v>
      </c>
      <c r="I19" s="3">
        <v>699.10713106766298</v>
      </c>
      <c r="J19" s="3">
        <v>111.51112105650201</v>
      </c>
      <c r="K19" s="4">
        <v>16765.1096259308</v>
      </c>
    </row>
    <row r="20" spans="1:11">
      <c r="A20" s="2">
        <v>2004</v>
      </c>
      <c r="B20" s="3">
        <v>6734.5732993622796</v>
      </c>
      <c r="C20" s="3">
        <v>0</v>
      </c>
      <c r="D20" s="3">
        <v>6331.4738551824903</v>
      </c>
      <c r="E20" s="3">
        <v>0</v>
      </c>
      <c r="F20" s="3">
        <v>2321.2302552661399</v>
      </c>
      <c r="G20" s="3">
        <v>210.34051620095099</v>
      </c>
      <c r="H20" s="3">
        <v>1083.69922973711</v>
      </c>
      <c r="I20" s="3">
        <v>697.91641763112796</v>
      </c>
      <c r="J20" s="3">
        <v>117.21059474982199</v>
      </c>
      <c r="K20" s="4">
        <v>17496.444168129899</v>
      </c>
    </row>
    <row r="21" spans="1:11">
      <c r="A21" s="2">
        <v>2005</v>
      </c>
      <c r="B21" s="3">
        <v>6948.97081786338</v>
      </c>
      <c r="C21" s="3">
        <v>0</v>
      </c>
      <c r="D21" s="3">
        <v>6481.0215044904498</v>
      </c>
      <c r="E21" s="3">
        <v>0</v>
      </c>
      <c r="F21" s="3">
        <v>2427.9786983138601</v>
      </c>
      <c r="G21" s="3">
        <v>196.629394297071</v>
      </c>
      <c r="H21" s="3">
        <v>708.74210085440302</v>
      </c>
      <c r="I21" s="3">
        <v>679.13362114348297</v>
      </c>
      <c r="J21" s="3">
        <v>116.462029973744</v>
      </c>
      <c r="K21" s="4">
        <v>17558.938166936401</v>
      </c>
    </row>
    <row r="22" spans="1:11">
      <c r="A22" s="2">
        <v>2006</v>
      </c>
      <c r="B22" s="3">
        <v>7271.6776756843401</v>
      </c>
      <c r="C22" s="3">
        <v>0</v>
      </c>
      <c r="D22" s="3">
        <v>6575.8217777165401</v>
      </c>
      <c r="E22" s="3">
        <v>0</v>
      </c>
      <c r="F22" s="3">
        <v>2524.3772813381802</v>
      </c>
      <c r="G22" s="3">
        <v>210.49144921752699</v>
      </c>
      <c r="H22" s="3">
        <v>735.08401422175803</v>
      </c>
      <c r="I22" s="3">
        <v>719.39619448525002</v>
      </c>
      <c r="J22" s="3">
        <v>112.771866940604</v>
      </c>
      <c r="K22" s="4">
        <v>18149.620259604199</v>
      </c>
    </row>
    <row r="23" spans="1:11">
      <c r="A23" s="2">
        <v>2007</v>
      </c>
      <c r="B23" s="3">
        <v>7096.82808707396</v>
      </c>
      <c r="C23" s="3">
        <v>0</v>
      </c>
      <c r="D23" s="3">
        <v>6667.4948174398896</v>
      </c>
      <c r="E23" s="3">
        <v>0</v>
      </c>
      <c r="F23" s="3">
        <v>2695.0337568653099</v>
      </c>
      <c r="G23" s="3">
        <v>211.924880859887</v>
      </c>
      <c r="H23" s="3">
        <v>620.14022637071105</v>
      </c>
      <c r="I23" s="3">
        <v>756.05063360973202</v>
      </c>
      <c r="J23" s="3">
        <v>109.59741344448101</v>
      </c>
      <c r="K23" s="4">
        <v>18157.069815663901</v>
      </c>
    </row>
    <row r="24" spans="1:11">
      <c r="A24" s="2">
        <v>2008</v>
      </c>
      <c r="B24" s="3">
        <v>7212.6687892277296</v>
      </c>
      <c r="C24" s="3">
        <v>0</v>
      </c>
      <c r="D24" s="3">
        <v>6775.13860586788</v>
      </c>
      <c r="E24" s="3">
        <v>0</v>
      </c>
      <c r="F24" s="3">
        <v>2535.5752269965301</v>
      </c>
      <c r="G24" s="3">
        <v>206.10938455360801</v>
      </c>
      <c r="H24" s="3">
        <v>628.063098350725</v>
      </c>
      <c r="I24" s="3">
        <v>770.02710978886</v>
      </c>
      <c r="J24" s="3">
        <v>115.163051531596</v>
      </c>
      <c r="K24" s="4">
        <v>18242.745266316899</v>
      </c>
    </row>
    <row r="25" spans="1:11">
      <c r="A25" s="2">
        <v>2009</v>
      </c>
      <c r="B25" s="3">
        <v>7248.9470530458702</v>
      </c>
      <c r="C25" s="3">
        <v>0</v>
      </c>
      <c r="D25" s="3">
        <v>6614.5947559647302</v>
      </c>
      <c r="E25" s="3">
        <v>0</v>
      </c>
      <c r="F25" s="3">
        <v>2396.97091195446</v>
      </c>
      <c r="G25" s="3">
        <v>195.807978659459</v>
      </c>
      <c r="H25" s="3">
        <v>610.44246527855296</v>
      </c>
      <c r="I25" s="3">
        <v>745.48366478271805</v>
      </c>
      <c r="J25" s="3">
        <v>114.69702174326</v>
      </c>
      <c r="K25" s="4">
        <v>17926.943851429001</v>
      </c>
    </row>
    <row r="26" spans="1:11">
      <c r="A26" s="2">
        <v>2010</v>
      </c>
      <c r="B26" s="3">
        <v>6940.5850653019697</v>
      </c>
      <c r="C26" s="3">
        <v>0</v>
      </c>
      <c r="D26" s="3">
        <v>6385.8728854655801</v>
      </c>
      <c r="E26" s="3">
        <v>0</v>
      </c>
      <c r="F26" s="3">
        <v>2395.14891701238</v>
      </c>
      <c r="G26" s="3">
        <v>180.18378858058099</v>
      </c>
      <c r="H26" s="3">
        <v>767.40444841440706</v>
      </c>
      <c r="I26" s="3">
        <v>916.79552506192294</v>
      </c>
      <c r="J26" s="3">
        <v>115.374948050263</v>
      </c>
      <c r="K26" s="4">
        <v>17701.3655778871</v>
      </c>
    </row>
    <row r="27" spans="1:11">
      <c r="A27" s="2">
        <v>2011</v>
      </c>
      <c r="B27" s="3">
        <v>7090.0335251128299</v>
      </c>
      <c r="C27" s="3">
        <v>0</v>
      </c>
      <c r="D27" s="3">
        <v>6364.0630451462503</v>
      </c>
      <c r="E27" s="3">
        <v>0</v>
      </c>
      <c r="F27" s="3">
        <v>2434.4720344950802</v>
      </c>
      <c r="G27" s="3">
        <v>176.93115108238899</v>
      </c>
      <c r="H27" s="3">
        <v>624.87039988342895</v>
      </c>
      <c r="I27" s="3">
        <v>1182.0191305319299</v>
      </c>
      <c r="J27" s="3">
        <v>111.61076894817801</v>
      </c>
      <c r="K27" s="4">
        <v>17984.0000552001</v>
      </c>
    </row>
    <row r="28" spans="1:11">
      <c r="A28" s="2">
        <v>2012</v>
      </c>
      <c r="B28" s="3">
        <v>7184.2410431778599</v>
      </c>
      <c r="C28" s="3">
        <v>0</v>
      </c>
      <c r="D28" s="3">
        <v>6457.5293368278399</v>
      </c>
      <c r="E28" s="3">
        <v>0</v>
      </c>
      <c r="F28" s="3">
        <v>2450.97434669021</v>
      </c>
      <c r="G28" s="3">
        <v>177.88518669990901</v>
      </c>
      <c r="H28" s="3">
        <v>661.23959228937099</v>
      </c>
      <c r="I28" s="3">
        <v>1017.358301951</v>
      </c>
      <c r="J28" s="3">
        <v>112.411887978283</v>
      </c>
      <c r="K28" s="4">
        <v>18061.639695614402</v>
      </c>
    </row>
    <row r="29" spans="1:11">
      <c r="A29" s="2">
        <v>2013</v>
      </c>
      <c r="B29" s="3">
        <v>7182.2456815703999</v>
      </c>
      <c r="C29" s="3">
        <v>0</v>
      </c>
      <c r="D29" s="3">
        <v>6531.8675735249399</v>
      </c>
      <c r="E29" s="3">
        <v>0</v>
      </c>
      <c r="F29" s="3">
        <v>2403.8762305581099</v>
      </c>
      <c r="G29" s="3">
        <v>188.610963888839</v>
      </c>
      <c r="H29" s="3">
        <v>682.08944282103403</v>
      </c>
      <c r="I29" s="3">
        <v>911.23995941640601</v>
      </c>
      <c r="J29" s="3">
        <v>102.027911875679</v>
      </c>
      <c r="K29" s="4">
        <v>18001.957763655399</v>
      </c>
    </row>
    <row r="30" spans="1:11">
      <c r="A30" s="2">
        <v>2014</v>
      </c>
      <c r="B30" s="3">
        <v>7254.0360534617403</v>
      </c>
      <c r="C30" s="3">
        <v>0</v>
      </c>
      <c r="D30" s="3">
        <v>6631.0334797121404</v>
      </c>
      <c r="E30" s="3">
        <v>0</v>
      </c>
      <c r="F30" s="3">
        <v>2441.4896308246598</v>
      </c>
      <c r="G30" s="3">
        <v>199.826682078684</v>
      </c>
      <c r="H30" s="3">
        <v>691.39732375852498</v>
      </c>
      <c r="I30" s="3">
        <v>891.05349122138398</v>
      </c>
      <c r="J30" s="3">
        <v>109.559611484941</v>
      </c>
      <c r="K30" s="4">
        <v>18218.396272541999</v>
      </c>
    </row>
    <row r="31" spans="1:11">
      <c r="A31" s="2">
        <v>2015</v>
      </c>
      <c r="B31" s="3">
        <v>7232.8164762250899</v>
      </c>
      <c r="C31" s="3">
        <v>0</v>
      </c>
      <c r="D31" s="3">
        <v>6593.5850936510196</v>
      </c>
      <c r="E31" s="3">
        <v>0</v>
      </c>
      <c r="F31" s="3">
        <v>2453.37825586898</v>
      </c>
      <c r="G31" s="3">
        <v>205.209780950875</v>
      </c>
      <c r="H31" s="3">
        <v>695.59182268922495</v>
      </c>
      <c r="I31" s="3">
        <v>793.90925554281296</v>
      </c>
      <c r="J31" s="3">
        <v>94.7218629187728</v>
      </c>
      <c r="K31" s="4">
        <v>18069.212547846699</v>
      </c>
    </row>
    <row r="32" spans="1:11">
      <c r="A32" s="2">
        <v>2016</v>
      </c>
      <c r="B32" s="3">
        <v>7319.7587713319099</v>
      </c>
      <c r="C32" s="3">
        <v>0</v>
      </c>
      <c r="D32" s="3">
        <v>6595.4099923879403</v>
      </c>
      <c r="E32" s="3">
        <v>0</v>
      </c>
      <c r="F32" s="3">
        <v>2493.9563085422901</v>
      </c>
      <c r="G32" s="3">
        <v>208.50033134236199</v>
      </c>
      <c r="H32" s="3">
        <v>621.13888728409495</v>
      </c>
      <c r="I32" s="3">
        <v>1047.1349750586601</v>
      </c>
      <c r="J32" s="3">
        <v>85.398682559032196</v>
      </c>
      <c r="K32" s="4">
        <v>18371.297948506301</v>
      </c>
    </row>
    <row r="33" spans="1:11">
      <c r="A33" s="2">
        <v>2017</v>
      </c>
      <c r="B33" s="3">
        <v>7953.8635240694703</v>
      </c>
      <c r="C33" s="3">
        <v>34.547540433149699</v>
      </c>
      <c r="D33" s="3">
        <v>6661.6955059025004</v>
      </c>
      <c r="E33" s="3">
        <v>14.2162783884107</v>
      </c>
      <c r="F33" s="3">
        <v>2277.1571364183701</v>
      </c>
      <c r="G33" s="3">
        <v>214.57586029834599</v>
      </c>
      <c r="H33" s="3">
        <v>625.59653049305996</v>
      </c>
      <c r="I33" s="3">
        <v>1262.95105108296</v>
      </c>
      <c r="J33" s="3">
        <v>85.731700250000003</v>
      </c>
      <c r="K33" s="4">
        <v>19081.5713085147</v>
      </c>
    </row>
    <row r="34" spans="1:11">
      <c r="A34" s="2">
        <v>2018</v>
      </c>
      <c r="B34" s="3">
        <v>7310.6909337730103</v>
      </c>
      <c r="C34" s="3">
        <v>53.904758780461002</v>
      </c>
      <c r="D34" s="3">
        <v>6312.9029358835796</v>
      </c>
      <c r="E34" s="3">
        <v>23.4684903538989</v>
      </c>
      <c r="F34" s="3">
        <v>1892.94481120244</v>
      </c>
      <c r="G34" s="3">
        <v>210.53970723721801</v>
      </c>
      <c r="H34" s="3">
        <v>662.50162484002999</v>
      </c>
      <c r="I34" s="3">
        <v>1087.0340853641401</v>
      </c>
      <c r="J34" s="3">
        <v>76.457014021780793</v>
      </c>
      <c r="K34" s="4">
        <v>17553.071112322199</v>
      </c>
    </row>
    <row r="35" spans="1:11">
      <c r="A35" s="2">
        <v>2019</v>
      </c>
      <c r="B35" s="3">
        <v>7359.9446260363402</v>
      </c>
      <c r="C35" s="3">
        <v>80.702705098882802</v>
      </c>
      <c r="D35" s="3">
        <v>6390.50366852142</v>
      </c>
      <c r="E35" s="3">
        <v>38.016645038963603</v>
      </c>
      <c r="F35" s="3">
        <v>1906.7947251114699</v>
      </c>
      <c r="G35" s="3">
        <v>210.77323108488201</v>
      </c>
      <c r="H35" s="3">
        <v>653.76748154984898</v>
      </c>
      <c r="I35" s="3">
        <v>1123.20447993333</v>
      </c>
      <c r="J35" s="3">
        <v>80.698568744427206</v>
      </c>
      <c r="K35" s="4">
        <v>17725.686780981701</v>
      </c>
    </row>
    <row r="36" spans="1:11">
      <c r="A36" s="2">
        <v>2020</v>
      </c>
      <c r="B36" s="3">
        <v>7439.3319799528999</v>
      </c>
      <c r="C36" s="3">
        <v>109.15632388591899</v>
      </c>
      <c r="D36" s="3">
        <v>6483.2051074355604</v>
      </c>
      <c r="E36" s="3">
        <v>51.772316773123698</v>
      </c>
      <c r="F36" s="3">
        <v>1886.02657192112</v>
      </c>
      <c r="G36" s="3">
        <v>210.23426976797799</v>
      </c>
      <c r="H36" s="3">
        <v>658.32076913102196</v>
      </c>
      <c r="I36" s="3">
        <v>1133.93374655145</v>
      </c>
      <c r="J36" s="3">
        <v>80.357346299375806</v>
      </c>
      <c r="K36" s="4">
        <v>17891.409791059399</v>
      </c>
    </row>
    <row r="37" spans="1:11">
      <c r="A37" s="2">
        <v>2021</v>
      </c>
      <c r="B37" s="3">
        <v>7538.87632025932</v>
      </c>
      <c r="C37" s="3">
        <v>138.597140859246</v>
      </c>
      <c r="D37" s="3">
        <v>6580.1106090706498</v>
      </c>
      <c r="E37" s="3">
        <v>65.603569415985007</v>
      </c>
      <c r="F37" s="3">
        <v>1887.9320915199401</v>
      </c>
      <c r="G37" s="3">
        <v>209.799197470352</v>
      </c>
      <c r="H37" s="3">
        <v>662.89053692287405</v>
      </c>
      <c r="I37" s="3">
        <v>1142.5864537546599</v>
      </c>
      <c r="J37" s="3">
        <v>79.993814508574701</v>
      </c>
      <c r="K37" s="4">
        <v>18102.1890235063</v>
      </c>
    </row>
    <row r="38" spans="1:11">
      <c r="A38" s="2">
        <v>2022</v>
      </c>
      <c r="B38" s="3">
        <v>7674.6503477555598</v>
      </c>
      <c r="C38" s="3">
        <v>170.195564727972</v>
      </c>
      <c r="D38" s="3">
        <v>6711.1499640023703</v>
      </c>
      <c r="E38" s="3">
        <v>80.906986835566997</v>
      </c>
      <c r="F38" s="3">
        <v>1892.82139605103</v>
      </c>
      <c r="G38" s="3">
        <v>210.01323404810901</v>
      </c>
      <c r="H38" s="3">
        <v>667.47823984686795</v>
      </c>
      <c r="I38" s="3">
        <v>1158.09543978434</v>
      </c>
      <c r="J38" s="3">
        <v>79.611191657841999</v>
      </c>
      <c r="K38" s="4">
        <v>18393.819813146099</v>
      </c>
    </row>
    <row r="39" spans="1:11">
      <c r="A39" s="2">
        <v>2023</v>
      </c>
      <c r="B39" s="3">
        <v>7824.2298336580998</v>
      </c>
      <c r="C39" s="3">
        <v>201.57282923996101</v>
      </c>
      <c r="D39" s="3">
        <v>6820.3185803772903</v>
      </c>
      <c r="E39" s="3">
        <v>95.916336050263297</v>
      </c>
      <c r="F39" s="3">
        <v>1890.4625276586401</v>
      </c>
      <c r="G39" s="3">
        <v>209.92412601074599</v>
      </c>
      <c r="H39" s="3">
        <v>672.08314303013401</v>
      </c>
      <c r="I39" s="3">
        <v>1171.81069841265</v>
      </c>
      <c r="J39" s="3">
        <v>79.206231958154603</v>
      </c>
      <c r="K39" s="4">
        <v>18668.035141105702</v>
      </c>
    </row>
    <row r="40" spans="1:11">
      <c r="A40" s="2">
        <v>2024</v>
      </c>
      <c r="B40" s="3">
        <v>7978.3966398334696</v>
      </c>
      <c r="C40" s="3">
        <v>228.691485660295</v>
      </c>
      <c r="D40" s="3">
        <v>6933.7561706359002</v>
      </c>
      <c r="E40" s="3">
        <v>109.39758294853</v>
      </c>
      <c r="F40" s="3">
        <v>1890.9036184134</v>
      </c>
      <c r="G40" s="3">
        <v>209.72082260654901</v>
      </c>
      <c r="H40" s="3">
        <v>676.70265360472399</v>
      </c>
      <c r="I40" s="3">
        <v>1185.1130367989199</v>
      </c>
      <c r="J40" s="3">
        <v>78.778126898129599</v>
      </c>
      <c r="K40" s="4">
        <v>18953.371068791101</v>
      </c>
    </row>
    <row r="41" spans="1:11">
      <c r="A41" s="2">
        <v>2025</v>
      </c>
      <c r="B41" s="3">
        <v>8116.6587003677496</v>
      </c>
      <c r="C41" s="3">
        <v>254.09380838377501</v>
      </c>
      <c r="D41" s="3">
        <v>7044.0694235294004</v>
      </c>
      <c r="E41" s="3">
        <v>121.011644182488</v>
      </c>
      <c r="F41" s="3">
        <v>1890.25663649798</v>
      </c>
      <c r="G41" s="3">
        <v>209.39982859238299</v>
      </c>
      <c r="H41" s="3">
        <v>681.33334250084204</v>
      </c>
      <c r="I41" s="3">
        <v>1197.7624830786001</v>
      </c>
      <c r="J41" s="3">
        <v>78.328158387972394</v>
      </c>
      <c r="K41" s="4">
        <v>19217.808572954898</v>
      </c>
    </row>
    <row r="42" spans="1:11">
      <c r="A42" s="2">
        <v>2026</v>
      </c>
      <c r="B42" s="3">
        <v>8249.5855852905697</v>
      </c>
      <c r="C42" s="3">
        <v>273.22466902323799</v>
      </c>
      <c r="D42" s="3">
        <v>7145.7996759370199</v>
      </c>
      <c r="E42" s="3">
        <v>130.99875469416699</v>
      </c>
      <c r="F42" s="3">
        <v>1891.2271215595499</v>
      </c>
      <c r="G42" s="3">
        <v>208.896314967839</v>
      </c>
      <c r="H42" s="3">
        <v>685.97192272344898</v>
      </c>
      <c r="I42" s="3">
        <v>1210.3711579253199</v>
      </c>
      <c r="J42" s="3">
        <v>77.856211709715495</v>
      </c>
      <c r="K42" s="4">
        <v>19469.707990113398</v>
      </c>
    </row>
    <row r="43" spans="1:11">
      <c r="A43" s="2">
        <v>2027</v>
      </c>
      <c r="B43" s="3">
        <v>8380.6896019051001</v>
      </c>
      <c r="C43" s="3">
        <v>290.48987295193399</v>
      </c>
      <c r="D43" s="3">
        <v>7243.5730110496097</v>
      </c>
      <c r="E43" s="3">
        <v>142.287840922763</v>
      </c>
      <c r="F43" s="3">
        <v>1895.36281234189</v>
      </c>
      <c r="G43" s="3">
        <v>208.43732605008799</v>
      </c>
      <c r="H43" s="3">
        <v>690.61576195213001</v>
      </c>
      <c r="I43" s="3">
        <v>1222.82033211567</v>
      </c>
      <c r="J43" s="3">
        <v>77.361253662176694</v>
      </c>
      <c r="K43" s="4">
        <v>19718.860099076599</v>
      </c>
    </row>
    <row r="44" spans="1:11">
      <c r="A44" s="2">
        <v>2028</v>
      </c>
      <c r="B44" s="3">
        <v>8515.6108851598201</v>
      </c>
      <c r="C44" s="3">
        <v>308.30597268465101</v>
      </c>
      <c r="D44" s="3">
        <v>7347.1326174521901</v>
      </c>
      <c r="E44" s="3">
        <v>161.06583945855101</v>
      </c>
      <c r="F44" s="3">
        <v>1902.2466128047499</v>
      </c>
      <c r="G44" s="3">
        <v>208.004715692102</v>
      </c>
      <c r="H44" s="3">
        <v>695.26297268946098</v>
      </c>
      <c r="I44" s="3">
        <v>1235.83054748069</v>
      </c>
      <c r="J44" s="3">
        <v>76.845196094127303</v>
      </c>
      <c r="K44" s="4">
        <v>19980.933547373101</v>
      </c>
    </row>
    <row r="45" spans="1:11">
      <c r="A45" s="2">
        <v>2029</v>
      </c>
      <c r="B45" s="3">
        <v>8646.7865888057604</v>
      </c>
      <c r="C45" s="3">
        <v>326.77493538760598</v>
      </c>
      <c r="D45" s="3">
        <v>7445.2119015900898</v>
      </c>
      <c r="E45" s="3">
        <v>183.07458448521001</v>
      </c>
      <c r="F45" s="3">
        <v>1907.4932586033599</v>
      </c>
      <c r="G45" s="3">
        <v>207.65218607444899</v>
      </c>
      <c r="H45" s="3">
        <v>699.91229146539001</v>
      </c>
      <c r="I45" s="3">
        <v>1248.5626320639701</v>
      </c>
      <c r="J45" s="3">
        <v>76.306622038315197</v>
      </c>
      <c r="K45" s="4">
        <v>20231.925480641301</v>
      </c>
    </row>
    <row r="46" spans="1:11">
      <c r="A46" s="2">
        <v>2030</v>
      </c>
      <c r="B46" s="3">
        <v>8784.5794278391895</v>
      </c>
      <c r="C46" s="3">
        <v>346.16959012110499</v>
      </c>
      <c r="D46" s="3">
        <v>7535.6859414515502</v>
      </c>
      <c r="E46" s="3">
        <v>207.836393549614</v>
      </c>
      <c r="F46" s="3">
        <v>1910.8774586453201</v>
      </c>
      <c r="G46" s="3">
        <v>207.294356794799</v>
      </c>
      <c r="H46" s="3">
        <v>704.56290773984597</v>
      </c>
      <c r="I46" s="3">
        <v>1261.5501577443799</v>
      </c>
      <c r="J46" s="3">
        <v>75.743486942410797</v>
      </c>
      <c r="K46" s="4">
        <v>20480.293737157499</v>
      </c>
    </row>
    <row r="47" spans="1:11">
      <c r="A47" t="s">
        <v>19</v>
      </c>
    </row>
    <row r="48" spans="1:11">
      <c r="A48" t="s">
        <v>20</v>
      </c>
    </row>
    <row r="50" spans="1:11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>
      <c r="A52" s="2" t="s">
        <v>11</v>
      </c>
      <c r="B52" s="5">
        <f>IF(B16=0, "--",(B26/B16)^(1/10)-1)</f>
        <v>1.3493393907979101E-2</v>
      </c>
      <c r="C52" s="5" t="str">
        <f t="shared" ref="C52:K52" si="0">IF(C16=0, "--",(C26/C16)^(1/10)-1)</f>
        <v>--</v>
      </c>
      <c r="D52" s="5">
        <f t="shared" si="0"/>
        <v>1.3722384779501828E-2</v>
      </c>
      <c r="E52" s="5" t="str">
        <f t="shared" si="0"/>
        <v>--</v>
      </c>
      <c r="F52" s="5">
        <f t="shared" si="0"/>
        <v>1.5142063417060925E-2</v>
      </c>
      <c r="G52" s="5">
        <f t="shared" si="0"/>
        <v>-1.3226519680826776E-2</v>
      </c>
      <c r="H52" s="5">
        <f t="shared" si="0"/>
        <v>-4.4609383657750801E-2</v>
      </c>
      <c r="I52" s="5">
        <f t="shared" si="0"/>
        <v>2.924740618163435E-2</v>
      </c>
      <c r="J52" s="5">
        <f t="shared" si="0"/>
        <v>5.2238128363975012E-3</v>
      </c>
      <c r="K52" s="5">
        <f t="shared" si="0"/>
        <v>1.0682714217529199E-2</v>
      </c>
    </row>
    <row r="53" spans="1:11">
      <c r="A53" s="2" t="s">
        <v>12</v>
      </c>
      <c r="B53" s="5">
        <f>IF(B26=0,"--",(B36/B26)^(1/10)-1)</f>
        <v>6.9636323971442593E-3</v>
      </c>
      <c r="C53" s="5" t="str">
        <f t="shared" ref="C53:K53" si="1">IF(C26=0,"--",(C36/C26)^(1/10)-1)</f>
        <v>--</v>
      </c>
      <c r="D53" s="5">
        <f t="shared" si="1"/>
        <v>1.5138261318388135E-3</v>
      </c>
      <c r="E53" s="5" t="str">
        <f t="shared" si="1"/>
        <v>--</v>
      </c>
      <c r="F53" s="5">
        <f t="shared" si="1"/>
        <v>-2.3614033641886967E-2</v>
      </c>
      <c r="G53" s="5">
        <f t="shared" si="1"/>
        <v>1.5544081905298102E-2</v>
      </c>
      <c r="H53" s="5">
        <f t="shared" si="1"/>
        <v>-1.5215227824118327E-2</v>
      </c>
      <c r="I53" s="5">
        <f t="shared" si="1"/>
        <v>2.1483884979870194E-2</v>
      </c>
      <c r="J53" s="5">
        <f t="shared" si="1"/>
        <v>-3.5524040773867172E-2</v>
      </c>
      <c r="K53" s="5">
        <f t="shared" si="1"/>
        <v>1.0684613806208887E-3</v>
      </c>
    </row>
    <row r="54" spans="1:11">
      <c r="A54" s="2" t="s">
        <v>13</v>
      </c>
      <c r="B54" s="5">
        <f>IF(B36=0,"--",(B46/B36)^(1/10)-1)</f>
        <v>1.6760587612552058E-2</v>
      </c>
      <c r="C54" s="5">
        <f t="shared" ref="C54:K54" si="2">IF(C36=0,"--",(C46/C36)^(1/10)-1)</f>
        <v>0.12233886261609705</v>
      </c>
      <c r="D54" s="5">
        <f t="shared" si="2"/>
        <v>1.5157208634307029E-2</v>
      </c>
      <c r="E54" s="5">
        <f t="shared" si="2"/>
        <v>0.14911210545600406</v>
      </c>
      <c r="F54" s="5">
        <f t="shared" si="2"/>
        <v>1.3098837342746528E-3</v>
      </c>
      <c r="G54" s="5">
        <f t="shared" si="2"/>
        <v>-1.407277114765404E-3</v>
      </c>
      <c r="H54" s="5">
        <f t="shared" si="2"/>
        <v>6.8116261009132373E-3</v>
      </c>
      <c r="I54" s="5">
        <f t="shared" si="2"/>
        <v>1.0721919155428861E-2</v>
      </c>
      <c r="J54" s="5">
        <f t="shared" si="2"/>
        <v>-5.8956576991492371E-3</v>
      </c>
      <c r="K54" s="5">
        <f t="shared" si="2"/>
        <v>1.3605974656263564E-2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/>
  <cols>
    <col min="2" max="9" width="18.7109375" customWidth="1"/>
  </cols>
  <sheetData>
    <row r="1" spans="1:9" ht="18.75">
      <c r="A1" s="21" t="str">
        <f>CONCATENATE("Form 1.1b - ",'List of Forms'!A1)</f>
        <v>Form 1.1b - NCNC 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>
      <c r="A6" s="2">
        <v>1990</v>
      </c>
      <c r="B6" s="3">
        <v>5168.9557839999998</v>
      </c>
      <c r="C6" s="3">
        <v>4290.5883245743498</v>
      </c>
      <c r="D6" s="3">
        <v>1523.85326828129</v>
      </c>
      <c r="E6" s="3">
        <v>143.82328899999999</v>
      </c>
      <c r="F6" s="3">
        <v>711.75807702427096</v>
      </c>
      <c r="G6" s="3">
        <v>755.12014809157199</v>
      </c>
      <c r="H6" s="3">
        <v>77.687598999999906</v>
      </c>
      <c r="I6" s="4">
        <v>12671.7864899714</v>
      </c>
    </row>
    <row r="7" spans="1:9">
      <c r="A7" s="2">
        <v>1991</v>
      </c>
      <c r="B7" s="3">
        <v>5252.2022200000001</v>
      </c>
      <c r="C7" s="3">
        <v>4268.7508518444201</v>
      </c>
      <c r="D7" s="3">
        <v>1583.47971269547</v>
      </c>
      <c r="E7" s="3">
        <v>154.958268518088</v>
      </c>
      <c r="F7" s="3">
        <v>587.03274603682996</v>
      </c>
      <c r="G7" s="3">
        <v>794.66600137025296</v>
      </c>
      <c r="H7" s="3">
        <v>98.790029000000004</v>
      </c>
      <c r="I7" s="4">
        <v>12739.879829465001</v>
      </c>
    </row>
    <row r="8" spans="1:9">
      <c r="A8" s="2">
        <v>1992</v>
      </c>
      <c r="B8" s="3">
        <v>5269.4589999999898</v>
      </c>
      <c r="C8" s="3">
        <v>4433.0231216536204</v>
      </c>
      <c r="D8" s="3">
        <v>1659.6799552723401</v>
      </c>
      <c r="E8" s="3">
        <v>121.061504816385</v>
      </c>
      <c r="F8" s="3">
        <v>712.371076910596</v>
      </c>
      <c r="G8" s="3">
        <v>780.42921138974202</v>
      </c>
      <c r="H8" s="3">
        <v>91.320719972215699</v>
      </c>
      <c r="I8" s="4">
        <v>13067.3445900149</v>
      </c>
    </row>
    <row r="9" spans="1:9">
      <c r="A9" s="2">
        <v>1993</v>
      </c>
      <c r="B9" s="3">
        <v>5256.7</v>
      </c>
      <c r="C9" s="3">
        <v>4451.82180487611</v>
      </c>
      <c r="D9" s="3">
        <v>1622.63908002376</v>
      </c>
      <c r="E9" s="3">
        <v>118.06496148586101</v>
      </c>
      <c r="F9" s="3">
        <v>1107.33855405227</v>
      </c>
      <c r="G9" s="3">
        <v>696.30590741189201</v>
      </c>
      <c r="H9" s="3">
        <v>92.408304462278593</v>
      </c>
      <c r="I9" s="4">
        <v>13345.2786123121</v>
      </c>
    </row>
    <row r="10" spans="1:9">
      <c r="A10" s="2">
        <v>1994</v>
      </c>
      <c r="B10" s="3">
        <v>5359.9409999999998</v>
      </c>
      <c r="C10" s="3">
        <v>4470.5678165354102</v>
      </c>
      <c r="D10" s="3">
        <v>1702.7213484798001</v>
      </c>
      <c r="E10" s="3">
        <v>130.45984048592101</v>
      </c>
      <c r="F10" s="3">
        <v>699.64532469104699</v>
      </c>
      <c r="G10" s="3">
        <v>627.70164028551005</v>
      </c>
      <c r="H10" s="3">
        <v>99.730199556829007</v>
      </c>
      <c r="I10" s="4">
        <v>13090.7671700345</v>
      </c>
    </row>
    <row r="11" spans="1:9">
      <c r="A11" s="2">
        <v>1995</v>
      </c>
      <c r="B11" s="3">
        <v>5247.1949999999997</v>
      </c>
      <c r="C11" s="3">
        <v>4610.9490478570597</v>
      </c>
      <c r="D11" s="3">
        <v>1702.5812045223799</v>
      </c>
      <c r="E11" s="3">
        <v>135.08444972033701</v>
      </c>
      <c r="F11" s="3">
        <v>1003.5511911390601</v>
      </c>
      <c r="G11" s="3">
        <v>677.08442962406798</v>
      </c>
      <c r="H11" s="3">
        <v>104.964028913565</v>
      </c>
      <c r="I11" s="4">
        <v>13481.409351776399</v>
      </c>
    </row>
    <row r="12" spans="1:9">
      <c r="A12" s="2">
        <v>1996</v>
      </c>
      <c r="B12" s="3">
        <v>5664.9339999999902</v>
      </c>
      <c r="C12" s="3">
        <v>4742.0900831615099</v>
      </c>
      <c r="D12" s="3">
        <v>1891.2549581590499</v>
      </c>
      <c r="E12" s="3">
        <v>132.63327511930899</v>
      </c>
      <c r="F12" s="3">
        <v>992.14171105544995</v>
      </c>
      <c r="G12" s="3">
        <v>683.10143574003996</v>
      </c>
      <c r="H12" s="3">
        <v>105.054614814285</v>
      </c>
      <c r="I12" s="4">
        <v>14211.2100780496</v>
      </c>
    </row>
    <row r="13" spans="1:9">
      <c r="A13" s="2">
        <v>1997</v>
      </c>
      <c r="B13" s="3">
        <v>5617.2169999999896</v>
      </c>
      <c r="C13" s="3">
        <v>4919.7829487298904</v>
      </c>
      <c r="D13" s="3">
        <v>1976.7884057896099</v>
      </c>
      <c r="E13" s="3">
        <v>134.60406938698401</v>
      </c>
      <c r="F13" s="3">
        <v>1038.8087282757999</v>
      </c>
      <c r="G13" s="3">
        <v>711.187039778535</v>
      </c>
      <c r="H13" s="3">
        <v>103.238252161736</v>
      </c>
      <c r="I13" s="4">
        <v>14501.626444122499</v>
      </c>
    </row>
    <row r="14" spans="1:9">
      <c r="A14" s="2">
        <v>1998</v>
      </c>
      <c r="B14" s="3">
        <v>5785.7129999999997</v>
      </c>
      <c r="C14" s="3">
        <v>4936.6626609550904</v>
      </c>
      <c r="D14" s="3">
        <v>2163.8486824033198</v>
      </c>
      <c r="E14" s="3">
        <v>156.19384746902199</v>
      </c>
      <c r="F14" s="3">
        <v>907.35311020014501</v>
      </c>
      <c r="G14" s="3">
        <v>701.11873982761097</v>
      </c>
      <c r="H14" s="3">
        <v>102.64501724839</v>
      </c>
      <c r="I14" s="4">
        <v>14753.5350581035</v>
      </c>
    </row>
    <row r="15" spans="1:9">
      <c r="A15" s="2">
        <v>1999</v>
      </c>
      <c r="B15" s="3">
        <v>5799.6549999999997</v>
      </c>
      <c r="C15" s="3">
        <v>5362.85772802469</v>
      </c>
      <c r="D15" s="3">
        <v>1865.3014344712101</v>
      </c>
      <c r="E15" s="3">
        <v>198.78564641149899</v>
      </c>
      <c r="F15" s="3">
        <v>1601.96857735563</v>
      </c>
      <c r="G15" s="3">
        <v>693.11275058538899</v>
      </c>
      <c r="H15" s="3">
        <v>116.268986907475</v>
      </c>
      <c r="I15" s="4">
        <v>15637.9501237559</v>
      </c>
    </row>
    <row r="16" spans="1:9">
      <c r="A16" s="2">
        <v>2000</v>
      </c>
      <c r="B16" s="3">
        <v>6068.5789069999901</v>
      </c>
      <c r="C16" s="3">
        <v>5568.98850234167</v>
      </c>
      <c r="D16" s="3">
        <v>2060.9349532712399</v>
      </c>
      <c r="E16" s="3">
        <v>205.84533148657201</v>
      </c>
      <c r="F16" s="3">
        <v>1211.1964749906899</v>
      </c>
      <c r="G16" s="3">
        <v>687.186585054891</v>
      </c>
      <c r="H16" s="3">
        <v>109.517579744803</v>
      </c>
      <c r="I16" s="4">
        <v>15912.2483338898</v>
      </c>
    </row>
    <row r="17" spans="1:9">
      <c r="A17" s="2">
        <v>2001</v>
      </c>
      <c r="B17" s="3">
        <v>5982.2520379999996</v>
      </c>
      <c r="C17" s="3">
        <v>5726.4648338964798</v>
      </c>
      <c r="D17" s="3">
        <v>1973.05645255276</v>
      </c>
      <c r="E17" s="3">
        <v>187.18568787330801</v>
      </c>
      <c r="F17" s="3">
        <v>958.26027290530396</v>
      </c>
      <c r="G17" s="3">
        <v>622.66327278045901</v>
      </c>
      <c r="H17" s="3">
        <v>107.88144675695099</v>
      </c>
      <c r="I17" s="4">
        <v>15557.7640047652</v>
      </c>
    </row>
    <row r="18" spans="1:9">
      <c r="A18" s="2">
        <v>2002</v>
      </c>
      <c r="B18" s="3">
        <v>6166.8451960000002</v>
      </c>
      <c r="C18" s="3">
        <v>5986.58398703887</v>
      </c>
      <c r="D18" s="3">
        <v>2047.1669860787399</v>
      </c>
      <c r="E18" s="3">
        <v>179.37216262477</v>
      </c>
      <c r="F18" s="3">
        <v>1044.9205420242599</v>
      </c>
      <c r="G18" s="3">
        <v>659.490946348016</v>
      </c>
      <c r="H18" s="3">
        <v>108.370063120559</v>
      </c>
      <c r="I18" s="4">
        <v>16192.749883235199</v>
      </c>
    </row>
    <row r="19" spans="1:9">
      <c r="A19" s="2">
        <v>2003</v>
      </c>
      <c r="B19" s="3">
        <v>6612.9607964308898</v>
      </c>
      <c r="C19" s="3">
        <v>6246.1166046244798</v>
      </c>
      <c r="D19" s="3">
        <v>2050.1772283045798</v>
      </c>
      <c r="E19" s="3">
        <v>174.23796154073199</v>
      </c>
      <c r="F19" s="3">
        <v>859.66125756941005</v>
      </c>
      <c r="G19" s="3">
        <v>699.10713106766298</v>
      </c>
      <c r="H19" s="3">
        <v>111.51112105650201</v>
      </c>
      <c r="I19" s="4">
        <v>16753.7721005942</v>
      </c>
    </row>
    <row r="20" spans="1:9">
      <c r="A20" s="2">
        <v>2004</v>
      </c>
      <c r="B20" s="3">
        <v>6730.35666699999</v>
      </c>
      <c r="C20" s="3">
        <v>6322.3832924059598</v>
      </c>
      <c r="D20" s="3">
        <v>2321.2302552661399</v>
      </c>
      <c r="E20" s="3">
        <v>210.34051620095099</v>
      </c>
      <c r="F20" s="3">
        <v>1083.69922973711</v>
      </c>
      <c r="G20" s="3">
        <v>697.91641763112796</v>
      </c>
      <c r="H20" s="3">
        <v>117.21059474982199</v>
      </c>
      <c r="I20" s="4">
        <v>17483.136972991098</v>
      </c>
    </row>
    <row r="21" spans="1:9">
      <c r="A21" s="2">
        <v>2005</v>
      </c>
      <c r="B21" s="3">
        <v>6944.2385379999996</v>
      </c>
      <c r="C21" s="3">
        <v>6469.6059806633102</v>
      </c>
      <c r="D21" s="3">
        <v>2427.9593024078899</v>
      </c>
      <c r="E21" s="3">
        <v>196.629394297071</v>
      </c>
      <c r="F21" s="3">
        <v>708.74210085440302</v>
      </c>
      <c r="G21" s="3">
        <v>679.13362114348297</v>
      </c>
      <c r="H21" s="3">
        <v>116.462029973744</v>
      </c>
      <c r="I21" s="4">
        <v>17542.7709673399</v>
      </c>
    </row>
    <row r="22" spans="1:9">
      <c r="A22" s="2">
        <v>2006</v>
      </c>
      <c r="B22" s="3">
        <v>7266.6572050000004</v>
      </c>
      <c r="C22" s="3">
        <v>6562.7892161360996</v>
      </c>
      <c r="D22" s="3">
        <v>2524.2647668795698</v>
      </c>
      <c r="E22" s="3">
        <v>210.49144921752699</v>
      </c>
      <c r="F22" s="3">
        <v>735.08401422175803</v>
      </c>
      <c r="G22" s="3">
        <v>716.56353890242303</v>
      </c>
      <c r="H22" s="3">
        <v>112.771866940604</v>
      </c>
      <c r="I22" s="4">
        <v>18128.622057297998</v>
      </c>
    </row>
    <row r="23" spans="1:9">
      <c r="A23" s="2">
        <v>2007</v>
      </c>
      <c r="B23" s="3">
        <v>7091.4832909999996</v>
      </c>
      <c r="C23" s="3">
        <v>6653.5482250549603</v>
      </c>
      <c r="D23" s="3">
        <v>2694.9218049790002</v>
      </c>
      <c r="E23" s="3">
        <v>211.924880859887</v>
      </c>
      <c r="F23" s="3">
        <v>620.14022637071105</v>
      </c>
      <c r="G23" s="3">
        <v>755.31768630481997</v>
      </c>
      <c r="H23" s="3">
        <v>109.59741344448101</v>
      </c>
      <c r="I23" s="4">
        <v>18136.9335280138</v>
      </c>
    </row>
    <row r="24" spans="1:9">
      <c r="A24" s="2">
        <v>2008</v>
      </c>
      <c r="B24" s="3">
        <v>7203.0498829999997</v>
      </c>
      <c r="C24" s="3">
        <v>6759.9026810526002</v>
      </c>
      <c r="D24" s="3">
        <v>2535.4284204486298</v>
      </c>
      <c r="E24" s="3">
        <v>206.10938455360801</v>
      </c>
      <c r="F24" s="3">
        <v>628.063098350725</v>
      </c>
      <c r="G24" s="3">
        <v>769.88686722047203</v>
      </c>
      <c r="H24" s="3">
        <v>115.163051531596</v>
      </c>
      <c r="I24" s="4">
        <v>18217.6033861576</v>
      </c>
    </row>
    <row r="25" spans="1:9">
      <c r="A25" s="2">
        <v>2009</v>
      </c>
      <c r="B25" s="3">
        <v>7226.6895809999996</v>
      </c>
      <c r="C25" s="3">
        <v>6598.6600697822396</v>
      </c>
      <c r="D25" s="3">
        <v>2396.6736832407</v>
      </c>
      <c r="E25" s="3">
        <v>195.807978659459</v>
      </c>
      <c r="F25" s="3">
        <v>610.39124981176997</v>
      </c>
      <c r="G25" s="3">
        <v>744.99112342717297</v>
      </c>
      <c r="H25" s="3">
        <v>114.69702174326</v>
      </c>
      <c r="I25" s="4">
        <v>17887.9107076646</v>
      </c>
    </row>
    <row r="26" spans="1:9">
      <c r="A26" s="2">
        <v>2010</v>
      </c>
      <c r="B26" s="3">
        <v>6907.9599980000003</v>
      </c>
      <c r="C26" s="3">
        <v>6365.76864273919</v>
      </c>
      <c r="D26" s="3">
        <v>2383.6043006967702</v>
      </c>
      <c r="E26" s="3">
        <v>180.18378858058099</v>
      </c>
      <c r="F26" s="3">
        <v>766.99019902449004</v>
      </c>
      <c r="G26" s="3">
        <v>916.31365141315496</v>
      </c>
      <c r="H26" s="3">
        <v>115.374948050263</v>
      </c>
      <c r="I26" s="4">
        <v>17636.195528504399</v>
      </c>
    </row>
    <row r="27" spans="1:9">
      <c r="A27" s="2">
        <v>2011</v>
      </c>
      <c r="B27" s="3">
        <v>7050.3856340000002</v>
      </c>
      <c r="C27" s="3">
        <v>6330.8136812031998</v>
      </c>
      <c r="D27" s="3">
        <v>2412.6242779590202</v>
      </c>
      <c r="E27" s="3">
        <v>176.93115108238899</v>
      </c>
      <c r="F27" s="3">
        <v>621.70750254494101</v>
      </c>
      <c r="G27" s="3">
        <v>1181.5299811013999</v>
      </c>
      <c r="H27" s="3">
        <v>111.61076894817801</v>
      </c>
      <c r="I27" s="4">
        <v>17885.602996839101</v>
      </c>
    </row>
    <row r="28" spans="1:9">
      <c r="A28" s="2">
        <v>2012</v>
      </c>
      <c r="B28" s="3">
        <v>7134.709777</v>
      </c>
      <c r="C28" s="3">
        <v>6403.4058797191101</v>
      </c>
      <c r="D28" s="3">
        <v>2426.36283919277</v>
      </c>
      <c r="E28" s="3">
        <v>177.88518669990901</v>
      </c>
      <c r="F28" s="3">
        <v>655.88542797294997</v>
      </c>
      <c r="G28" s="3">
        <v>1016.93112402311</v>
      </c>
      <c r="H28" s="3">
        <v>112.411887978283</v>
      </c>
      <c r="I28" s="4">
        <v>17927.592122586098</v>
      </c>
    </row>
    <row r="29" spans="1:9">
      <c r="A29" s="2">
        <v>2013</v>
      </c>
      <c r="B29" s="3">
        <v>7117.67367499999</v>
      </c>
      <c r="C29" s="3">
        <v>6454.1595209421803</v>
      </c>
      <c r="D29" s="3">
        <v>2374.98445861255</v>
      </c>
      <c r="E29" s="3">
        <v>188.610963888839</v>
      </c>
      <c r="F29" s="3">
        <v>675.75894618626205</v>
      </c>
      <c r="G29" s="3">
        <v>910.53309278724601</v>
      </c>
      <c r="H29" s="3">
        <v>102.027911875679</v>
      </c>
      <c r="I29" s="4">
        <v>17823.7485692927</v>
      </c>
    </row>
    <row r="30" spans="1:9">
      <c r="A30" s="2">
        <v>2014</v>
      </c>
      <c r="B30" s="3">
        <v>7155.9511190000103</v>
      </c>
      <c r="C30" s="3">
        <v>6546.0047517604698</v>
      </c>
      <c r="D30" s="3">
        <v>2406.4165361637201</v>
      </c>
      <c r="E30" s="3">
        <v>199.826682078684</v>
      </c>
      <c r="F30" s="3">
        <v>682.81632971700799</v>
      </c>
      <c r="G30" s="3">
        <v>888.73054779515996</v>
      </c>
      <c r="H30" s="3">
        <v>109.559611484941</v>
      </c>
      <c r="I30" s="4">
        <v>17989.305578</v>
      </c>
    </row>
    <row r="31" spans="1:9">
      <c r="A31" s="2">
        <v>2015</v>
      </c>
      <c r="B31" s="3">
        <v>7087.3450522473404</v>
      </c>
      <c r="C31" s="3">
        <v>6499.0803416422496</v>
      </c>
      <c r="D31" s="3">
        <v>2415.1614351041599</v>
      </c>
      <c r="E31" s="3">
        <v>205.209780950875</v>
      </c>
      <c r="F31" s="3">
        <v>685.29401433340001</v>
      </c>
      <c r="G31" s="3">
        <v>790.07980074483498</v>
      </c>
      <c r="H31" s="3">
        <v>94.7218629187728</v>
      </c>
      <c r="I31" s="4">
        <v>17776.892287941599</v>
      </c>
    </row>
    <row r="32" spans="1:9">
      <c r="A32" s="2">
        <v>2016</v>
      </c>
      <c r="B32" s="3">
        <v>7117.4389341932801</v>
      </c>
      <c r="C32" s="3">
        <v>6481.0771392832603</v>
      </c>
      <c r="D32" s="3">
        <v>2454.2403006388499</v>
      </c>
      <c r="E32" s="3">
        <v>208.50033134236199</v>
      </c>
      <c r="F32" s="3">
        <v>610.54720134849197</v>
      </c>
      <c r="G32" s="3">
        <v>1040.0782640994</v>
      </c>
      <c r="H32" s="3">
        <v>85.398682559032196</v>
      </c>
      <c r="I32" s="4">
        <v>17997.280853464599</v>
      </c>
    </row>
    <row r="33" spans="1:9">
      <c r="A33" s="2">
        <v>2017</v>
      </c>
      <c r="B33" s="3">
        <v>7706.6272904500001</v>
      </c>
      <c r="C33" s="3">
        <v>6530.0906587571799</v>
      </c>
      <c r="D33" s="3">
        <v>2231.70782477801</v>
      </c>
      <c r="E33" s="3">
        <v>214.57586029834599</v>
      </c>
      <c r="F33" s="3">
        <v>614.08546146464505</v>
      </c>
      <c r="G33" s="3">
        <v>1212.9945735818101</v>
      </c>
      <c r="H33" s="3">
        <v>85.731700250000003</v>
      </c>
      <c r="I33" s="4">
        <v>18595.813369579999</v>
      </c>
    </row>
    <row r="34" spans="1:9">
      <c r="A34" s="2">
        <v>2018</v>
      </c>
      <c r="B34" s="3">
        <v>7012.4909749312101</v>
      </c>
      <c r="C34" s="3">
        <v>6154.3996272131699</v>
      </c>
      <c r="D34" s="3">
        <v>1843.82418784632</v>
      </c>
      <c r="E34" s="3">
        <v>210.53970723721801</v>
      </c>
      <c r="F34" s="3">
        <v>649.992465286026</v>
      </c>
      <c r="G34" s="3">
        <v>1032.00104216352</v>
      </c>
      <c r="H34" s="3">
        <v>76.457014021780793</v>
      </c>
      <c r="I34" s="4">
        <v>16979.705018699198</v>
      </c>
    </row>
    <row r="35" spans="1:9">
      <c r="A35" s="2">
        <v>2019</v>
      </c>
      <c r="B35" s="3">
        <v>7003.1138152787698</v>
      </c>
      <c r="C35" s="3">
        <v>6212.5546684538303</v>
      </c>
      <c r="D35" s="3">
        <v>1856.0990738564001</v>
      </c>
      <c r="E35" s="3">
        <v>210.77323108488201</v>
      </c>
      <c r="F35" s="3">
        <v>640.73531496542796</v>
      </c>
      <c r="G35" s="3">
        <v>1066.76315068184</v>
      </c>
      <c r="H35" s="3">
        <v>80.698568744427206</v>
      </c>
      <c r="I35" s="4">
        <v>17070.7378230656</v>
      </c>
    </row>
    <row r="36" spans="1:9">
      <c r="A36" s="2">
        <v>2020</v>
      </c>
      <c r="B36" s="3">
        <v>7012.5314798844602</v>
      </c>
      <c r="C36" s="3">
        <v>6285.8739222269496</v>
      </c>
      <c r="D36" s="3">
        <v>1832.2647109760901</v>
      </c>
      <c r="E36" s="3">
        <v>210.23426976797799</v>
      </c>
      <c r="F36" s="3">
        <v>644.61804950251496</v>
      </c>
      <c r="G36" s="3">
        <v>1075.7517657267899</v>
      </c>
      <c r="H36" s="3">
        <v>80.357346299375806</v>
      </c>
      <c r="I36" s="4">
        <v>17141.631544384101</v>
      </c>
    </row>
    <row r="37" spans="1:9">
      <c r="A37" s="2">
        <v>2021</v>
      </c>
      <c r="B37" s="3">
        <v>7030.9879210650097</v>
      </c>
      <c r="C37" s="3">
        <v>6362.2556185917301</v>
      </c>
      <c r="D37" s="3">
        <v>1831.1197167836799</v>
      </c>
      <c r="E37" s="3">
        <v>209.799197470352</v>
      </c>
      <c r="F37" s="3">
        <v>648.52061701550099</v>
      </c>
      <c r="G37" s="3">
        <v>1082.6716866316001</v>
      </c>
      <c r="H37" s="3">
        <v>79.993814508574701</v>
      </c>
      <c r="I37" s="4">
        <v>17245.348572066399</v>
      </c>
    </row>
    <row r="38" spans="1:9">
      <c r="A38" s="2">
        <v>2022</v>
      </c>
      <c r="B38" s="3">
        <v>7089.8762169214297</v>
      </c>
      <c r="C38" s="3">
        <v>6471.7204770095104</v>
      </c>
      <c r="D38" s="3">
        <v>1832.97412076961</v>
      </c>
      <c r="E38" s="3">
        <v>210.01323404810901</v>
      </c>
      <c r="F38" s="3">
        <v>652.44445566202296</v>
      </c>
      <c r="G38" s="3">
        <v>1096.4557187319699</v>
      </c>
      <c r="H38" s="3">
        <v>79.611191657841999</v>
      </c>
      <c r="I38" s="4">
        <v>17433.0954148005</v>
      </c>
    </row>
    <row r="39" spans="1:9">
      <c r="A39" s="2">
        <v>2023</v>
      </c>
      <c r="B39" s="3">
        <v>7163.9312370576099</v>
      </c>
      <c r="C39" s="3">
        <v>6558.3112244031599</v>
      </c>
      <c r="D39" s="3">
        <v>1827.5958828843</v>
      </c>
      <c r="E39" s="3">
        <v>209.92412601074599</v>
      </c>
      <c r="F39" s="3">
        <v>656.38881388920402</v>
      </c>
      <c r="G39" s="3">
        <v>1108.45382300909</v>
      </c>
      <c r="H39" s="3">
        <v>79.206231958154603</v>
      </c>
      <c r="I39" s="4">
        <v>17603.8113392122</v>
      </c>
    </row>
    <row r="40" spans="1:9">
      <c r="A40" s="2">
        <v>2024</v>
      </c>
      <c r="B40" s="3">
        <v>7240.5017416006003</v>
      </c>
      <c r="C40" s="3">
        <v>6648.1605038542202</v>
      </c>
      <c r="D40" s="3">
        <v>1825.0330534606801</v>
      </c>
      <c r="E40" s="3">
        <v>209.72082260654901</v>
      </c>
      <c r="F40" s="3">
        <v>660.35108223248994</v>
      </c>
      <c r="G40" s="3">
        <v>1120.04677394583</v>
      </c>
      <c r="H40" s="3">
        <v>78.778126898129599</v>
      </c>
      <c r="I40" s="4">
        <v>17782.592104598501</v>
      </c>
    </row>
    <row r="41" spans="1:9">
      <c r="A41" s="2">
        <v>2025</v>
      </c>
      <c r="B41" s="3">
        <v>7303.90637627653</v>
      </c>
      <c r="C41" s="3">
        <v>6733.8170635358701</v>
      </c>
      <c r="D41" s="3">
        <v>1821.39751939704</v>
      </c>
      <c r="E41" s="3">
        <v>209.39982859238299</v>
      </c>
      <c r="F41" s="3">
        <v>664.32781510845996</v>
      </c>
      <c r="G41" s="3">
        <v>1130.9945671155101</v>
      </c>
      <c r="H41" s="3">
        <v>78.328158387972394</v>
      </c>
      <c r="I41" s="4">
        <v>17942.1713284137</v>
      </c>
    </row>
    <row r="42" spans="1:9">
      <c r="A42" s="2">
        <v>2026</v>
      </c>
      <c r="B42" s="3">
        <v>7365.0060421321996</v>
      </c>
      <c r="C42" s="3">
        <v>6809.7159963437898</v>
      </c>
      <c r="D42" s="3">
        <v>1819.3947395067801</v>
      </c>
      <c r="E42" s="3">
        <v>208.896314967839</v>
      </c>
      <c r="F42" s="3">
        <v>668.31570909102004</v>
      </c>
      <c r="G42" s="3">
        <v>1141.90929074378</v>
      </c>
      <c r="H42" s="3">
        <v>77.856211709715495</v>
      </c>
      <c r="I42" s="4">
        <v>18091.094304495098</v>
      </c>
    </row>
    <row r="43" spans="1:9">
      <c r="A43" s="2">
        <v>2027</v>
      </c>
      <c r="B43" s="3">
        <v>7427.0934436979896</v>
      </c>
      <c r="C43" s="3">
        <v>6880.3380144581397</v>
      </c>
      <c r="D43" s="3">
        <v>1820.57237214777</v>
      </c>
      <c r="E43" s="3">
        <v>208.43732605008799</v>
      </c>
      <c r="F43" s="3">
        <v>672.31211551085403</v>
      </c>
      <c r="G43" s="3">
        <v>1152.6721832731801</v>
      </c>
      <c r="H43" s="3">
        <v>77.361253662176694</v>
      </c>
      <c r="I43" s="4">
        <v>18238.786708800199</v>
      </c>
    </row>
    <row r="44" spans="1:9">
      <c r="A44" s="2">
        <v>2028</v>
      </c>
      <c r="B44" s="3">
        <v>7495.9091902969103</v>
      </c>
      <c r="C44" s="3">
        <v>6955.2722875176096</v>
      </c>
      <c r="D44" s="3">
        <v>1824.5132413390199</v>
      </c>
      <c r="E44" s="3">
        <v>208.004715692102</v>
      </c>
      <c r="F44" s="3">
        <v>676.31513060338295</v>
      </c>
      <c r="G44" s="3">
        <v>1164.00375431455</v>
      </c>
      <c r="H44" s="3">
        <v>76.845196094127303</v>
      </c>
      <c r="I44" s="4">
        <v>18400.863515857702</v>
      </c>
    </row>
    <row r="45" spans="1:9">
      <c r="A45" s="2">
        <v>2029</v>
      </c>
      <c r="B45" s="3">
        <v>7563.53191530617</v>
      </c>
      <c r="C45" s="3">
        <v>7023.0712059412499</v>
      </c>
      <c r="D45" s="3">
        <v>1826.83200323755</v>
      </c>
      <c r="E45" s="3">
        <v>207.65218607444899</v>
      </c>
      <c r="F45" s="3">
        <v>680.32347471273295</v>
      </c>
      <c r="G45" s="3">
        <v>1175.06479980476</v>
      </c>
      <c r="H45" s="3">
        <v>76.306622038315197</v>
      </c>
      <c r="I45" s="4">
        <v>18552.7822071152</v>
      </c>
    </row>
    <row r="46" spans="1:9">
      <c r="A46" s="2">
        <v>2030</v>
      </c>
      <c r="B46" s="3">
        <v>7639.2835294163997</v>
      </c>
      <c r="C46" s="3">
        <v>7081.3966933134197</v>
      </c>
      <c r="D46" s="3">
        <v>1827.3032876924999</v>
      </c>
      <c r="E46" s="3">
        <v>207.294356794799</v>
      </c>
      <c r="F46" s="3">
        <v>684.33632119394304</v>
      </c>
      <c r="G46" s="3">
        <v>1186.38885962942</v>
      </c>
      <c r="H46" s="3">
        <v>75.743486942410797</v>
      </c>
      <c r="I46" s="4">
        <v>18701.7465349829</v>
      </c>
    </row>
    <row r="47" spans="1:9">
      <c r="A47" t="s">
        <v>21</v>
      </c>
    </row>
    <row r="50" spans="1:9" ht="18.75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>
      <c r="A52" s="2" t="s">
        <v>11</v>
      </c>
      <c r="B52" s="5">
        <f>IF(B16=0, "--",(B26/B16)^(1/10)-1)</f>
        <v>1.3039270387513069E-2</v>
      </c>
      <c r="C52" s="5">
        <f t="shared" ref="C52:I52" si="0">IF(C16=0, "--",(C26/C16)^(1/10)-1)</f>
        <v>1.346196167050917E-2</v>
      </c>
      <c r="D52" s="5">
        <f t="shared" si="0"/>
        <v>1.4651700465314832E-2</v>
      </c>
      <c r="E52" s="5">
        <f t="shared" si="0"/>
        <v>-1.3226519680826776E-2</v>
      </c>
      <c r="F52" s="5">
        <f t="shared" si="0"/>
        <v>-4.4660968731459083E-2</v>
      </c>
      <c r="G52" s="5">
        <f t="shared" si="0"/>
        <v>2.9193295473607384E-2</v>
      </c>
      <c r="H52" s="5">
        <f t="shared" si="0"/>
        <v>5.2238128363975012E-3</v>
      </c>
      <c r="I52" s="5">
        <f t="shared" si="0"/>
        <v>1.0339507713406748E-2</v>
      </c>
    </row>
    <row r="53" spans="1:9">
      <c r="A53" s="2" t="s">
        <v>12</v>
      </c>
      <c r="B53" s="5">
        <f>IF(B26=0,"--",(B36/B26)^(1/10)-1)</f>
        <v>1.5035682628521396E-3</v>
      </c>
      <c r="C53" s="5">
        <f t="shared" ref="C53:I53" si="1">IF(C26=0,"--",(C36/C26)^(1/10)-1)</f>
        <v>-1.2622131678946547E-3</v>
      </c>
      <c r="D53" s="5">
        <f t="shared" si="1"/>
        <v>-2.5963109253454908E-2</v>
      </c>
      <c r="E53" s="5">
        <f t="shared" si="1"/>
        <v>1.5544081905298102E-2</v>
      </c>
      <c r="F53" s="5">
        <f t="shared" si="1"/>
        <v>-1.723141661926042E-2</v>
      </c>
      <c r="G53" s="5">
        <f t="shared" si="1"/>
        <v>1.6170986996052905E-2</v>
      </c>
      <c r="H53" s="5">
        <f t="shared" si="1"/>
        <v>-3.5524040773867172E-2</v>
      </c>
      <c r="I53" s="5">
        <f t="shared" si="1"/>
        <v>-2.8402843786780041E-3</v>
      </c>
    </row>
    <row r="54" spans="1:9">
      <c r="A54" s="2" t="s">
        <v>13</v>
      </c>
      <c r="B54" s="5">
        <f>IF(B36=0,"--",(B46/B36)^(1/10)-1)</f>
        <v>8.5972519071306763E-3</v>
      </c>
      <c r="C54" s="5">
        <f t="shared" ref="C54:I54" si="2">IF(C36=0,"--",(C46/C36)^(1/10)-1)</f>
        <v>1.1987913898418689E-2</v>
      </c>
      <c r="D54" s="5">
        <f t="shared" si="2"/>
        <v>-2.7111143965841134E-4</v>
      </c>
      <c r="E54" s="5">
        <f t="shared" si="2"/>
        <v>-1.407277114765404E-3</v>
      </c>
      <c r="F54" s="5">
        <f t="shared" si="2"/>
        <v>5.9970632464521056E-3</v>
      </c>
      <c r="G54" s="5">
        <f t="shared" si="2"/>
        <v>9.8375120585731946E-3</v>
      </c>
      <c r="H54" s="5">
        <f t="shared" si="2"/>
        <v>-5.8956576991492371E-3</v>
      </c>
      <c r="I54" s="5">
        <f t="shared" si="2"/>
        <v>8.748730301801233E-3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24.7109375" customWidth="1"/>
  </cols>
  <sheetData>
    <row r="1" spans="1:8" ht="18.75">
      <c r="A1" s="16" t="str">
        <f>CONCATENATE("Form 1.2 - ",'List of Forms'!A1)</f>
        <v>Form 1.2 - NCNC 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>
      <c r="A6" s="2">
        <v>1990</v>
      </c>
      <c r="B6" s="3">
        <v>12671.7864899714</v>
      </c>
      <c r="C6" s="3">
        <v>810.99433535817604</v>
      </c>
      <c r="D6" s="3">
        <v>13482.780825329601</v>
      </c>
      <c r="E6" s="3">
        <v>0</v>
      </c>
      <c r="F6" s="3">
        <v>0</v>
      </c>
      <c r="G6" s="3">
        <v>0</v>
      </c>
      <c r="H6" s="4">
        <v>13482.780825329601</v>
      </c>
    </row>
    <row r="7" spans="1:8">
      <c r="A7" s="2">
        <v>1991</v>
      </c>
      <c r="B7" s="3">
        <v>12739.879829465001</v>
      </c>
      <c r="C7" s="3">
        <v>815.352309085765</v>
      </c>
      <c r="D7" s="3">
        <v>13555.2321385508</v>
      </c>
      <c r="E7" s="3">
        <v>0</v>
      </c>
      <c r="F7" s="3">
        <v>0</v>
      </c>
      <c r="G7" s="3">
        <v>0</v>
      </c>
      <c r="H7" s="4">
        <v>13555.2321385508</v>
      </c>
    </row>
    <row r="8" spans="1:8">
      <c r="A8" s="2">
        <v>1992</v>
      </c>
      <c r="B8" s="3">
        <v>13067.3581616476</v>
      </c>
      <c r="C8" s="3">
        <v>836.31005376095402</v>
      </c>
      <c r="D8" s="3">
        <v>13903.668215408499</v>
      </c>
      <c r="E8" s="3">
        <v>0</v>
      </c>
      <c r="F8" s="3">
        <v>1.3571632709723801E-2</v>
      </c>
      <c r="G8" s="3">
        <v>1.3571632709723801E-2</v>
      </c>
      <c r="H8" s="4">
        <v>13903.654643775801</v>
      </c>
    </row>
    <row r="9" spans="1:8">
      <c r="A9" s="2">
        <v>1993</v>
      </c>
      <c r="B9" s="3">
        <v>13345.300644508699</v>
      </c>
      <c r="C9" s="3">
        <v>854.09783118797998</v>
      </c>
      <c r="D9" s="3">
        <v>14199.3984756967</v>
      </c>
      <c r="E9" s="3">
        <v>0</v>
      </c>
      <c r="F9" s="3">
        <v>2.20321965749085E-2</v>
      </c>
      <c r="G9" s="3">
        <v>2.20321965749085E-2</v>
      </c>
      <c r="H9" s="4">
        <v>14199.376443500099</v>
      </c>
    </row>
    <row r="10" spans="1:8">
      <c r="A10" s="2">
        <v>1994</v>
      </c>
      <c r="B10" s="3">
        <v>13091.6842746367</v>
      </c>
      <c r="C10" s="3">
        <v>837.80909888221095</v>
      </c>
      <c r="D10" s="3">
        <v>13929.493373518901</v>
      </c>
      <c r="E10" s="3">
        <v>0</v>
      </c>
      <c r="F10" s="3">
        <v>0.91710460225059298</v>
      </c>
      <c r="G10" s="3">
        <v>0.91710460225059298</v>
      </c>
      <c r="H10" s="4">
        <v>13928.5762689167</v>
      </c>
    </row>
    <row r="11" spans="1:8">
      <c r="A11" s="2">
        <v>1995</v>
      </c>
      <c r="B11" s="3">
        <v>13483.2880580446</v>
      </c>
      <c r="C11" s="3">
        <v>862.81019851369604</v>
      </c>
      <c r="D11" s="3">
        <v>14346.0982565583</v>
      </c>
      <c r="E11" s="3">
        <v>0</v>
      </c>
      <c r="F11" s="3">
        <v>1.87870626817713</v>
      </c>
      <c r="G11" s="3">
        <v>1.87870626817713</v>
      </c>
      <c r="H11" s="4">
        <v>14344.2195502901</v>
      </c>
    </row>
    <row r="12" spans="1:8">
      <c r="A12" s="2">
        <v>1996</v>
      </c>
      <c r="B12" s="3">
        <v>14213.8691800161</v>
      </c>
      <c r="C12" s="3">
        <v>909.51744499517804</v>
      </c>
      <c r="D12" s="3">
        <v>15123.386625011301</v>
      </c>
      <c r="E12" s="3">
        <v>0</v>
      </c>
      <c r="F12" s="3">
        <v>2.65910196651912</v>
      </c>
      <c r="G12" s="3">
        <v>2.65910196651912</v>
      </c>
      <c r="H12" s="4">
        <v>15120.727523044799</v>
      </c>
    </row>
    <row r="13" spans="1:8">
      <c r="A13" s="2">
        <v>1997</v>
      </c>
      <c r="B13" s="3">
        <v>14504.9572712382</v>
      </c>
      <c r="C13" s="3">
        <v>928.10409242384401</v>
      </c>
      <c r="D13" s="3">
        <v>15433.0613636621</v>
      </c>
      <c r="E13" s="3">
        <v>0</v>
      </c>
      <c r="F13" s="3">
        <v>3.33082711570612</v>
      </c>
      <c r="G13" s="3">
        <v>3.33082711570612</v>
      </c>
      <c r="H13" s="4">
        <v>15429.7305365464</v>
      </c>
    </row>
    <row r="14" spans="1:8">
      <c r="A14" s="2">
        <v>1998</v>
      </c>
      <c r="B14" s="3">
        <v>14757.2339961243</v>
      </c>
      <c r="C14" s="3">
        <v>944.22624371863003</v>
      </c>
      <c r="D14" s="3">
        <v>15701.4602398429</v>
      </c>
      <c r="E14" s="3">
        <v>0</v>
      </c>
      <c r="F14" s="3">
        <v>3.6989380207341198</v>
      </c>
      <c r="G14" s="3">
        <v>3.6989380207341198</v>
      </c>
      <c r="H14" s="4">
        <v>15697.7613018222</v>
      </c>
    </row>
    <row r="15" spans="1:8">
      <c r="A15" s="2">
        <v>1999</v>
      </c>
      <c r="B15" s="3">
        <v>15641.9861013013</v>
      </c>
      <c r="C15" s="3">
        <v>1000.82880792037</v>
      </c>
      <c r="D15" s="3">
        <v>16642.814909221699</v>
      </c>
      <c r="E15" s="3">
        <v>0</v>
      </c>
      <c r="F15" s="3">
        <v>4.0359775454814697</v>
      </c>
      <c r="G15" s="3">
        <v>4.0359775454814697</v>
      </c>
      <c r="H15" s="4">
        <v>16638.778931676199</v>
      </c>
    </row>
    <row r="16" spans="1:8">
      <c r="A16" s="2">
        <v>2000</v>
      </c>
      <c r="B16" s="3">
        <v>15916.896472250201</v>
      </c>
      <c r="C16" s="3">
        <v>1018.38389336895</v>
      </c>
      <c r="D16" s="3">
        <v>16935.280365619201</v>
      </c>
      <c r="E16" s="3">
        <v>0</v>
      </c>
      <c r="F16" s="3">
        <v>4.6481383603870396</v>
      </c>
      <c r="G16" s="3">
        <v>4.6481383603870396</v>
      </c>
      <c r="H16" s="4">
        <v>16930.6322272588</v>
      </c>
    </row>
    <row r="17" spans="1:8">
      <c r="A17" s="2">
        <v>2001</v>
      </c>
      <c r="B17" s="3">
        <v>15564.179058262</v>
      </c>
      <c r="C17" s="3">
        <v>995.69689630497805</v>
      </c>
      <c r="D17" s="3">
        <v>16559.875954566902</v>
      </c>
      <c r="E17" s="3">
        <v>0</v>
      </c>
      <c r="F17" s="3">
        <v>6.4150534967296799</v>
      </c>
      <c r="G17" s="3">
        <v>6.4150534967296799</v>
      </c>
      <c r="H17" s="4">
        <v>16553.460901070201</v>
      </c>
    </row>
    <row r="18" spans="1:8">
      <c r="A18" s="2">
        <v>2002</v>
      </c>
      <c r="B18" s="3">
        <v>16201.963883120499</v>
      </c>
      <c r="C18" s="3">
        <v>1036.3359925270499</v>
      </c>
      <c r="D18" s="3">
        <v>17238.299875647499</v>
      </c>
      <c r="E18" s="3">
        <v>0</v>
      </c>
      <c r="F18" s="3">
        <v>9.2139998852974205</v>
      </c>
      <c r="G18" s="3">
        <v>9.2139998852974205</v>
      </c>
      <c r="H18" s="4">
        <v>17229.085875762201</v>
      </c>
    </row>
    <row r="19" spans="1:8">
      <c r="A19" s="2">
        <v>2003</v>
      </c>
      <c r="B19" s="3">
        <v>16765.1096259308</v>
      </c>
      <c r="C19" s="3">
        <v>1072.24141443803</v>
      </c>
      <c r="D19" s="3">
        <v>17837.351040368801</v>
      </c>
      <c r="E19" s="3">
        <v>0</v>
      </c>
      <c r="F19" s="3">
        <v>11.3375253365751</v>
      </c>
      <c r="G19" s="3">
        <v>11.3375253365751</v>
      </c>
      <c r="H19" s="4">
        <v>17826.0135150323</v>
      </c>
    </row>
    <row r="20" spans="1:8">
      <c r="A20" s="2">
        <v>2004</v>
      </c>
      <c r="B20" s="3">
        <v>17496.444168129899</v>
      </c>
      <c r="C20" s="3">
        <v>1118.92076627143</v>
      </c>
      <c r="D20" s="3">
        <v>18615.364934401299</v>
      </c>
      <c r="E20" s="3">
        <v>0</v>
      </c>
      <c r="F20" s="3">
        <v>13.307195138821401</v>
      </c>
      <c r="G20" s="3">
        <v>13.307195138821401</v>
      </c>
      <c r="H20" s="4">
        <v>18602.057739262498</v>
      </c>
    </row>
    <row r="21" spans="1:8">
      <c r="A21" s="2">
        <v>2005</v>
      </c>
      <c r="B21" s="3">
        <v>17558.938166936401</v>
      </c>
      <c r="C21" s="3">
        <v>1122.7373419097501</v>
      </c>
      <c r="D21" s="3">
        <v>18681.6755088461</v>
      </c>
      <c r="E21" s="3">
        <v>0</v>
      </c>
      <c r="F21" s="3">
        <v>16.1671995965036</v>
      </c>
      <c r="G21" s="3">
        <v>16.1671995965036</v>
      </c>
      <c r="H21" s="4">
        <v>18665.508309249599</v>
      </c>
    </row>
    <row r="22" spans="1:8">
      <c r="A22" s="2">
        <v>2006</v>
      </c>
      <c r="B22" s="3">
        <v>18149.620259604199</v>
      </c>
      <c r="C22" s="3">
        <v>1160.2318116670699</v>
      </c>
      <c r="D22" s="3">
        <v>19309.852071271202</v>
      </c>
      <c r="E22" s="3">
        <v>2.9511719999999899</v>
      </c>
      <c r="F22" s="3">
        <v>18.0470303062203</v>
      </c>
      <c r="G22" s="3">
        <v>20.9982023062203</v>
      </c>
      <c r="H22" s="4">
        <v>19288.853868965001</v>
      </c>
    </row>
    <row r="23" spans="1:8">
      <c r="A23" s="2">
        <v>2007</v>
      </c>
      <c r="B23" s="3">
        <v>18157.069815663901</v>
      </c>
      <c r="C23" s="3">
        <v>1160.7637457928799</v>
      </c>
      <c r="D23" s="3">
        <v>19317.833561456799</v>
      </c>
      <c r="E23" s="3">
        <v>0.84957028000000001</v>
      </c>
      <c r="F23" s="3">
        <v>19.286717370118101</v>
      </c>
      <c r="G23" s="3">
        <v>20.136287650118099</v>
      </c>
      <c r="H23" s="4">
        <v>19297.697273806702</v>
      </c>
    </row>
    <row r="24" spans="1:8">
      <c r="A24" s="2">
        <v>2008</v>
      </c>
      <c r="B24" s="3">
        <v>18242.745266316899</v>
      </c>
      <c r="C24" s="3">
        <v>1165.92661671409</v>
      </c>
      <c r="D24" s="3">
        <v>19408.671883030998</v>
      </c>
      <c r="E24" s="3">
        <v>0.25499457720000002</v>
      </c>
      <c r="F24" s="3">
        <v>24.8868855820985</v>
      </c>
      <c r="G24" s="3">
        <v>25.141880159298498</v>
      </c>
      <c r="H24" s="4">
        <v>19383.530002871699</v>
      </c>
    </row>
    <row r="25" spans="1:8">
      <c r="A25" s="2">
        <v>2009</v>
      </c>
      <c r="B25" s="3">
        <v>17926.943851429001</v>
      </c>
      <c r="C25" s="3">
        <v>1144.82628529053</v>
      </c>
      <c r="D25" s="3">
        <v>19071.770136719599</v>
      </c>
      <c r="E25" s="3">
        <v>0.60544463142799998</v>
      </c>
      <c r="F25" s="3">
        <v>38.4276991330294</v>
      </c>
      <c r="G25" s="3">
        <v>39.0331437644574</v>
      </c>
      <c r="H25" s="4">
        <v>19032.736992955099</v>
      </c>
    </row>
    <row r="26" spans="1:8">
      <c r="A26" s="2">
        <v>2010</v>
      </c>
      <c r="B26" s="3">
        <v>17701.3655778871</v>
      </c>
      <c r="C26" s="3">
        <v>1128.7165138242799</v>
      </c>
      <c r="D26" s="3">
        <v>18830.0820917114</v>
      </c>
      <c r="E26" s="3">
        <v>0.59295018511372</v>
      </c>
      <c r="F26" s="3">
        <v>64.577099197547</v>
      </c>
      <c r="G26" s="3">
        <v>65.170049382660693</v>
      </c>
      <c r="H26" s="4">
        <v>18764.912042328699</v>
      </c>
    </row>
    <row r="27" spans="1:8">
      <c r="A27" s="2">
        <v>2011</v>
      </c>
      <c r="B27" s="3">
        <v>17984.0000552001</v>
      </c>
      <c r="C27" s="3">
        <v>1144.6785917976999</v>
      </c>
      <c r="D27" s="3">
        <v>19128.6786469978</v>
      </c>
      <c r="E27" s="3">
        <v>0.59842098326258297</v>
      </c>
      <c r="F27" s="3">
        <v>97.798637377700203</v>
      </c>
      <c r="G27" s="3">
        <v>98.397058360962802</v>
      </c>
      <c r="H27" s="4">
        <v>19030.281588636801</v>
      </c>
    </row>
    <row r="28" spans="1:8">
      <c r="A28" s="2">
        <v>2012</v>
      </c>
      <c r="B28" s="3">
        <v>18061.639695614402</v>
      </c>
      <c r="C28" s="3">
        <v>1147.3658958455101</v>
      </c>
      <c r="D28" s="3">
        <v>19209.005591460002</v>
      </c>
      <c r="E28" s="3">
        <v>0.52294677342995699</v>
      </c>
      <c r="F28" s="3">
        <v>133.52462625491501</v>
      </c>
      <c r="G28" s="3">
        <v>134.047573028345</v>
      </c>
      <c r="H28" s="4">
        <v>19074.9580184316</v>
      </c>
    </row>
    <row r="29" spans="1:8">
      <c r="A29" s="2">
        <v>2013</v>
      </c>
      <c r="B29" s="3">
        <v>18001.957763655399</v>
      </c>
      <c r="C29" s="3">
        <v>1140.7199084347301</v>
      </c>
      <c r="D29" s="3">
        <v>19142.6776720901</v>
      </c>
      <c r="E29" s="3">
        <v>0.60049730569565696</v>
      </c>
      <c r="F29" s="3">
        <v>177.60869705696101</v>
      </c>
      <c r="G29" s="3">
        <v>178.209194362657</v>
      </c>
      <c r="H29" s="4">
        <v>18964.4684777275</v>
      </c>
    </row>
    <row r="30" spans="1:8">
      <c r="A30" s="2">
        <v>2014</v>
      </c>
      <c r="B30" s="3">
        <v>18218.396272541999</v>
      </c>
      <c r="C30" s="3">
        <v>1151.315556992</v>
      </c>
      <c r="D30" s="3">
        <v>19369.711829534001</v>
      </c>
      <c r="E30" s="3">
        <v>0.60607233263870097</v>
      </c>
      <c r="F30" s="3">
        <v>228.484622209441</v>
      </c>
      <c r="G30" s="3">
        <v>229.09069454207901</v>
      </c>
      <c r="H30" s="4">
        <v>19140.621134992001</v>
      </c>
    </row>
    <row r="31" spans="1:8">
      <c r="A31" s="2">
        <v>2015</v>
      </c>
      <c r="B31" s="3">
        <v>18069.212547846699</v>
      </c>
      <c r="C31" s="3">
        <v>1137.7211064282601</v>
      </c>
      <c r="D31" s="3">
        <v>19206.933654274999</v>
      </c>
      <c r="E31" s="3">
        <v>0.54767160931231396</v>
      </c>
      <c r="F31" s="3">
        <v>291.77258829583201</v>
      </c>
      <c r="G31" s="3">
        <v>292.32025990514398</v>
      </c>
      <c r="H31" s="4">
        <v>18914.613394369899</v>
      </c>
    </row>
    <row r="32" spans="1:8">
      <c r="A32" s="2">
        <v>2016</v>
      </c>
      <c r="B32" s="3">
        <v>18371.297948506301</v>
      </c>
      <c r="C32" s="3">
        <v>1150.52411228089</v>
      </c>
      <c r="D32" s="3">
        <v>19521.822060787199</v>
      </c>
      <c r="E32" s="3">
        <v>0.545294893219191</v>
      </c>
      <c r="F32" s="3">
        <v>373.47180014839603</v>
      </c>
      <c r="G32" s="3">
        <v>374.01709504161499</v>
      </c>
      <c r="H32" s="4">
        <v>19147.804965745501</v>
      </c>
    </row>
    <row r="33" spans="1:8">
      <c r="A33" s="2">
        <v>2017</v>
      </c>
      <c r="B33" s="3">
        <v>19081.5713085147</v>
      </c>
      <c r="C33" s="3">
        <v>1187.4276654504999</v>
      </c>
      <c r="D33" s="3">
        <v>20268.998973965201</v>
      </c>
      <c r="E33" s="3">
        <v>43.507851944286998</v>
      </c>
      <c r="F33" s="3">
        <v>442.25008699042797</v>
      </c>
      <c r="G33" s="3">
        <v>485.75793893471501</v>
      </c>
      <c r="H33" s="4">
        <v>19783.2410350305</v>
      </c>
    </row>
    <row r="34" spans="1:8">
      <c r="A34" s="2">
        <v>2018</v>
      </c>
      <c r="B34" s="3">
        <v>17553.071112322199</v>
      </c>
      <c r="C34" s="3">
        <v>1082.9694824778101</v>
      </c>
      <c r="D34" s="3">
        <v>18636.040594800001</v>
      </c>
      <c r="E34" s="3">
        <v>46.738968729459003</v>
      </c>
      <c r="F34" s="3">
        <v>526.62712489350304</v>
      </c>
      <c r="G34" s="3">
        <v>573.36609362296201</v>
      </c>
      <c r="H34" s="4">
        <v>18062.674501177</v>
      </c>
    </row>
    <row r="35" spans="1:8">
      <c r="A35" s="2">
        <v>2019</v>
      </c>
      <c r="B35" s="3">
        <v>17725.686780981701</v>
      </c>
      <c r="C35" s="3">
        <v>1087.5027734867899</v>
      </c>
      <c r="D35" s="3">
        <v>18813.189554468499</v>
      </c>
      <c r="E35" s="3">
        <v>47.674555935678399</v>
      </c>
      <c r="F35" s="3">
        <v>607.27440198045599</v>
      </c>
      <c r="G35" s="3">
        <v>654.94895791613499</v>
      </c>
      <c r="H35" s="4">
        <v>18158.240596552299</v>
      </c>
    </row>
    <row r="36" spans="1:8">
      <c r="A36" s="2">
        <v>2020</v>
      </c>
      <c r="B36" s="3">
        <v>17891.409791059399</v>
      </c>
      <c r="C36" s="3">
        <v>1090.7251409363</v>
      </c>
      <c r="D36" s="3">
        <v>18982.134931995701</v>
      </c>
      <c r="E36" s="3">
        <v>48.525383642947403</v>
      </c>
      <c r="F36" s="3">
        <v>701.25286303230303</v>
      </c>
      <c r="G36" s="3">
        <v>749.77824667525101</v>
      </c>
      <c r="H36" s="4">
        <v>18232.356685320399</v>
      </c>
    </row>
    <row r="37" spans="1:8">
      <c r="A37" s="2">
        <v>2021</v>
      </c>
      <c r="B37" s="3">
        <v>18102.1890235063</v>
      </c>
      <c r="C37" s="3">
        <v>1096.0055552606</v>
      </c>
      <c r="D37" s="3">
        <v>19198.194578766899</v>
      </c>
      <c r="E37" s="3">
        <v>49.301355353928301</v>
      </c>
      <c r="F37" s="3">
        <v>807.53909608599895</v>
      </c>
      <c r="G37" s="3">
        <v>856.84045143992705</v>
      </c>
      <c r="H37" s="4">
        <v>18341.354127326998</v>
      </c>
    </row>
    <row r="38" spans="1:8">
      <c r="A38" s="2">
        <v>2022</v>
      </c>
      <c r="B38" s="3">
        <v>18393.819813146099</v>
      </c>
      <c r="C38" s="3">
        <v>1106.5938982467101</v>
      </c>
      <c r="D38" s="3">
        <v>19500.413711392801</v>
      </c>
      <c r="E38" s="3">
        <v>49.707345909050801</v>
      </c>
      <c r="F38" s="3">
        <v>911.01705243656795</v>
      </c>
      <c r="G38" s="3">
        <v>960.72439834561897</v>
      </c>
      <c r="H38" s="4">
        <v>18539.689313047202</v>
      </c>
    </row>
    <row r="39" spans="1:8">
      <c r="A39" s="2">
        <v>2023</v>
      </c>
      <c r="B39" s="3">
        <v>18668.035141105702</v>
      </c>
      <c r="C39" s="3">
        <v>1116.0608032776699</v>
      </c>
      <c r="D39" s="3">
        <v>19784.0959443834</v>
      </c>
      <c r="E39" s="3">
        <v>50.067267044314399</v>
      </c>
      <c r="F39" s="3">
        <v>1014.15653484912</v>
      </c>
      <c r="G39" s="3">
        <v>1064.2238018934299</v>
      </c>
      <c r="H39" s="4">
        <v>18719.872142489901</v>
      </c>
    </row>
    <row r="40" spans="1:8">
      <c r="A40" s="2">
        <v>2024</v>
      </c>
      <c r="B40" s="3">
        <v>18953.371068791101</v>
      </c>
      <c r="C40" s="3">
        <v>1125.9979017358801</v>
      </c>
      <c r="D40" s="3">
        <v>20079.368970527001</v>
      </c>
      <c r="E40" s="3">
        <v>50.380711069877798</v>
      </c>
      <c r="F40" s="3">
        <v>1120.39825312271</v>
      </c>
      <c r="G40" s="3">
        <v>1170.7789641925899</v>
      </c>
      <c r="H40" s="4">
        <v>18908.590006334402</v>
      </c>
    </row>
    <row r="41" spans="1:8">
      <c r="A41" s="2">
        <v>2025</v>
      </c>
      <c r="B41" s="3">
        <v>19217.808572954898</v>
      </c>
      <c r="C41" s="3">
        <v>1134.68047092796</v>
      </c>
      <c r="D41" s="3">
        <v>20352.489043882899</v>
      </c>
      <c r="E41" s="3">
        <v>50.645626868204502</v>
      </c>
      <c r="F41" s="3">
        <v>1224.99161767295</v>
      </c>
      <c r="G41" s="3">
        <v>1275.63724454116</v>
      </c>
      <c r="H41" s="4">
        <v>19076.851799341701</v>
      </c>
    </row>
    <row r="42" spans="1:8">
      <c r="A42" s="2">
        <v>2026</v>
      </c>
      <c r="B42" s="3">
        <v>19469.707990113398</v>
      </c>
      <c r="C42" s="3">
        <v>1142.6533355834799</v>
      </c>
      <c r="D42" s="3">
        <v>20612.3613256969</v>
      </c>
      <c r="E42" s="3">
        <v>50.878244331666998</v>
      </c>
      <c r="F42" s="3">
        <v>1327.73544128669</v>
      </c>
      <c r="G42" s="3">
        <v>1378.61368561836</v>
      </c>
      <c r="H42" s="4">
        <v>19233.7476400786</v>
      </c>
    </row>
    <row r="43" spans="1:8">
      <c r="A43" s="2">
        <v>2027</v>
      </c>
      <c r="B43" s="3">
        <v>19718.860099076599</v>
      </c>
      <c r="C43" s="3">
        <v>1150.3743431125999</v>
      </c>
      <c r="D43" s="3">
        <v>20869.234442189201</v>
      </c>
      <c r="E43" s="3">
        <v>51.096379824147597</v>
      </c>
      <c r="F43" s="3">
        <v>1428.97701045231</v>
      </c>
      <c r="G43" s="3">
        <v>1480.07339027645</v>
      </c>
      <c r="H43" s="4">
        <v>19389.161051912801</v>
      </c>
    </row>
    <row r="44" spans="1:8">
      <c r="A44" s="2">
        <v>2028</v>
      </c>
      <c r="B44" s="3">
        <v>19980.933547373101</v>
      </c>
      <c r="C44" s="3">
        <v>1158.8092707547801</v>
      </c>
      <c r="D44" s="3">
        <v>21139.742818127899</v>
      </c>
      <c r="E44" s="3">
        <v>51.294039965441598</v>
      </c>
      <c r="F44" s="3">
        <v>1528.7759915499901</v>
      </c>
      <c r="G44" s="3">
        <v>1580.0700315154299</v>
      </c>
      <c r="H44" s="4">
        <v>19559.6727866125</v>
      </c>
    </row>
    <row r="45" spans="1:8">
      <c r="A45" s="2">
        <v>2029</v>
      </c>
      <c r="B45" s="3">
        <v>20231.925480641301</v>
      </c>
      <c r="C45" s="3">
        <v>1166.38705872625</v>
      </c>
      <c r="D45" s="3">
        <v>21398.312539367598</v>
      </c>
      <c r="E45" s="3">
        <v>51.374110557048297</v>
      </c>
      <c r="F45" s="3">
        <v>1627.7691629690501</v>
      </c>
      <c r="G45" s="3">
        <v>1679.1432735261001</v>
      </c>
      <c r="H45" s="4">
        <v>19719.169265841399</v>
      </c>
    </row>
    <row r="46" spans="1:8">
      <c r="A46" s="2">
        <v>2030</v>
      </c>
      <c r="B46" s="3">
        <v>20480.293737157499</v>
      </c>
      <c r="C46" s="3">
        <v>1173.5382200548499</v>
      </c>
      <c r="D46" s="3">
        <v>21653.8319572123</v>
      </c>
      <c r="E46" s="3">
        <v>51.439290001454502</v>
      </c>
      <c r="F46" s="3">
        <v>1727.10791217314</v>
      </c>
      <c r="G46" s="3">
        <v>1778.5472021746</v>
      </c>
      <c r="H46" s="4">
        <v>19875.284755037701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>
      <c r="A52" s="2" t="s">
        <v>11</v>
      </c>
      <c r="B52" s="5">
        <f t="shared" ref="B52:H52" si="0">IF(B16=0, "--",(B26/B16)^(1/10)-1)</f>
        <v>1.0682714217529199E-2</v>
      </c>
      <c r="C52" s="5">
        <f t="shared" si="0"/>
        <v>1.0339507713406304E-2</v>
      </c>
      <c r="D52" s="5">
        <f t="shared" si="0"/>
        <v>1.0662105501399566E-2</v>
      </c>
      <c r="E52" s="5" t="str">
        <f t="shared" si="0"/>
        <v>--</v>
      </c>
      <c r="F52" s="5">
        <f t="shared" si="0"/>
        <v>0.30100794447882873</v>
      </c>
      <c r="G52" s="5">
        <f t="shared" si="0"/>
        <v>0.30219762909408754</v>
      </c>
      <c r="H52" s="5">
        <f t="shared" si="0"/>
        <v>1.0339507713406526E-2</v>
      </c>
    </row>
    <row r="53" spans="1:8">
      <c r="A53" s="2" t="s">
        <v>12</v>
      </c>
      <c r="B53" s="5">
        <f t="shared" ref="B53:H53" si="1">IF(B26=0,"--",(B36/B26)^(1/10)-1)</f>
        <v>1.0684613806208887E-3</v>
      </c>
      <c r="C53" s="5">
        <f t="shared" si="1"/>
        <v>-3.4179870123106637E-3</v>
      </c>
      <c r="D53" s="5">
        <f t="shared" si="1"/>
        <v>8.0458028302632378E-4</v>
      </c>
      <c r="E53" s="5">
        <f t="shared" si="1"/>
        <v>0.55344212154931904</v>
      </c>
      <c r="F53" s="5">
        <f t="shared" si="1"/>
        <v>0.26934480950682294</v>
      </c>
      <c r="G53" s="5">
        <f t="shared" si="1"/>
        <v>0.27669888354858596</v>
      </c>
      <c r="H53" s="5">
        <f t="shared" si="1"/>
        <v>-2.8749483781181917E-3</v>
      </c>
    </row>
    <row r="54" spans="1:8">
      <c r="A54" s="2" t="s">
        <v>13</v>
      </c>
      <c r="B54" s="5">
        <f t="shared" ref="B54:H54" si="2">IF(B36=0,"--",(B46/B36)^(1/10)-1)</f>
        <v>1.3605974656263564E-2</v>
      </c>
      <c r="C54" s="5">
        <f t="shared" si="2"/>
        <v>7.3448987221707007E-3</v>
      </c>
      <c r="D54" s="5">
        <f t="shared" si="2"/>
        <v>1.3255501874961384E-2</v>
      </c>
      <c r="E54" s="5">
        <f t="shared" si="2"/>
        <v>5.8485606636000664E-3</v>
      </c>
      <c r="F54" s="5">
        <f t="shared" si="2"/>
        <v>9.4320368124354292E-2</v>
      </c>
      <c r="G54" s="5">
        <f t="shared" si="2"/>
        <v>9.0217768582602442E-2</v>
      </c>
      <c r="H54" s="5">
        <f t="shared" si="2"/>
        <v>8.6652409481935422E-3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/>
  <cols>
    <col min="1" max="1" width="9.140625" customWidth="1"/>
    <col min="2" max="9" width="32.7109375" customWidth="1"/>
  </cols>
  <sheetData>
    <row r="1" spans="1:9" ht="18.75">
      <c r="A1" s="16" t="str">
        <f>CONCATENATE("Form 1.4 - ",'List of Forms'!A1)</f>
        <v>Form 1.4 - NCNC 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65</v>
      </c>
      <c r="I5" s="6" t="s">
        <v>68</v>
      </c>
    </row>
    <row r="6" spans="1:9" ht="15.75" thickTop="1">
      <c r="A6" s="2">
        <v>1990</v>
      </c>
      <c r="B6" s="3">
        <v>3465.1498889999998</v>
      </c>
      <c r="C6" s="3">
        <v>265.43048149999998</v>
      </c>
      <c r="D6" s="3">
        <v>3730.5803700000001</v>
      </c>
      <c r="E6" s="3">
        <v>0</v>
      </c>
      <c r="F6" s="3">
        <v>0</v>
      </c>
      <c r="G6" s="3">
        <v>0</v>
      </c>
      <c r="H6" s="4">
        <v>3730.5803700000001</v>
      </c>
      <c r="I6" s="15">
        <v>41.25712566</v>
      </c>
    </row>
    <row r="7" spans="1:9">
      <c r="A7" s="2">
        <v>1991</v>
      </c>
      <c r="B7" s="3">
        <v>3376.397727</v>
      </c>
      <c r="C7" s="3">
        <v>258.63206589999999</v>
      </c>
      <c r="D7" s="3">
        <v>3635.0297930000002</v>
      </c>
      <c r="E7" s="3">
        <v>0</v>
      </c>
      <c r="F7" s="3">
        <v>0</v>
      </c>
      <c r="G7" s="3">
        <v>0</v>
      </c>
      <c r="H7" s="4">
        <v>3635.0297930000002</v>
      </c>
      <c r="I7" s="15">
        <v>42.56914021</v>
      </c>
    </row>
    <row r="8" spans="1:9">
      <c r="A8" s="2">
        <v>1992</v>
      </c>
      <c r="B8" s="3">
        <v>3320.3367309999999</v>
      </c>
      <c r="C8" s="3">
        <v>254.33746160000001</v>
      </c>
      <c r="D8" s="3">
        <v>3574.6741929999998</v>
      </c>
      <c r="E8" s="3">
        <v>0</v>
      </c>
      <c r="F8" s="3">
        <v>4.333824E-3</v>
      </c>
      <c r="G8" s="3">
        <v>4.333824E-3</v>
      </c>
      <c r="H8" s="4">
        <v>3574.6698590000001</v>
      </c>
      <c r="I8" s="15">
        <v>44.400609009999997</v>
      </c>
    </row>
    <row r="9" spans="1:9">
      <c r="A9" s="2">
        <v>1993</v>
      </c>
      <c r="B9" s="3">
        <v>3446.1580549999999</v>
      </c>
      <c r="C9" s="3">
        <v>263.97537670000003</v>
      </c>
      <c r="D9" s="3">
        <v>3710.1334320000001</v>
      </c>
      <c r="E9" s="3">
        <v>0</v>
      </c>
      <c r="F9" s="3">
        <v>4.3121549999999998E-3</v>
      </c>
      <c r="G9" s="3">
        <v>4.3121549999999998E-3</v>
      </c>
      <c r="H9" s="4">
        <v>3710.1291200000001</v>
      </c>
      <c r="I9" s="15">
        <v>43.689406259999998</v>
      </c>
    </row>
    <row r="10" spans="1:9">
      <c r="A10" s="2">
        <v>1994</v>
      </c>
      <c r="B10" s="3">
        <v>3324.6232049999999</v>
      </c>
      <c r="C10" s="3">
        <v>254.64391209999999</v>
      </c>
      <c r="D10" s="3">
        <v>3579.2671169999999</v>
      </c>
      <c r="E10" s="3">
        <v>0</v>
      </c>
      <c r="F10" s="3">
        <v>0.290148882</v>
      </c>
      <c r="G10" s="3">
        <v>0.290148882</v>
      </c>
      <c r="H10" s="4">
        <v>3578.9769679999999</v>
      </c>
      <c r="I10" s="15">
        <v>44.426665389999997</v>
      </c>
    </row>
    <row r="11" spans="1:9">
      <c r="A11" s="2">
        <v>1995</v>
      </c>
      <c r="B11" s="3">
        <v>3558.8753489999999</v>
      </c>
      <c r="C11" s="3">
        <v>272.57786379999999</v>
      </c>
      <c r="D11" s="3">
        <v>3831.4532129999998</v>
      </c>
      <c r="E11" s="3">
        <v>0</v>
      </c>
      <c r="F11" s="3">
        <v>0.417596786</v>
      </c>
      <c r="G11" s="3">
        <v>0.417596786</v>
      </c>
      <c r="H11" s="4">
        <v>3831.0356160000001</v>
      </c>
      <c r="I11" s="15">
        <v>42.74217599</v>
      </c>
    </row>
    <row r="12" spans="1:9">
      <c r="A12" s="2">
        <v>1996</v>
      </c>
      <c r="B12" s="3">
        <v>3790.318855</v>
      </c>
      <c r="C12" s="3">
        <v>290.29348220000003</v>
      </c>
      <c r="D12" s="3">
        <v>4080.612337</v>
      </c>
      <c r="E12" s="3">
        <v>0</v>
      </c>
      <c r="F12" s="3">
        <v>0.58671189099999999</v>
      </c>
      <c r="G12" s="3">
        <v>0.58671189099999999</v>
      </c>
      <c r="H12" s="4">
        <v>4080.0256250000002</v>
      </c>
      <c r="I12" s="15">
        <v>42.306362909999997</v>
      </c>
    </row>
    <row r="13" spans="1:9">
      <c r="A13" s="2">
        <v>1997</v>
      </c>
      <c r="B13" s="3">
        <v>3885.16822</v>
      </c>
      <c r="C13" s="3">
        <v>297.5506532</v>
      </c>
      <c r="D13" s="3">
        <v>4182.7188740000001</v>
      </c>
      <c r="E13" s="3">
        <v>0</v>
      </c>
      <c r="F13" s="3">
        <v>0.69494157999999995</v>
      </c>
      <c r="G13" s="3">
        <v>0.69494157999999995</v>
      </c>
      <c r="H13" s="4">
        <v>4182.0239320000001</v>
      </c>
      <c r="I13" s="15">
        <v>42.117998200000002</v>
      </c>
    </row>
    <row r="14" spans="1:9">
      <c r="A14" s="2">
        <v>1998</v>
      </c>
      <c r="B14" s="3">
        <v>4115.3160939999998</v>
      </c>
      <c r="C14" s="3">
        <v>315.17618579999998</v>
      </c>
      <c r="D14" s="3">
        <v>4430.4922800000004</v>
      </c>
      <c r="E14" s="3">
        <v>0</v>
      </c>
      <c r="F14" s="3">
        <v>0.744478686</v>
      </c>
      <c r="G14" s="3">
        <v>0.744478686</v>
      </c>
      <c r="H14" s="4">
        <v>4429.7478019999999</v>
      </c>
      <c r="I14" s="15">
        <v>40.453361319999999</v>
      </c>
    </row>
    <row r="15" spans="1:9">
      <c r="A15" s="2">
        <v>1999</v>
      </c>
      <c r="B15" s="3">
        <v>4247.4887079999999</v>
      </c>
      <c r="C15" s="3">
        <v>325.29475589999998</v>
      </c>
      <c r="D15" s="3">
        <v>4572.7834640000001</v>
      </c>
      <c r="E15" s="3">
        <v>0</v>
      </c>
      <c r="F15" s="3">
        <v>0.82087622100000002</v>
      </c>
      <c r="G15" s="3">
        <v>0.82087622100000002</v>
      </c>
      <c r="H15" s="4">
        <v>4571.9625880000003</v>
      </c>
      <c r="I15" s="15">
        <v>41.544609149999999</v>
      </c>
    </row>
    <row r="16" spans="1:9">
      <c r="A16" s="2">
        <v>2000</v>
      </c>
      <c r="B16" s="3">
        <v>4195.8101790000001</v>
      </c>
      <c r="C16" s="3">
        <v>321.32487650000002</v>
      </c>
      <c r="D16" s="3">
        <v>4517.1350560000001</v>
      </c>
      <c r="E16" s="3">
        <v>0</v>
      </c>
      <c r="F16" s="3">
        <v>0.96844954500000002</v>
      </c>
      <c r="G16" s="3">
        <v>0.96844954500000002</v>
      </c>
      <c r="H16" s="4">
        <v>4516.1666059999998</v>
      </c>
      <c r="I16" s="15">
        <v>42.795599510000002</v>
      </c>
    </row>
    <row r="17" spans="1:9">
      <c r="A17" s="2">
        <v>2001</v>
      </c>
      <c r="B17" s="3">
        <v>3911.4824279999998</v>
      </c>
      <c r="C17" s="3">
        <v>299.5092593</v>
      </c>
      <c r="D17" s="3">
        <v>4210.9916869999997</v>
      </c>
      <c r="E17" s="3">
        <v>0</v>
      </c>
      <c r="F17" s="3">
        <v>1.439877539</v>
      </c>
      <c r="G17" s="3">
        <v>1.439877539</v>
      </c>
      <c r="H17" s="4">
        <v>4209.5518099999999</v>
      </c>
      <c r="I17" s="15">
        <v>44.889921110000003</v>
      </c>
    </row>
    <row r="18" spans="1:9">
      <c r="A18" s="2">
        <v>2002</v>
      </c>
      <c r="B18" s="3">
        <v>4275.6905569999999</v>
      </c>
      <c r="C18" s="3">
        <v>327.36205269999999</v>
      </c>
      <c r="D18" s="3">
        <v>4603.0526099999997</v>
      </c>
      <c r="E18" s="3">
        <v>0</v>
      </c>
      <c r="F18" s="3">
        <v>2.0345163679999998</v>
      </c>
      <c r="G18" s="3">
        <v>2.0345163679999998</v>
      </c>
      <c r="H18" s="4">
        <v>4601.0180929999997</v>
      </c>
      <c r="I18" s="15">
        <v>42.746856999999999</v>
      </c>
    </row>
    <row r="19" spans="1:9">
      <c r="A19" s="2">
        <v>2003</v>
      </c>
      <c r="B19" s="3">
        <v>4297.9844460000004</v>
      </c>
      <c r="C19" s="3">
        <v>329.05009669999998</v>
      </c>
      <c r="D19" s="3">
        <v>4627.0345429999998</v>
      </c>
      <c r="E19" s="3">
        <v>0</v>
      </c>
      <c r="F19" s="3">
        <v>2.291277671</v>
      </c>
      <c r="G19" s="3">
        <v>2.291277671</v>
      </c>
      <c r="H19" s="4">
        <v>4624.7432650000001</v>
      </c>
      <c r="I19" s="15">
        <v>44.000994929999997</v>
      </c>
    </row>
    <row r="20" spans="1:9">
      <c r="A20" s="2">
        <v>2004</v>
      </c>
      <c r="B20" s="3">
        <v>4195.5822120000003</v>
      </c>
      <c r="C20" s="3">
        <v>321.169107</v>
      </c>
      <c r="D20" s="3">
        <v>4516.751319</v>
      </c>
      <c r="E20" s="3">
        <v>0</v>
      </c>
      <c r="F20" s="3">
        <v>2.774025682</v>
      </c>
      <c r="G20" s="3">
        <v>2.774025682</v>
      </c>
      <c r="H20" s="4">
        <v>4513.9772929999999</v>
      </c>
      <c r="I20" s="15">
        <v>47.043271050000001</v>
      </c>
    </row>
    <row r="21" spans="1:9">
      <c r="A21" s="2">
        <v>2005</v>
      </c>
      <c r="B21" s="3">
        <v>4518.6209049999998</v>
      </c>
      <c r="C21" s="3">
        <v>345.87392410000001</v>
      </c>
      <c r="D21" s="3">
        <v>4864.4948299999996</v>
      </c>
      <c r="E21" s="3">
        <v>0</v>
      </c>
      <c r="F21" s="3">
        <v>3.2955252349999999</v>
      </c>
      <c r="G21" s="3">
        <v>3.2955252349999999</v>
      </c>
      <c r="H21" s="4">
        <v>4861.1993039999998</v>
      </c>
      <c r="I21" s="15">
        <v>43.832101000000002</v>
      </c>
    </row>
    <row r="22" spans="1:9">
      <c r="A22" s="2">
        <v>2006</v>
      </c>
      <c r="B22" s="3">
        <v>5097.1042100000004</v>
      </c>
      <c r="C22" s="3">
        <v>390.15674289999998</v>
      </c>
      <c r="D22" s="3">
        <v>5487.260953</v>
      </c>
      <c r="E22" s="3">
        <v>8.5377563000000004E-2</v>
      </c>
      <c r="F22" s="3">
        <v>3.5887677930000002</v>
      </c>
      <c r="G22" s="3">
        <v>3.6741453559999999</v>
      </c>
      <c r="H22" s="4">
        <v>5483.5868069999997</v>
      </c>
      <c r="I22" s="15">
        <v>40.154811709999997</v>
      </c>
    </row>
    <row r="23" spans="1:9">
      <c r="A23" s="2">
        <v>2007</v>
      </c>
      <c r="B23" s="3">
        <v>4794.2739179999999</v>
      </c>
      <c r="C23" s="3">
        <v>366.94093800000002</v>
      </c>
      <c r="D23" s="3">
        <v>5161.2148559999996</v>
      </c>
      <c r="E23" s="3">
        <v>3.3115499999999999E-2</v>
      </c>
      <c r="F23" s="3">
        <v>3.8891312739999999</v>
      </c>
      <c r="G23" s="3">
        <v>3.922246774</v>
      </c>
      <c r="H23" s="4">
        <v>5157.2926090000001</v>
      </c>
      <c r="I23" s="15">
        <v>42.714921289999999</v>
      </c>
    </row>
    <row r="24" spans="1:9">
      <c r="A24" s="2">
        <v>2008</v>
      </c>
      <c r="B24" s="3">
        <v>4839.841222</v>
      </c>
      <c r="C24" s="3">
        <v>370.30999850000001</v>
      </c>
      <c r="D24" s="3">
        <v>5210.1512199999997</v>
      </c>
      <c r="E24" s="3">
        <v>3.2784344999999999E-2</v>
      </c>
      <c r="F24" s="3">
        <v>5.4742538529999996</v>
      </c>
      <c r="G24" s="3">
        <v>5.5070381980000001</v>
      </c>
      <c r="H24" s="4">
        <v>5204.644182</v>
      </c>
      <c r="I24" s="15">
        <v>42.514563109999997</v>
      </c>
    </row>
    <row r="25" spans="1:9">
      <c r="A25" s="2">
        <v>2009</v>
      </c>
      <c r="B25" s="3">
        <v>4419.8924690000003</v>
      </c>
      <c r="C25" s="3">
        <v>337.88076000000001</v>
      </c>
      <c r="D25" s="3">
        <v>4757.7732290000004</v>
      </c>
      <c r="E25" s="3">
        <v>8.3612680999999994E-2</v>
      </c>
      <c r="F25" s="3">
        <v>8.8328769840000003</v>
      </c>
      <c r="G25" s="3">
        <v>8.9164896650000003</v>
      </c>
      <c r="H25" s="4">
        <v>4748.8567389999998</v>
      </c>
      <c r="I25" s="15">
        <v>45.751788070000003</v>
      </c>
    </row>
    <row r="26" spans="1:9">
      <c r="A26" s="2">
        <v>2010</v>
      </c>
      <c r="B26" s="3">
        <v>4702.9787569999999</v>
      </c>
      <c r="C26" s="3">
        <v>359.08717380000002</v>
      </c>
      <c r="D26" s="3">
        <v>5062.0659310000001</v>
      </c>
      <c r="E26" s="3">
        <v>8.4059499999999995E-2</v>
      </c>
      <c r="F26" s="3">
        <v>15.072584600000001</v>
      </c>
      <c r="G26" s="3">
        <v>15.156644099999999</v>
      </c>
      <c r="H26" s="4">
        <v>5046.9092870000004</v>
      </c>
      <c r="I26" s="15">
        <v>42.444060810000003</v>
      </c>
    </row>
    <row r="27" spans="1:9">
      <c r="A27" s="2">
        <v>2011</v>
      </c>
      <c r="B27" s="3">
        <v>4425.5249260000001</v>
      </c>
      <c r="C27" s="3">
        <v>337.32235910000003</v>
      </c>
      <c r="D27" s="3">
        <v>4762.8472849999998</v>
      </c>
      <c r="E27" s="3">
        <v>7.8615391000000007E-2</v>
      </c>
      <c r="F27" s="3">
        <v>21.760160079999999</v>
      </c>
      <c r="G27" s="3">
        <v>21.838775470000002</v>
      </c>
      <c r="H27" s="4">
        <v>4741.0085090000002</v>
      </c>
      <c r="I27" s="15">
        <v>45.821613050000003</v>
      </c>
    </row>
    <row r="28" spans="1:9">
      <c r="A28" s="2">
        <v>2012</v>
      </c>
      <c r="B28" s="3">
        <v>4628.4037559999997</v>
      </c>
      <c r="C28" s="3">
        <v>352.47184010000001</v>
      </c>
      <c r="D28" s="3">
        <v>4980.8755959999999</v>
      </c>
      <c r="E28" s="3">
        <v>6.8292128999999993E-2</v>
      </c>
      <c r="F28" s="3">
        <v>26.875410720000001</v>
      </c>
      <c r="G28" s="3">
        <v>26.94370284</v>
      </c>
      <c r="H28" s="4">
        <v>4953.9318929999999</v>
      </c>
      <c r="I28" s="15">
        <v>43.955118280000001</v>
      </c>
    </row>
    <row r="29" spans="1:9">
      <c r="A29" s="2">
        <v>2013</v>
      </c>
      <c r="B29" s="3">
        <v>4775.6727490000003</v>
      </c>
      <c r="C29" s="3">
        <v>363.09393699999998</v>
      </c>
      <c r="D29" s="3">
        <v>5138.7666859999999</v>
      </c>
      <c r="E29" s="3">
        <v>0.18377942999999999</v>
      </c>
      <c r="F29" s="3">
        <v>35.359243939999999</v>
      </c>
      <c r="G29" s="3">
        <v>35.54302337</v>
      </c>
      <c r="H29" s="4">
        <v>5103.2236629999998</v>
      </c>
      <c r="I29" s="15">
        <v>42.422080719999997</v>
      </c>
    </row>
    <row r="30" spans="1:9">
      <c r="A30" s="2">
        <v>2014</v>
      </c>
      <c r="B30" s="3">
        <v>4691.2417839999998</v>
      </c>
      <c r="C30" s="3">
        <v>355.82567749999998</v>
      </c>
      <c r="D30" s="3">
        <v>5047.0674609999996</v>
      </c>
      <c r="E30" s="3">
        <v>0.21846679899999999</v>
      </c>
      <c r="F30" s="3">
        <v>45.779485479999998</v>
      </c>
      <c r="G30" s="3">
        <v>45.99795228</v>
      </c>
      <c r="H30" s="4">
        <v>5001.0695089999999</v>
      </c>
      <c r="I30" s="15">
        <v>43.690702729999998</v>
      </c>
    </row>
    <row r="31" spans="1:9">
      <c r="A31" s="2">
        <v>2015</v>
      </c>
      <c r="B31" s="3">
        <v>4802.7751010000002</v>
      </c>
      <c r="C31" s="3">
        <v>363.47937130000003</v>
      </c>
      <c r="D31" s="3">
        <v>5166.254473</v>
      </c>
      <c r="E31" s="3">
        <v>0.214964773</v>
      </c>
      <c r="F31" s="3">
        <v>57.39863158</v>
      </c>
      <c r="G31" s="3">
        <v>57.613596350000002</v>
      </c>
      <c r="H31" s="4">
        <v>5108.6408760000004</v>
      </c>
      <c r="I31" s="15">
        <v>42.265692469999998</v>
      </c>
    </row>
    <row r="32" spans="1:9">
      <c r="A32" s="2">
        <v>2016</v>
      </c>
      <c r="B32" s="3">
        <v>4747.8307889999996</v>
      </c>
      <c r="C32" s="3">
        <v>357.93158679999999</v>
      </c>
      <c r="D32" s="3">
        <v>5105.7623759999997</v>
      </c>
      <c r="E32" s="3">
        <v>0.21330639600000001</v>
      </c>
      <c r="F32" s="3">
        <v>74.881362260000003</v>
      </c>
      <c r="G32" s="3">
        <v>75.094668650000003</v>
      </c>
      <c r="H32" s="4">
        <v>5030.6677069999996</v>
      </c>
      <c r="I32" s="15">
        <v>43.449947639999998</v>
      </c>
    </row>
    <row r="33" spans="1:9">
      <c r="A33" s="2">
        <v>2017</v>
      </c>
      <c r="B33" s="3">
        <v>4847.9209920000003</v>
      </c>
      <c r="C33" s="3">
        <v>363.36689189999998</v>
      </c>
      <c r="D33" s="3">
        <v>5211.2878840000003</v>
      </c>
      <c r="E33" s="3">
        <v>1.709823917</v>
      </c>
      <c r="F33" s="3">
        <v>87.383663209999995</v>
      </c>
      <c r="G33" s="3">
        <v>89.09348713</v>
      </c>
      <c r="H33" s="4">
        <v>5122.1943970000002</v>
      </c>
      <c r="I33" s="15">
        <v>44.089713779999997</v>
      </c>
    </row>
    <row r="34" spans="1:9">
      <c r="A34" s="2">
        <v>2018</v>
      </c>
      <c r="B34" s="3">
        <v>4673.8310590000001</v>
      </c>
      <c r="C34" s="3">
        <v>347.5634852</v>
      </c>
      <c r="D34" s="3">
        <v>5021.3945439999998</v>
      </c>
      <c r="E34" s="3">
        <v>4.2620764370000002</v>
      </c>
      <c r="F34" s="3">
        <v>103.00483060000001</v>
      </c>
      <c r="G34" s="3">
        <v>107.2669071</v>
      </c>
      <c r="H34" s="4">
        <v>4914.1276369999996</v>
      </c>
      <c r="I34" s="15">
        <v>41.959617180000002</v>
      </c>
    </row>
    <row r="35" spans="1:9">
      <c r="A35" s="2">
        <v>2019</v>
      </c>
      <c r="B35" s="3">
        <v>4693.5683600000002</v>
      </c>
      <c r="C35" s="3">
        <v>346.79065320000001</v>
      </c>
      <c r="D35" s="3">
        <v>5040.3590130000002</v>
      </c>
      <c r="E35" s="3">
        <v>2.5542969599999998</v>
      </c>
      <c r="F35" s="3">
        <v>119.7633324</v>
      </c>
      <c r="G35" s="3">
        <v>122.3176294</v>
      </c>
      <c r="H35" s="4">
        <v>4918.0413840000001</v>
      </c>
      <c r="I35" s="15">
        <v>42.148049479999997</v>
      </c>
    </row>
    <row r="36" spans="1:9">
      <c r="A36" s="2">
        <v>2020</v>
      </c>
      <c r="B36" s="3">
        <v>4722.0061089999999</v>
      </c>
      <c r="C36" s="3">
        <v>346.3875865</v>
      </c>
      <c r="D36" s="3">
        <v>5068.3936960000001</v>
      </c>
      <c r="E36" s="3">
        <v>2.6478085760000001</v>
      </c>
      <c r="F36" s="3">
        <v>138.36189049999999</v>
      </c>
      <c r="G36" s="3">
        <v>141.00969910000001</v>
      </c>
      <c r="H36" s="4">
        <v>4927.3839969999999</v>
      </c>
      <c r="I36" s="15">
        <v>42.239842840000001</v>
      </c>
    </row>
    <row r="37" spans="1:9">
      <c r="A37" s="2">
        <v>2021</v>
      </c>
      <c r="B37" s="3">
        <v>4762.7833920000003</v>
      </c>
      <c r="C37" s="3">
        <v>346.72195670000002</v>
      </c>
      <c r="D37" s="3">
        <v>5109.505349</v>
      </c>
      <c r="E37" s="3">
        <v>2.787724474</v>
      </c>
      <c r="F37" s="3">
        <v>159.2562982</v>
      </c>
      <c r="G37" s="3">
        <v>162.04402260000001</v>
      </c>
      <c r="H37" s="4">
        <v>4947.4613259999996</v>
      </c>
      <c r="I37" s="15">
        <v>42.319924270000001</v>
      </c>
    </row>
    <row r="38" spans="1:9">
      <c r="A38" s="2">
        <v>2022</v>
      </c>
      <c r="B38" s="3">
        <v>4825.7478380000002</v>
      </c>
      <c r="C38" s="3">
        <v>348.7580643</v>
      </c>
      <c r="D38" s="3">
        <v>5174.5059019999999</v>
      </c>
      <c r="E38" s="3">
        <v>2.9195031249999999</v>
      </c>
      <c r="F38" s="3">
        <v>179.45992559999999</v>
      </c>
      <c r="G38" s="3">
        <v>182.37942870000001</v>
      </c>
      <c r="H38" s="4">
        <v>4992.1264730000003</v>
      </c>
      <c r="I38" s="15">
        <v>42.394817140000001</v>
      </c>
    </row>
    <row r="39" spans="1:9">
      <c r="A39" s="2">
        <v>2023</v>
      </c>
      <c r="B39" s="3">
        <v>4885.9067839999998</v>
      </c>
      <c r="C39" s="3">
        <v>350.54741849999999</v>
      </c>
      <c r="D39" s="3">
        <v>5236.4542030000002</v>
      </c>
      <c r="E39" s="3">
        <v>3.0428234299999999</v>
      </c>
      <c r="F39" s="3">
        <v>199.7560149</v>
      </c>
      <c r="G39" s="3">
        <v>202.79883839999999</v>
      </c>
      <c r="H39" s="4">
        <v>5033.6553640000002</v>
      </c>
      <c r="I39" s="15">
        <v>42.453675330000003</v>
      </c>
    </row>
    <row r="40" spans="1:9">
      <c r="A40" s="2">
        <v>2024</v>
      </c>
      <c r="B40" s="3">
        <v>4951.0487409999996</v>
      </c>
      <c r="C40" s="3">
        <v>352.64032090000001</v>
      </c>
      <c r="D40" s="3">
        <v>5303.6890620000004</v>
      </c>
      <c r="E40" s="3">
        <v>3.1587772250000001</v>
      </c>
      <c r="F40" s="3">
        <v>220.57965050000001</v>
      </c>
      <c r="G40" s="3">
        <v>223.73842769999999</v>
      </c>
      <c r="H40" s="4">
        <v>5079.9506350000001</v>
      </c>
      <c r="I40" s="15">
        <v>42.490862530000001</v>
      </c>
    </row>
    <row r="41" spans="1:9">
      <c r="A41" s="2">
        <v>2025</v>
      </c>
      <c r="B41" s="3">
        <v>5009.7836129999996</v>
      </c>
      <c r="C41" s="3">
        <v>354.25082020000002</v>
      </c>
      <c r="D41" s="3">
        <v>5364.0344329999998</v>
      </c>
      <c r="E41" s="3">
        <v>3.2685075619999999</v>
      </c>
      <c r="F41" s="3">
        <v>241.0734071</v>
      </c>
      <c r="G41" s="3">
        <v>244.34191469999999</v>
      </c>
      <c r="H41" s="4">
        <v>5119.6925179999998</v>
      </c>
      <c r="I41" s="15">
        <v>42.536203110000002</v>
      </c>
    </row>
    <row r="42" spans="1:9">
      <c r="A42" s="2">
        <v>2026</v>
      </c>
      <c r="B42" s="3">
        <v>5067.3501319999996</v>
      </c>
      <c r="C42" s="3">
        <v>355.77443310000001</v>
      </c>
      <c r="D42" s="3">
        <v>5423.1245650000001</v>
      </c>
      <c r="E42" s="3">
        <v>3.374158134</v>
      </c>
      <c r="F42" s="3">
        <v>261.206929</v>
      </c>
      <c r="G42" s="3">
        <v>264.58108720000001</v>
      </c>
      <c r="H42" s="4">
        <v>5158.5434779999996</v>
      </c>
      <c r="I42" s="15">
        <v>42.563047140000002</v>
      </c>
    </row>
    <row r="43" spans="1:9">
      <c r="A43" s="2">
        <v>2027</v>
      </c>
      <c r="B43" s="3">
        <v>5123.9872109999997</v>
      </c>
      <c r="C43" s="3">
        <v>357.0880052</v>
      </c>
      <c r="D43" s="3">
        <v>5481.0752160000002</v>
      </c>
      <c r="E43" s="3">
        <v>3.4787175100000001</v>
      </c>
      <c r="F43" s="3">
        <v>281.04928310000003</v>
      </c>
      <c r="G43" s="3">
        <v>284.52800059999998</v>
      </c>
      <c r="H43" s="4">
        <v>5196.5472159999999</v>
      </c>
      <c r="I43" s="15">
        <v>42.593176919999998</v>
      </c>
    </row>
    <row r="44" spans="1:9">
      <c r="A44" s="2">
        <v>2028</v>
      </c>
      <c r="B44" s="3">
        <v>5182.3557119999996</v>
      </c>
      <c r="C44" s="3">
        <v>358.36795380000001</v>
      </c>
      <c r="D44" s="3">
        <v>5540.7236659999999</v>
      </c>
      <c r="E44" s="3">
        <v>3.582196857</v>
      </c>
      <c r="F44" s="3">
        <v>300.6067706</v>
      </c>
      <c r="G44" s="3">
        <v>304.18896749999999</v>
      </c>
      <c r="H44" s="4">
        <v>5236.5346980000004</v>
      </c>
      <c r="I44" s="15">
        <v>42.639636469999999</v>
      </c>
    </row>
    <row r="45" spans="1:9">
      <c r="A45" s="2">
        <v>2029</v>
      </c>
      <c r="B45" s="3">
        <v>5248.9699600000004</v>
      </c>
      <c r="C45" s="3">
        <v>360.05738509999998</v>
      </c>
      <c r="D45" s="3">
        <v>5609.0273450000004</v>
      </c>
      <c r="E45" s="3">
        <v>3.6846072319999998</v>
      </c>
      <c r="F45" s="3">
        <v>320.01805460000003</v>
      </c>
      <c r="G45" s="3">
        <v>323.70266179999999</v>
      </c>
      <c r="H45" s="4">
        <v>5285.3246829999998</v>
      </c>
      <c r="I45" s="15">
        <v>42.590509660000002</v>
      </c>
    </row>
    <row r="46" spans="1:9">
      <c r="A46" s="2">
        <v>2030</v>
      </c>
      <c r="B46" s="3">
        <v>5315.5393260000001</v>
      </c>
      <c r="C46" s="3">
        <v>361.50035869999999</v>
      </c>
      <c r="D46" s="3">
        <v>5677.0396849999997</v>
      </c>
      <c r="E46" s="3">
        <v>3.7859595769999999</v>
      </c>
      <c r="F46" s="3">
        <v>339.50534190000002</v>
      </c>
      <c r="G46" s="3">
        <v>343.29130149999997</v>
      </c>
      <c r="H46" s="4">
        <v>5333.7483830000001</v>
      </c>
      <c r="I46" s="15">
        <v>42.537966920000002</v>
      </c>
    </row>
    <row r="47" spans="1:9">
      <c r="A47" s="8" t="s">
        <v>67</v>
      </c>
      <c r="B47" s="7"/>
      <c r="C47" s="7"/>
      <c r="D47" s="7"/>
      <c r="E47" s="7"/>
      <c r="F47" s="7"/>
      <c r="G47" s="7"/>
      <c r="H47" s="7"/>
      <c r="I47" s="7"/>
    </row>
    <row r="48" spans="1:9">
      <c r="A48" s="8"/>
      <c r="B48" s="7"/>
      <c r="C48" s="7"/>
      <c r="D48" s="7"/>
      <c r="E48" s="7"/>
      <c r="F48" s="7"/>
      <c r="G48" s="7"/>
      <c r="H48" s="7"/>
      <c r="I48" s="7"/>
    </row>
    <row r="50" spans="1:9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65</v>
      </c>
      <c r="I51" s="6" t="s">
        <v>66</v>
      </c>
    </row>
    <row r="52" spans="1:9" ht="15.75" thickTop="1">
      <c r="A52" s="2" t="s">
        <v>11</v>
      </c>
      <c r="B52" s="5">
        <f t="shared" ref="B52:G52" si="0">IF(B16=0, "--",(B26/B16)^(1/10)-1)</f>
        <v>1.1476316899103889E-2</v>
      </c>
      <c r="C52" s="5">
        <f t="shared" si="0"/>
        <v>1.1173208733487927E-2</v>
      </c>
      <c r="D52" s="5">
        <f t="shared" si="0"/>
        <v>1.1454782384594298E-2</v>
      </c>
      <c r="E52" s="5" t="str">
        <f t="shared" si="0"/>
        <v>--</v>
      </c>
      <c r="F52" s="5">
        <f t="shared" si="0"/>
        <v>0.31586420485055822</v>
      </c>
      <c r="G52" s="5">
        <f t="shared" si="0"/>
        <v>0.31659622442772695</v>
      </c>
      <c r="H52" s="5">
        <f t="shared" ref="H52:I52" si="1">IF(H16=0, "--",(H26/H16)^(1/10)-1)</f>
        <v>1.1173208758023856E-2</v>
      </c>
      <c r="I52" s="5">
        <f t="shared" si="1"/>
        <v>-8.2448886145258804E-4</v>
      </c>
    </row>
    <row r="53" spans="1:9">
      <c r="A53" s="2" t="s">
        <v>12</v>
      </c>
      <c r="B53" s="5">
        <f t="shared" ref="B53:G53" si="2">IF(B26=0,"--",(B36/B26)^(1/10)-1)</f>
        <v>4.0384615844657468E-4</v>
      </c>
      <c r="C53" s="5">
        <f t="shared" si="2"/>
        <v>-3.5942095758056958E-3</v>
      </c>
      <c r="D53" s="5">
        <f t="shared" si="2"/>
        <v>1.2493334601182404E-4</v>
      </c>
      <c r="E53" s="5">
        <f t="shared" si="2"/>
        <v>0.41198465902472914</v>
      </c>
      <c r="F53" s="5">
        <f t="shared" si="2"/>
        <v>0.24819625642812415</v>
      </c>
      <c r="G53" s="5">
        <f t="shared" si="2"/>
        <v>0.24986927840318418</v>
      </c>
      <c r="H53" s="5">
        <f t="shared" ref="H53:I53" si="3">IF(H26=0,"--",(H36/H26)^(1/10)-1)</f>
        <v>-2.3939115863784721E-3</v>
      </c>
      <c r="I53" s="5">
        <f t="shared" si="3"/>
        <v>-4.8219110593505921E-4</v>
      </c>
    </row>
    <row r="54" spans="1:9">
      <c r="A54" s="2" t="s">
        <v>13</v>
      </c>
      <c r="B54" s="5">
        <f t="shared" ref="B54:G54" si="4">IF(B36=0,"--",(B46/B36)^(1/10)-1)</f>
        <v>1.1910445811877945E-2</v>
      </c>
      <c r="C54" s="5">
        <f t="shared" si="4"/>
        <v>4.2796008027190524E-3</v>
      </c>
      <c r="D54" s="5">
        <f t="shared" si="4"/>
        <v>1.1405145597348509E-2</v>
      </c>
      <c r="E54" s="5">
        <f t="shared" si="4"/>
        <v>3.6403661946849741E-2</v>
      </c>
      <c r="F54" s="5">
        <f t="shared" si="4"/>
        <v>9.3913576744268479E-2</v>
      </c>
      <c r="G54" s="5">
        <f t="shared" si="4"/>
        <v>9.3053404666677775E-2</v>
      </c>
      <c r="H54" s="5">
        <f t="shared" ref="H54:I54" si="5">IF(H36=0,"--",(H46/H36)^(1/10)-1)</f>
        <v>7.9560862325507298E-3</v>
      </c>
      <c r="I54" s="5">
        <f t="shared" si="5"/>
        <v>7.0355714903524991E-4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1.5 - ",'List of Forms'!A1)</f>
        <v>Form 1.5 - NCNC 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35</v>
      </c>
      <c r="B3" s="17"/>
      <c r="C3" s="17"/>
      <c r="D3" s="17"/>
      <c r="E3" s="17"/>
    </row>
    <row r="5" spans="1:5" ht="30.75" thickBot="1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>
      <c r="A6" s="2">
        <v>2018</v>
      </c>
      <c r="B6" s="3">
        <v>4914.1276369999996</v>
      </c>
      <c r="C6" s="3">
        <v>5130.2493567664187</v>
      </c>
      <c r="D6" s="3">
        <v>5355.0159453234946</v>
      </c>
      <c r="E6" s="3">
        <v>5549.0452226249017</v>
      </c>
    </row>
    <row r="7" spans="1:5">
      <c r="A7" s="2">
        <v>2019</v>
      </c>
      <c r="B7" s="3">
        <v>4918.0413840000001</v>
      </c>
      <c r="C7" s="3">
        <v>5134.3352290742769</v>
      </c>
      <c r="D7" s="3">
        <v>5359.2808279515248</v>
      </c>
      <c r="E7" s="3">
        <v>5553.4646355293198</v>
      </c>
    </row>
    <row r="8" spans="1:5">
      <c r="A8" s="2">
        <v>2020</v>
      </c>
      <c r="B8" s="3">
        <v>4927.3839969999999</v>
      </c>
      <c r="C8" s="3">
        <v>5144.0887271260754</v>
      </c>
      <c r="D8" s="3">
        <v>5369.4616464571927</v>
      </c>
      <c r="E8" s="3">
        <v>5564.0143375037142</v>
      </c>
    </row>
    <row r="9" spans="1:5">
      <c r="A9" s="2">
        <v>2021</v>
      </c>
      <c r="B9" s="3">
        <v>4947.4613259999996</v>
      </c>
      <c r="C9" s="3">
        <v>5165.0490504624704</v>
      </c>
      <c r="D9" s="3">
        <v>5391.3402839034397</v>
      </c>
      <c r="E9" s="3">
        <v>5586.6857076430806</v>
      </c>
    </row>
    <row r="10" spans="1:5">
      <c r="A10" s="2">
        <v>2022</v>
      </c>
      <c r="B10" s="3">
        <v>4992.1264730000003</v>
      </c>
      <c r="C10" s="3">
        <v>5211.6785559603213</v>
      </c>
      <c r="D10" s="3">
        <v>5440.0127222390538</v>
      </c>
      <c r="E10" s="3">
        <v>5637.1217033856537</v>
      </c>
    </row>
    <row r="11" spans="1:5">
      <c r="A11" s="2">
        <v>2023</v>
      </c>
      <c r="B11" s="3">
        <v>5033.6553640000002</v>
      </c>
      <c r="C11" s="3">
        <v>5255.033873949179</v>
      </c>
      <c r="D11" s="3">
        <v>5485.2675242963251</v>
      </c>
      <c r="E11" s="3">
        <v>5684.0162310062551</v>
      </c>
    </row>
    <row r="12" spans="1:5">
      <c r="A12" s="2">
        <v>2024</v>
      </c>
      <c r="B12" s="3">
        <v>5079.9506350000001</v>
      </c>
      <c r="C12" s="3">
        <v>5303.3651957652464</v>
      </c>
      <c r="D12" s="3">
        <v>5535.7163389611023</v>
      </c>
      <c r="E12" s="3">
        <v>5736.2929668481238</v>
      </c>
    </row>
    <row r="13" spans="1:5">
      <c r="A13" s="2">
        <v>2025</v>
      </c>
      <c r="B13" s="3">
        <v>5119.6925179999998</v>
      </c>
      <c r="C13" s="3">
        <v>5344.8549137290856</v>
      </c>
      <c r="D13" s="3">
        <v>5579.0238052873337</v>
      </c>
      <c r="E13" s="3">
        <v>5781.1696005641124</v>
      </c>
    </row>
    <row r="14" spans="1:5">
      <c r="A14" s="2">
        <v>2026</v>
      </c>
      <c r="B14" s="3">
        <v>5158.5434779999996</v>
      </c>
      <c r="C14" s="3">
        <v>5385.4145261919466</v>
      </c>
      <c r="D14" s="3">
        <v>5621.3604163115706</v>
      </c>
      <c r="E14" s="3">
        <v>5825.040201799452</v>
      </c>
    </row>
    <row r="15" spans="1:5">
      <c r="A15" s="2">
        <v>2027</v>
      </c>
      <c r="B15" s="3">
        <v>5196.5472159999999</v>
      </c>
      <c r="C15" s="3">
        <v>5425.0896561094605</v>
      </c>
      <c r="D15" s="3">
        <v>5662.7737938232995</v>
      </c>
      <c r="E15" s="3">
        <v>5867.9541178326817</v>
      </c>
    </row>
    <row r="16" spans="1:5">
      <c r="A16" s="2">
        <v>2028</v>
      </c>
      <c r="B16" s="3">
        <v>5236.5346980000004</v>
      </c>
      <c r="C16" s="3">
        <v>5466.8357744366695</v>
      </c>
      <c r="D16" s="3">
        <v>5706.3488939308054</v>
      </c>
      <c r="E16" s="3">
        <v>5913.1080825539493</v>
      </c>
    </row>
    <row r="17" spans="1:5">
      <c r="A17" s="2">
        <v>2029</v>
      </c>
      <c r="B17" s="3">
        <v>5285.3246829999998</v>
      </c>
      <c r="C17" s="3">
        <v>5517.7715269552382</v>
      </c>
      <c r="D17" s="3">
        <v>5759.5162446686863</v>
      </c>
      <c r="E17" s="3">
        <v>5968.2018556862786</v>
      </c>
    </row>
    <row r="18" spans="1:5">
      <c r="A18" s="2">
        <v>2030</v>
      </c>
      <c r="B18" s="3">
        <v>5333.7483830000001</v>
      </c>
      <c r="C18" s="3">
        <v>5568.3248853797895</v>
      </c>
      <c r="D18" s="3">
        <v>5812.2844478547695</v>
      </c>
      <c r="E18" s="3">
        <v>6022.8820188801801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18.7109375" customWidth="1"/>
  </cols>
  <sheetData>
    <row r="1" spans="1:8" ht="18.75">
      <c r="A1" s="16" t="str">
        <f>CONCATENATE("Form 1.7a - ",'List of Forms'!A1)</f>
        <v>Form 1.7a - NCNC 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>
      <c r="A15" s="2">
        <v>1999</v>
      </c>
      <c r="B15" s="3">
        <v>1.21165645287335</v>
      </c>
      <c r="C15" s="3">
        <v>2.8243210926081099</v>
      </c>
      <c r="D15" s="3">
        <v>0</v>
      </c>
      <c r="E15" s="3">
        <v>0</v>
      </c>
      <c r="F15" s="3">
        <v>0</v>
      </c>
      <c r="G15" s="3">
        <v>0</v>
      </c>
      <c r="H15" s="4">
        <v>4.0359775454814697</v>
      </c>
    </row>
    <row r="16" spans="1:8">
      <c r="A16" s="2">
        <v>2000</v>
      </c>
      <c r="B16" s="3">
        <v>1.3954857992329099</v>
      </c>
      <c r="C16" s="3">
        <v>3.2526525611541199</v>
      </c>
      <c r="D16" s="3">
        <v>0</v>
      </c>
      <c r="E16" s="3">
        <v>0</v>
      </c>
      <c r="F16" s="3">
        <v>0</v>
      </c>
      <c r="G16" s="3">
        <v>0</v>
      </c>
      <c r="H16" s="4">
        <v>4.6481383603870396</v>
      </c>
    </row>
    <row r="17" spans="1:8">
      <c r="A17" s="2">
        <v>2001</v>
      </c>
      <c r="B17" s="3">
        <v>1.92648311295521</v>
      </c>
      <c r="C17" s="3">
        <v>4.4885703837744604</v>
      </c>
      <c r="D17" s="3">
        <v>0</v>
      </c>
      <c r="E17" s="3">
        <v>0</v>
      </c>
      <c r="F17" s="3">
        <v>0</v>
      </c>
      <c r="G17" s="3">
        <v>0</v>
      </c>
      <c r="H17" s="4">
        <v>6.4150534967296799</v>
      </c>
    </row>
    <row r="18" spans="1:8">
      <c r="A18" s="2">
        <v>2002</v>
      </c>
      <c r="B18" s="3">
        <v>2.7745689072930602</v>
      </c>
      <c r="C18" s="3">
        <v>6.4394309780043599</v>
      </c>
      <c r="D18" s="3">
        <v>0</v>
      </c>
      <c r="E18" s="3">
        <v>0</v>
      </c>
      <c r="F18" s="3">
        <v>0</v>
      </c>
      <c r="G18" s="3">
        <v>0</v>
      </c>
      <c r="H18" s="4">
        <v>9.2139998852974205</v>
      </c>
    </row>
    <row r="19" spans="1:8">
      <c r="A19" s="2">
        <v>2003</v>
      </c>
      <c r="B19" s="3">
        <v>3.6818699033579501</v>
      </c>
      <c r="C19" s="3">
        <v>7.6556554332171496</v>
      </c>
      <c r="D19" s="3">
        <v>0</v>
      </c>
      <c r="E19" s="3">
        <v>0</v>
      </c>
      <c r="F19" s="3">
        <v>0</v>
      </c>
      <c r="G19" s="3">
        <v>0</v>
      </c>
      <c r="H19" s="4">
        <v>11.3375253365751</v>
      </c>
    </row>
    <row r="20" spans="1:8">
      <c r="A20" s="2">
        <v>2004</v>
      </c>
      <c r="B20" s="3">
        <v>4.21663236228739</v>
      </c>
      <c r="C20" s="3">
        <v>9.0905627765340604</v>
      </c>
      <c r="D20" s="3">
        <v>0</v>
      </c>
      <c r="E20" s="3">
        <v>0</v>
      </c>
      <c r="F20" s="3">
        <v>0</v>
      </c>
      <c r="G20" s="3">
        <v>0</v>
      </c>
      <c r="H20" s="4">
        <v>13.307195138821401</v>
      </c>
    </row>
    <row r="21" spans="1:8">
      <c r="A21" s="2">
        <v>2005</v>
      </c>
      <c r="B21" s="3">
        <v>4.7322798633848997</v>
      </c>
      <c r="C21" s="3">
        <v>11.4155238271402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16.1671995965036</v>
      </c>
    </row>
    <row r="22" spans="1:8">
      <c r="A22" s="2">
        <v>2006</v>
      </c>
      <c r="B22" s="3">
        <v>5.0204706843443798</v>
      </c>
      <c r="C22" s="3">
        <v>13.032561580443099</v>
      </c>
      <c r="D22" s="3">
        <v>0.11251445860638699</v>
      </c>
      <c r="E22" s="3">
        <v>0</v>
      </c>
      <c r="F22" s="3">
        <v>0</v>
      </c>
      <c r="G22" s="3">
        <v>2.8326555828264102</v>
      </c>
      <c r="H22" s="4">
        <v>20.9982023062203</v>
      </c>
    </row>
    <row r="23" spans="1:8">
      <c r="A23" s="2">
        <v>2007</v>
      </c>
      <c r="B23" s="3">
        <v>5.3447960739619003</v>
      </c>
      <c r="C23" s="3">
        <v>13.9465923849306</v>
      </c>
      <c r="D23" s="3">
        <v>0.111951886313355</v>
      </c>
      <c r="E23" s="3">
        <v>0</v>
      </c>
      <c r="F23" s="3">
        <v>0</v>
      </c>
      <c r="G23" s="3">
        <v>0.73294730491228099</v>
      </c>
      <c r="H23" s="4">
        <v>20.136287650118099</v>
      </c>
    </row>
    <row r="24" spans="1:8">
      <c r="A24" s="2">
        <v>2008</v>
      </c>
      <c r="B24" s="3">
        <v>9.6189062277307507</v>
      </c>
      <c r="C24" s="3">
        <v>15.2359248152794</v>
      </c>
      <c r="D24" s="3">
        <v>0.146806547900658</v>
      </c>
      <c r="E24" s="3">
        <v>0</v>
      </c>
      <c r="F24" s="3">
        <v>0</v>
      </c>
      <c r="G24" s="3">
        <v>0.14024256838772001</v>
      </c>
      <c r="H24" s="4">
        <v>25.141880159298498</v>
      </c>
    </row>
    <row r="25" spans="1:8">
      <c r="A25" s="2">
        <v>2009</v>
      </c>
      <c r="B25" s="3">
        <v>22.257472045872898</v>
      </c>
      <c r="C25" s="3">
        <v>15.934686182494</v>
      </c>
      <c r="D25" s="3">
        <v>0.29722871376193299</v>
      </c>
      <c r="E25" s="3">
        <v>0</v>
      </c>
      <c r="F25" s="3">
        <v>5.1215466782634E-2</v>
      </c>
      <c r="G25" s="3">
        <v>0.49254135554578099</v>
      </c>
      <c r="H25" s="4">
        <v>39.0331437644574</v>
      </c>
    </row>
    <row r="26" spans="1:8">
      <c r="A26" s="2">
        <v>2010</v>
      </c>
      <c r="B26" s="3">
        <v>32.625067301970198</v>
      </c>
      <c r="C26" s="3">
        <v>20.104242726394599</v>
      </c>
      <c r="D26" s="3">
        <v>11.5446163156113</v>
      </c>
      <c r="E26" s="3">
        <v>0</v>
      </c>
      <c r="F26" s="3">
        <v>0.41424938991658899</v>
      </c>
      <c r="G26" s="3">
        <v>0.481873648768052</v>
      </c>
      <c r="H26" s="4">
        <v>65.170049382660693</v>
      </c>
    </row>
    <row r="27" spans="1:8">
      <c r="A27" s="2">
        <v>2011</v>
      </c>
      <c r="B27" s="3">
        <v>39.647891112837598</v>
      </c>
      <c r="C27" s="3">
        <v>33.2493639430485</v>
      </c>
      <c r="D27" s="3">
        <v>21.847756536065202</v>
      </c>
      <c r="E27" s="3">
        <v>0</v>
      </c>
      <c r="F27" s="3">
        <v>3.1628973384871801</v>
      </c>
      <c r="G27" s="3">
        <v>0.489149430524212</v>
      </c>
      <c r="H27" s="4">
        <v>98.397058360962802</v>
      </c>
    </row>
    <row r="28" spans="1:8">
      <c r="A28" s="2">
        <v>2012</v>
      </c>
      <c r="B28" s="3">
        <v>49.531266177864303</v>
      </c>
      <c r="C28" s="3">
        <v>54.123457108729703</v>
      </c>
      <c r="D28" s="3">
        <v>24.611507497437699</v>
      </c>
      <c r="E28" s="3">
        <v>0</v>
      </c>
      <c r="F28" s="3">
        <v>5.3541643164216</v>
      </c>
      <c r="G28" s="3">
        <v>0.427177927892331</v>
      </c>
      <c r="H28" s="4">
        <v>134.047573028345</v>
      </c>
    </row>
    <row r="29" spans="1:8">
      <c r="A29" s="2">
        <v>2013</v>
      </c>
      <c r="B29" s="3">
        <v>64.572006570408803</v>
      </c>
      <c r="C29" s="3">
        <v>77.708052582760104</v>
      </c>
      <c r="D29" s="3">
        <v>28.891771945556101</v>
      </c>
      <c r="E29" s="3">
        <v>0</v>
      </c>
      <c r="F29" s="3">
        <v>6.3304966347717597</v>
      </c>
      <c r="G29" s="3">
        <v>0.70686662916036003</v>
      </c>
      <c r="H29" s="4">
        <v>178.209194362657</v>
      </c>
    </row>
    <row r="30" spans="1:8">
      <c r="A30" s="2">
        <v>2014</v>
      </c>
      <c r="B30" s="3">
        <v>98.084934461729006</v>
      </c>
      <c r="C30" s="3">
        <v>85.028727951666696</v>
      </c>
      <c r="D30" s="3">
        <v>35.073094660942097</v>
      </c>
      <c r="E30" s="3">
        <v>0</v>
      </c>
      <c r="F30" s="3">
        <v>8.5809940415177994</v>
      </c>
      <c r="G30" s="3">
        <v>2.3229434262238899</v>
      </c>
      <c r="H30" s="4">
        <v>229.09069454207901</v>
      </c>
    </row>
    <row r="31" spans="1:8">
      <c r="A31" s="2">
        <v>2015</v>
      </c>
      <c r="B31" s="3">
        <v>145.471423977744</v>
      </c>
      <c r="C31" s="3">
        <v>94.504752008773593</v>
      </c>
      <c r="D31" s="3">
        <v>38.216820764823098</v>
      </c>
      <c r="E31" s="3">
        <v>0</v>
      </c>
      <c r="F31" s="3">
        <v>10.297808355825101</v>
      </c>
      <c r="G31" s="3">
        <v>3.8294547979778</v>
      </c>
      <c r="H31" s="4">
        <v>292.32025990514398</v>
      </c>
    </row>
    <row r="32" spans="1:8">
      <c r="A32" s="2">
        <v>2016</v>
      </c>
      <c r="B32" s="3">
        <v>202.31983713863301</v>
      </c>
      <c r="C32" s="3">
        <v>114.332853104683</v>
      </c>
      <c r="D32" s="3">
        <v>39.716007903443298</v>
      </c>
      <c r="E32" s="3">
        <v>0</v>
      </c>
      <c r="F32" s="3">
        <v>10.5916859356029</v>
      </c>
      <c r="G32" s="3">
        <v>7.0567109592525901</v>
      </c>
      <c r="H32" s="4">
        <v>374.01709504161499</v>
      </c>
    </row>
    <row r="33" spans="1:8">
      <c r="A33" s="2">
        <v>2017</v>
      </c>
      <c r="B33" s="3">
        <v>247.23623361947301</v>
      </c>
      <c r="C33" s="3">
        <v>131.60484714531401</v>
      </c>
      <c r="D33" s="3">
        <v>45.449311640360598</v>
      </c>
      <c r="E33" s="3">
        <v>0</v>
      </c>
      <c r="F33" s="3">
        <v>11.5110690284152</v>
      </c>
      <c r="G33" s="3">
        <v>49.956477501151099</v>
      </c>
      <c r="H33" s="4">
        <v>485.75793893471501</v>
      </c>
    </row>
    <row r="34" spans="1:8">
      <c r="A34" s="2">
        <v>2018</v>
      </c>
      <c r="B34" s="3">
        <v>298.19995884179298</v>
      </c>
      <c r="C34" s="3">
        <v>158.503308670416</v>
      </c>
      <c r="D34" s="3">
        <v>49.120623356125598</v>
      </c>
      <c r="E34" s="3">
        <v>0</v>
      </c>
      <c r="F34" s="3">
        <v>12.5091595540038</v>
      </c>
      <c r="G34" s="3">
        <v>55.033043200623297</v>
      </c>
      <c r="H34" s="4">
        <v>573.36609362296201</v>
      </c>
    </row>
    <row r="35" spans="1:8">
      <c r="A35" s="2">
        <v>2019</v>
      </c>
      <c r="B35" s="3">
        <v>356.83081075756502</v>
      </c>
      <c r="C35" s="3">
        <v>177.949000067594</v>
      </c>
      <c r="D35" s="3">
        <v>50.6956512550707</v>
      </c>
      <c r="E35" s="3">
        <v>0</v>
      </c>
      <c r="F35" s="3">
        <v>13.032166584420199</v>
      </c>
      <c r="G35" s="3">
        <v>56.441329251484397</v>
      </c>
      <c r="H35" s="4">
        <v>654.94895791613499</v>
      </c>
    </row>
    <row r="36" spans="1:8">
      <c r="A36" s="2">
        <v>2020</v>
      </c>
      <c r="B36" s="3">
        <v>426.80050006843402</v>
      </c>
      <c r="C36" s="3">
        <v>197.33118520861399</v>
      </c>
      <c r="D36" s="3">
        <v>53.761860945033597</v>
      </c>
      <c r="E36" s="3">
        <v>0</v>
      </c>
      <c r="F36" s="3">
        <v>13.702719628506999</v>
      </c>
      <c r="G36" s="3">
        <v>58.181980824661302</v>
      </c>
      <c r="H36" s="4">
        <v>749.77824667525101</v>
      </c>
    </row>
    <row r="37" spans="1:8">
      <c r="A37" s="2">
        <v>2021</v>
      </c>
      <c r="B37" s="3">
        <v>507.888399194312</v>
      </c>
      <c r="C37" s="3">
        <v>217.85499047892301</v>
      </c>
      <c r="D37" s="3">
        <v>56.812374736253297</v>
      </c>
      <c r="E37" s="3">
        <v>0</v>
      </c>
      <c r="F37" s="3">
        <v>14.369919907373401</v>
      </c>
      <c r="G37" s="3">
        <v>59.914767123064898</v>
      </c>
      <c r="H37" s="4">
        <v>856.84045143992705</v>
      </c>
    </row>
    <row r="38" spans="1:8">
      <c r="A38" s="2">
        <v>2022</v>
      </c>
      <c r="B38" s="3">
        <v>584.77413083412603</v>
      </c>
      <c r="C38" s="3">
        <v>239.42948699285901</v>
      </c>
      <c r="D38" s="3">
        <v>59.847275281417502</v>
      </c>
      <c r="E38" s="3">
        <v>0</v>
      </c>
      <c r="F38" s="3">
        <v>15.0337841848454</v>
      </c>
      <c r="G38" s="3">
        <v>61.639721052370398</v>
      </c>
      <c r="H38" s="4">
        <v>960.72439834561897</v>
      </c>
    </row>
    <row r="39" spans="1:8">
      <c r="A39" s="2">
        <v>2023</v>
      </c>
      <c r="B39" s="3">
        <v>660.29859660048703</v>
      </c>
      <c r="C39" s="3">
        <v>262.00735597412603</v>
      </c>
      <c r="D39" s="3">
        <v>62.866644774336102</v>
      </c>
      <c r="E39" s="3">
        <v>0</v>
      </c>
      <c r="F39" s="3">
        <v>15.694329140930099</v>
      </c>
      <c r="G39" s="3">
        <v>63.3568754035566</v>
      </c>
      <c r="H39" s="4">
        <v>1064.2238018934299</v>
      </c>
    </row>
    <row r="40" spans="1:8">
      <c r="A40" s="2">
        <v>2024</v>
      </c>
      <c r="B40" s="3">
        <v>737.89489823287397</v>
      </c>
      <c r="C40" s="3">
        <v>285.59566678167698</v>
      </c>
      <c r="D40" s="3">
        <v>65.870564952720002</v>
      </c>
      <c r="E40" s="3">
        <v>0</v>
      </c>
      <c r="F40" s="3">
        <v>16.3515713722344</v>
      </c>
      <c r="G40" s="3">
        <v>65.0662628530863</v>
      </c>
      <c r="H40" s="4">
        <v>1170.7789641925899</v>
      </c>
    </row>
    <row r="41" spans="1:8">
      <c r="A41" s="2">
        <v>2025</v>
      </c>
      <c r="B41" s="3">
        <v>812.75232409121998</v>
      </c>
      <c r="C41" s="3">
        <v>310.252359993531</v>
      </c>
      <c r="D41" s="3">
        <v>68.859117100941702</v>
      </c>
      <c r="E41" s="3">
        <v>0</v>
      </c>
      <c r="F41" s="3">
        <v>17.005527392382099</v>
      </c>
      <c r="G41" s="3">
        <v>66.767915963089607</v>
      </c>
      <c r="H41" s="4">
        <v>1275.63724454116</v>
      </c>
    </row>
    <row r="42" spans="1:8">
      <c r="A42" s="2">
        <v>2026</v>
      </c>
      <c r="B42" s="3">
        <v>884.57954315837003</v>
      </c>
      <c r="C42" s="3">
        <v>336.08367959323601</v>
      </c>
      <c r="D42" s="3">
        <v>71.832382052776694</v>
      </c>
      <c r="E42" s="3">
        <v>0</v>
      </c>
      <c r="F42" s="3">
        <v>17.6562136324291</v>
      </c>
      <c r="G42" s="3">
        <v>68.4618671815483</v>
      </c>
      <c r="H42" s="4">
        <v>1378.61368561836</v>
      </c>
    </row>
    <row r="43" spans="1:8">
      <c r="A43" s="2">
        <v>2027</v>
      </c>
      <c r="B43" s="3">
        <v>953.59615820710405</v>
      </c>
      <c r="C43" s="3">
        <v>363.23499659146802</v>
      </c>
      <c r="D43" s="3">
        <v>74.790440194126106</v>
      </c>
      <c r="E43" s="3">
        <v>0</v>
      </c>
      <c r="F43" s="3">
        <v>18.303646441275902</v>
      </c>
      <c r="G43" s="3">
        <v>70.148148842484005</v>
      </c>
      <c r="H43" s="4">
        <v>1480.07339027645</v>
      </c>
    </row>
    <row r="44" spans="1:8">
      <c r="A44" s="2">
        <v>2028</v>
      </c>
      <c r="B44" s="3">
        <v>1019.70169486291</v>
      </c>
      <c r="C44" s="3">
        <v>391.86032993457798</v>
      </c>
      <c r="D44" s="3">
        <v>77.733371465721405</v>
      </c>
      <c r="E44" s="3">
        <v>0</v>
      </c>
      <c r="F44" s="3">
        <v>18.947842086078399</v>
      </c>
      <c r="G44" s="3">
        <v>71.826793166146899</v>
      </c>
      <c r="H44" s="4">
        <v>1580.0700315154299</v>
      </c>
    </row>
    <row r="45" spans="1:8">
      <c r="A45" s="2">
        <v>2029</v>
      </c>
      <c r="B45" s="3">
        <v>1083.2546734995899</v>
      </c>
      <c r="C45" s="3">
        <v>422.140695648838</v>
      </c>
      <c r="D45" s="3">
        <v>80.661255365810007</v>
      </c>
      <c r="E45" s="3">
        <v>0</v>
      </c>
      <c r="F45" s="3">
        <v>19.5888167526569</v>
      </c>
      <c r="G45" s="3">
        <v>73.497832259207598</v>
      </c>
      <c r="H45" s="4">
        <v>1679.1432735261001</v>
      </c>
    </row>
    <row r="46" spans="1:8">
      <c r="A46" s="2">
        <v>2030</v>
      </c>
      <c r="B46" s="3">
        <v>1145.2958984227901</v>
      </c>
      <c r="C46" s="3">
        <v>454.289248138132</v>
      </c>
      <c r="D46" s="3">
        <v>83.574170952823195</v>
      </c>
      <c r="E46" s="3">
        <v>0</v>
      </c>
      <c r="F46" s="3">
        <v>20.226586545902599</v>
      </c>
      <c r="G46" s="3">
        <v>75.161298114950597</v>
      </c>
      <c r="H46" s="4">
        <v>1778.5472021746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>
      <c r="A52" s="2" t="s">
        <v>11</v>
      </c>
      <c r="B52" s="5">
        <f>IF(B16=0, "--",(B26/B16)^(1/10)-1)</f>
        <v>0.37051123308900968</v>
      </c>
      <c r="C52" s="5">
        <f t="shared" ref="C52:H52" si="0">IF(C16=0, "--",(C26/C16)^(1/10)-1)</f>
        <v>0.19978935484818305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0.30219762909408754</v>
      </c>
    </row>
    <row r="53" spans="1:8">
      <c r="A53" s="2" t="s">
        <v>12</v>
      </c>
      <c r="B53" s="5">
        <f>IF(B26=0,"--",(B36/B26)^(1/10)-1)</f>
        <v>0.29320492630844197</v>
      </c>
      <c r="C53" s="5">
        <f t="shared" ref="C53:H53" si="1">IF(C26=0,"--",(C36/C26)^(1/10)-1)</f>
        <v>0.25658190217710564</v>
      </c>
      <c r="D53" s="5">
        <f t="shared" si="1"/>
        <v>0.1662978605203036</v>
      </c>
      <c r="E53" s="5" t="str">
        <f t="shared" si="1"/>
        <v>--</v>
      </c>
      <c r="F53" s="5">
        <f t="shared" si="1"/>
        <v>0.41890882363728821</v>
      </c>
      <c r="G53" s="5">
        <f t="shared" si="1"/>
        <v>0.61504836529240414</v>
      </c>
      <c r="H53" s="5">
        <f t="shared" si="1"/>
        <v>0.27669888354858596</v>
      </c>
    </row>
    <row r="54" spans="1:8">
      <c r="A54" s="2" t="s">
        <v>13</v>
      </c>
      <c r="B54" s="5">
        <f>IF(B36=0,"--",(B46/B36)^(1/10)-1)</f>
        <v>0.10374634534803295</v>
      </c>
      <c r="C54" s="5">
        <f t="shared" ref="C54:H54" si="2">IF(C36=0,"--",(C46/C36)^(1/10)-1)</f>
        <v>8.6960277813997511E-2</v>
      </c>
      <c r="D54" s="5">
        <f t="shared" si="2"/>
        <v>4.5104645988396364E-2</v>
      </c>
      <c r="E54" s="5" t="str">
        <f t="shared" si="2"/>
        <v>--</v>
      </c>
      <c r="F54" s="5">
        <f t="shared" si="2"/>
        <v>3.9708471351931118E-2</v>
      </c>
      <c r="G54" s="5">
        <f t="shared" si="2"/>
        <v>2.5936726406159627E-2</v>
      </c>
      <c r="H54" s="5">
        <f t="shared" si="2"/>
        <v>9.0217768582602442E-2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/>
  <cols>
    <col min="2" max="6" width="24.7109375" customWidth="1"/>
  </cols>
  <sheetData>
    <row r="1" spans="1:6" ht="18.75">
      <c r="A1" s="21" t="str">
        <f>CONCATENATE("Form 2.2 - ",'List of Forms'!A1)</f>
        <v>Form 2.2 - NCNC  Planning Area</v>
      </c>
      <c r="B1" s="17"/>
      <c r="C1" s="17"/>
      <c r="D1" s="17"/>
      <c r="E1" s="17"/>
      <c r="F1" s="17"/>
    </row>
    <row r="2" spans="1:6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</row>
    <row r="3" spans="1:6" ht="15.75">
      <c r="A3" s="22" t="s">
        <v>41</v>
      </c>
      <c r="B3" s="17"/>
      <c r="C3" s="17"/>
      <c r="D3" s="17"/>
      <c r="E3" s="17"/>
      <c r="F3" s="17"/>
    </row>
    <row r="5" spans="1:6" ht="31.5" customHeight="1" thickBot="1">
      <c r="A5" s="1" t="s">
        <v>0</v>
      </c>
      <c r="B5" s="10" t="s">
        <v>42</v>
      </c>
      <c r="C5" s="10" t="s">
        <v>43</v>
      </c>
      <c r="D5" s="10" t="s">
        <v>63</v>
      </c>
      <c r="E5" s="11" t="s">
        <v>69</v>
      </c>
      <c r="F5" s="10" t="s">
        <v>45</v>
      </c>
    </row>
    <row r="6" spans="1:6" ht="15.75" thickTop="1">
      <c r="A6" s="2">
        <v>1990</v>
      </c>
      <c r="B6" s="3">
        <v>1510.7573199999999</v>
      </c>
      <c r="C6" s="3">
        <v>554.04853369999898</v>
      </c>
      <c r="D6" s="3">
        <v>49994.300849409199</v>
      </c>
      <c r="E6" s="3">
        <v>620.45653843240098</v>
      </c>
      <c r="F6" s="3">
        <v>243.42940557791201</v>
      </c>
    </row>
    <row r="7" spans="1:6">
      <c r="A7" s="2">
        <v>1991</v>
      </c>
      <c r="B7" s="3">
        <v>1564.71413646</v>
      </c>
      <c r="C7" s="3">
        <v>571.09684701000003</v>
      </c>
      <c r="D7" s="3">
        <v>51039.4202630328</v>
      </c>
      <c r="E7" s="3">
        <v>629.407101975518</v>
      </c>
      <c r="F7" s="3">
        <v>251.330240084037</v>
      </c>
    </row>
    <row r="8" spans="1:6">
      <c r="A8" s="2">
        <v>1992</v>
      </c>
      <c r="B8" s="3">
        <v>1594.9927034444399</v>
      </c>
      <c r="C8" s="3">
        <v>582.65494129111096</v>
      </c>
      <c r="D8" s="3">
        <v>52860.942483040497</v>
      </c>
      <c r="E8" s="3">
        <v>628.89151609679004</v>
      </c>
      <c r="F8" s="3">
        <v>259.26851604568299</v>
      </c>
    </row>
    <row r="9" spans="1:6">
      <c r="A9" s="2">
        <v>1993</v>
      </c>
      <c r="B9" s="3">
        <v>1621.99611595444</v>
      </c>
      <c r="C9" s="3">
        <v>592.36972400222203</v>
      </c>
      <c r="D9" s="3">
        <v>52887.957793316004</v>
      </c>
      <c r="E9" s="3">
        <v>629.02592077991301</v>
      </c>
      <c r="F9" s="3">
        <v>265.068421020237</v>
      </c>
    </row>
    <row r="10" spans="1:6">
      <c r="A10" s="2">
        <v>1994</v>
      </c>
      <c r="B10" s="3">
        <v>1636.06993871999</v>
      </c>
      <c r="C10" s="3">
        <v>600.72152742666594</v>
      </c>
      <c r="D10" s="3">
        <v>54030.4369965445</v>
      </c>
      <c r="E10" s="3">
        <v>646.18172571942705</v>
      </c>
      <c r="F10" s="3">
        <v>269.86400517795602</v>
      </c>
    </row>
    <row r="11" spans="1:6">
      <c r="A11" s="2">
        <v>1995</v>
      </c>
      <c r="B11" s="3">
        <v>1649.51075904444</v>
      </c>
      <c r="C11" s="3">
        <v>609.90272204444398</v>
      </c>
      <c r="D11" s="3">
        <v>55816.762629032899</v>
      </c>
      <c r="E11" s="3">
        <v>660.98457330886299</v>
      </c>
      <c r="F11" s="3">
        <v>274.89332443968999</v>
      </c>
    </row>
    <row r="12" spans="1:6">
      <c r="A12" s="2">
        <v>1996</v>
      </c>
      <c r="B12" s="3">
        <v>1671.40779869111</v>
      </c>
      <c r="C12" s="3">
        <v>617.40497394444401</v>
      </c>
      <c r="D12" s="3">
        <v>57312.612194166803</v>
      </c>
      <c r="E12" s="3">
        <v>680.21616564406395</v>
      </c>
      <c r="F12" s="3">
        <v>279.31655442777202</v>
      </c>
    </row>
    <row r="13" spans="1:6">
      <c r="A13" s="2">
        <v>1997</v>
      </c>
      <c r="B13" s="3">
        <v>1697.5659816866601</v>
      </c>
      <c r="C13" s="3">
        <v>624.77771724666604</v>
      </c>
      <c r="D13" s="3">
        <v>59770.4750130416</v>
      </c>
      <c r="E13" s="3">
        <v>698.81687821660603</v>
      </c>
      <c r="F13" s="3">
        <v>283.57373756433401</v>
      </c>
    </row>
    <row r="14" spans="1:6">
      <c r="A14" s="2">
        <v>1998</v>
      </c>
      <c r="B14" s="3">
        <v>1723.2859312622199</v>
      </c>
      <c r="C14" s="3">
        <v>627.48440094888804</v>
      </c>
      <c r="D14" s="3">
        <v>63900.697568980897</v>
      </c>
      <c r="E14" s="3">
        <v>728.11509387483102</v>
      </c>
      <c r="F14" s="3">
        <v>289.96196872507102</v>
      </c>
    </row>
    <row r="15" spans="1:6">
      <c r="A15" s="2">
        <v>1999</v>
      </c>
      <c r="B15" s="3">
        <v>1776.2754208911099</v>
      </c>
      <c r="C15" s="3">
        <v>636.85782182888795</v>
      </c>
      <c r="D15" s="3">
        <v>67007.304926615703</v>
      </c>
      <c r="E15" s="3">
        <v>761.59516672455095</v>
      </c>
      <c r="F15" s="3">
        <v>297.82621887863502</v>
      </c>
    </row>
    <row r="16" spans="1:6">
      <c r="A16" s="2">
        <v>2000</v>
      </c>
      <c r="B16" s="3">
        <v>1816.3420564999999</v>
      </c>
      <c r="C16" s="3">
        <v>651.47260289999997</v>
      </c>
      <c r="D16" s="3">
        <v>71597.899777487604</v>
      </c>
      <c r="E16" s="3">
        <v>784.10787391705196</v>
      </c>
      <c r="F16" s="3">
        <v>305.64149175468702</v>
      </c>
    </row>
    <row r="17" spans="1:6">
      <c r="A17" s="2">
        <v>2001</v>
      </c>
      <c r="B17" s="3">
        <v>1871.37641349</v>
      </c>
      <c r="C17" s="3">
        <v>659.16544264000004</v>
      </c>
      <c r="D17" s="3">
        <v>76762.460155553097</v>
      </c>
      <c r="E17" s="3">
        <v>802.76823548567597</v>
      </c>
      <c r="F17" s="3">
        <v>314.028283585689</v>
      </c>
    </row>
    <row r="18" spans="1:6">
      <c r="A18" s="2">
        <v>2002</v>
      </c>
      <c r="B18" s="3">
        <v>1915.7393099599999</v>
      </c>
      <c r="C18" s="3">
        <v>671.53176857999995</v>
      </c>
      <c r="D18" s="3">
        <v>79037.616440313301</v>
      </c>
      <c r="E18" s="3">
        <v>817.95618579713005</v>
      </c>
      <c r="F18" s="3">
        <v>322.13678485371003</v>
      </c>
    </row>
    <row r="19" spans="1:6">
      <c r="A19" s="2">
        <v>2003</v>
      </c>
      <c r="B19" s="3">
        <v>1959.7734706000001</v>
      </c>
      <c r="C19" s="3">
        <v>685.91579603000002</v>
      </c>
      <c r="D19" s="3">
        <v>82284.102389263906</v>
      </c>
      <c r="E19" s="3">
        <v>824.46534149633601</v>
      </c>
      <c r="F19" s="3">
        <v>330.46841056364798</v>
      </c>
    </row>
    <row r="20" spans="1:6">
      <c r="A20" s="2">
        <v>2004</v>
      </c>
      <c r="B20" s="3">
        <v>1995.44830138</v>
      </c>
      <c r="C20" s="3">
        <v>699.77672034</v>
      </c>
      <c r="D20" s="3">
        <v>84958.870154596094</v>
      </c>
      <c r="E20" s="3">
        <v>836.04417361823903</v>
      </c>
      <c r="F20" s="3">
        <v>338.79347575094499</v>
      </c>
    </row>
    <row r="21" spans="1:6">
      <c r="A21" s="2">
        <v>2005</v>
      </c>
      <c r="B21" s="3">
        <v>2023.6441072999901</v>
      </c>
      <c r="C21" s="3">
        <v>715.12518350000005</v>
      </c>
      <c r="D21" s="3">
        <v>85845.201639892693</v>
      </c>
      <c r="E21" s="3">
        <v>861.07644624375996</v>
      </c>
      <c r="F21" s="3">
        <v>348.12916034688601</v>
      </c>
    </row>
    <row r="22" spans="1:6">
      <c r="A22" s="2">
        <v>2006</v>
      </c>
      <c r="B22" s="3">
        <v>2048.8787969</v>
      </c>
      <c r="C22" s="3">
        <v>730.56468361999998</v>
      </c>
      <c r="D22" s="3">
        <v>88008.512157232195</v>
      </c>
      <c r="E22" s="3">
        <v>876.30024508781798</v>
      </c>
      <c r="F22" s="3">
        <v>353.69795521101202</v>
      </c>
    </row>
    <row r="23" spans="1:6">
      <c r="A23" s="2">
        <v>2007</v>
      </c>
      <c r="B23" s="3">
        <v>2074.1757699300001</v>
      </c>
      <c r="C23" s="3">
        <v>742.32607127000006</v>
      </c>
      <c r="D23" s="3">
        <v>89418.968347496193</v>
      </c>
      <c r="E23" s="3">
        <v>879.08069270528097</v>
      </c>
      <c r="F23" s="3">
        <v>361.870370647448</v>
      </c>
    </row>
    <row r="24" spans="1:6">
      <c r="A24" s="2">
        <v>2008</v>
      </c>
      <c r="B24" s="3">
        <v>2094.24014016</v>
      </c>
      <c r="C24" s="3">
        <v>749.35715344000005</v>
      </c>
      <c r="D24" s="3">
        <v>90004.923776884199</v>
      </c>
      <c r="E24" s="3">
        <v>861.77104013741803</v>
      </c>
      <c r="F24" s="3">
        <v>366.89539840618301</v>
      </c>
    </row>
    <row r="25" spans="1:6">
      <c r="A25" s="2">
        <v>2009</v>
      </c>
      <c r="B25" s="3">
        <v>2110.6437667</v>
      </c>
      <c r="C25" s="3">
        <v>752.44563045999996</v>
      </c>
      <c r="D25" s="3">
        <v>87869.316205730895</v>
      </c>
      <c r="E25" s="3">
        <v>816.58251455152003</v>
      </c>
      <c r="F25" s="3">
        <v>374.354918251333</v>
      </c>
    </row>
    <row r="26" spans="1:6">
      <c r="A26" s="2">
        <v>2010</v>
      </c>
      <c r="B26" s="3">
        <v>2128.6423736000002</v>
      </c>
      <c r="C26" s="3">
        <v>753.59717439999997</v>
      </c>
      <c r="D26" s="3">
        <v>89495.094728972195</v>
      </c>
      <c r="E26" s="3">
        <v>801.09468626241301</v>
      </c>
      <c r="F26" s="3">
        <v>376.874648118849</v>
      </c>
    </row>
    <row r="27" spans="1:6">
      <c r="A27" s="2">
        <v>2011</v>
      </c>
      <c r="B27" s="3">
        <v>2147.3595051786101</v>
      </c>
      <c r="C27" s="3">
        <v>758.94741082222197</v>
      </c>
      <c r="D27" s="3">
        <v>92166.098521527296</v>
      </c>
      <c r="E27" s="3">
        <v>799.65687805623804</v>
      </c>
      <c r="F27" s="3">
        <v>378.37484366382898</v>
      </c>
    </row>
    <row r="28" spans="1:6">
      <c r="A28" s="2">
        <v>2012</v>
      </c>
      <c r="B28" s="3">
        <v>2166.1617237877699</v>
      </c>
      <c r="C28" s="3">
        <v>766.15026991166599</v>
      </c>
      <c r="D28" s="3">
        <v>94252.872133088298</v>
      </c>
      <c r="E28" s="3">
        <v>816.29351691036004</v>
      </c>
      <c r="F28" s="3">
        <v>379.05785855141698</v>
      </c>
    </row>
    <row r="29" spans="1:6">
      <c r="A29" s="2">
        <v>2013</v>
      </c>
      <c r="B29" s="3">
        <v>2183.6888228974999</v>
      </c>
      <c r="C29" s="3">
        <v>770.02981026083296</v>
      </c>
      <c r="D29" s="3">
        <v>96123.436918105304</v>
      </c>
      <c r="E29" s="3">
        <v>839.77399689601305</v>
      </c>
      <c r="F29" s="3">
        <v>379.37020050601501</v>
      </c>
    </row>
    <row r="30" spans="1:6">
      <c r="A30" s="2">
        <v>2014</v>
      </c>
      <c r="B30" s="3">
        <v>2208.3140039999998</v>
      </c>
      <c r="C30" s="3">
        <v>774.02143325111103</v>
      </c>
      <c r="D30" s="3">
        <v>101147.09366943401</v>
      </c>
      <c r="E30" s="3">
        <v>864.32245790294496</v>
      </c>
      <c r="F30" s="3">
        <v>379.614852024463</v>
      </c>
    </row>
    <row r="31" spans="1:6">
      <c r="A31" s="2">
        <v>2015</v>
      </c>
      <c r="B31" s="3">
        <v>2231.1891394694399</v>
      </c>
      <c r="C31" s="3">
        <v>781.52598699166595</v>
      </c>
      <c r="D31" s="3">
        <v>107310.48802981401</v>
      </c>
      <c r="E31" s="3">
        <v>886.03566535141294</v>
      </c>
      <c r="F31" s="3">
        <v>379.96847357948599</v>
      </c>
    </row>
    <row r="32" spans="1:6">
      <c r="A32" s="2">
        <v>2016</v>
      </c>
      <c r="B32" s="3">
        <v>2254.3270959800002</v>
      </c>
      <c r="C32" s="3">
        <v>787.20950520333304</v>
      </c>
      <c r="D32" s="3">
        <v>109586.846701252</v>
      </c>
      <c r="E32" s="3">
        <v>906.39160896015301</v>
      </c>
      <c r="F32" s="3">
        <v>380.16224751966098</v>
      </c>
    </row>
    <row r="33" spans="1:6">
      <c r="A33" s="2">
        <v>2017</v>
      </c>
      <c r="B33" s="3">
        <v>2281.7066615449999</v>
      </c>
      <c r="C33" s="3">
        <v>788.264497126111</v>
      </c>
      <c r="D33" s="3">
        <v>112153.228300521</v>
      </c>
      <c r="E33" s="3">
        <v>924.78937228626296</v>
      </c>
      <c r="F33" s="3">
        <v>382.130547397969</v>
      </c>
    </row>
    <row r="34" spans="1:6">
      <c r="A34" s="2">
        <v>2018</v>
      </c>
      <c r="B34" s="3">
        <v>2309.35782621111</v>
      </c>
      <c r="C34" s="3">
        <v>789.71539071777704</v>
      </c>
      <c r="D34" s="3">
        <v>114223.20772711201</v>
      </c>
      <c r="E34" s="3">
        <v>943.76770976948399</v>
      </c>
      <c r="F34" s="3">
        <v>384.499683288722</v>
      </c>
    </row>
    <row r="35" spans="1:6">
      <c r="A35" s="2">
        <v>2019</v>
      </c>
      <c r="B35" s="3">
        <v>2337.3010194849999</v>
      </c>
      <c r="C35" s="3">
        <v>793.3073179475</v>
      </c>
      <c r="D35" s="3">
        <v>117001.229803443</v>
      </c>
      <c r="E35" s="3">
        <v>959.09266505219205</v>
      </c>
      <c r="F35" s="3">
        <v>390.37962620154002</v>
      </c>
    </row>
    <row r="36" spans="1:6">
      <c r="A36" s="2">
        <v>2020</v>
      </c>
      <c r="B36" s="3">
        <v>2365.5078497166601</v>
      </c>
      <c r="C36" s="3">
        <v>801.38898752499995</v>
      </c>
      <c r="D36" s="3">
        <v>119121.60574056</v>
      </c>
      <c r="E36" s="3">
        <v>965.11841102482094</v>
      </c>
      <c r="F36" s="3">
        <v>396.30102722573997</v>
      </c>
    </row>
    <row r="37" spans="1:6">
      <c r="A37" s="2">
        <v>2021</v>
      </c>
      <c r="B37" s="3">
        <v>2394.0846247536101</v>
      </c>
      <c r="C37" s="3">
        <v>810.66182231250002</v>
      </c>
      <c r="D37" s="3">
        <v>121870.32794975099</v>
      </c>
      <c r="E37" s="3">
        <v>966.18431072198803</v>
      </c>
      <c r="F37" s="3">
        <v>402.31807358941199</v>
      </c>
    </row>
    <row r="38" spans="1:6">
      <c r="A38" s="2">
        <v>2022</v>
      </c>
      <c r="B38" s="3">
        <v>2422.8781810266601</v>
      </c>
      <c r="C38" s="3">
        <v>820.17978625666603</v>
      </c>
      <c r="D38" s="3">
        <v>125612.18700824201</v>
      </c>
      <c r="E38" s="3">
        <v>975.21049784144805</v>
      </c>
      <c r="F38" s="3">
        <v>407.65622641294101</v>
      </c>
    </row>
    <row r="39" spans="1:6">
      <c r="A39" s="2">
        <v>2023</v>
      </c>
      <c r="B39" s="3">
        <v>2451.87340690055</v>
      </c>
      <c r="C39" s="3">
        <v>829.932118144166</v>
      </c>
      <c r="D39" s="3">
        <v>128944.439254351</v>
      </c>
      <c r="E39" s="3">
        <v>983.12302290652099</v>
      </c>
      <c r="F39" s="3">
        <v>412.96878521414499</v>
      </c>
    </row>
    <row r="40" spans="1:6">
      <c r="A40" s="2">
        <v>2024</v>
      </c>
      <c r="B40" s="3">
        <v>2480.9538229483301</v>
      </c>
      <c r="C40" s="3">
        <v>839.98170521333304</v>
      </c>
      <c r="D40" s="3">
        <v>132300.01931948899</v>
      </c>
      <c r="E40" s="3">
        <v>989.955511749415</v>
      </c>
      <c r="F40" s="3">
        <v>418.36900253777901</v>
      </c>
    </row>
    <row r="41" spans="1:6">
      <c r="A41" s="2">
        <v>2025</v>
      </c>
      <c r="B41" s="3">
        <v>2509.9715520208301</v>
      </c>
      <c r="C41" s="3">
        <v>849.93805743333303</v>
      </c>
      <c r="D41" s="3">
        <v>135810.72542137501</v>
      </c>
      <c r="E41" s="3">
        <v>996.28501360155497</v>
      </c>
      <c r="F41" s="3">
        <v>423.94689978707902</v>
      </c>
    </row>
    <row r="42" spans="1:6">
      <c r="A42" s="2">
        <v>2026</v>
      </c>
      <c r="B42" s="3">
        <v>2539.3404556711098</v>
      </c>
      <c r="C42" s="3">
        <v>859.93722031777702</v>
      </c>
      <c r="D42" s="3">
        <v>139366.489458422</v>
      </c>
      <c r="E42" s="3">
        <v>1002.48914297491</v>
      </c>
      <c r="F42" s="3">
        <v>429.51196441903897</v>
      </c>
    </row>
    <row r="43" spans="1:6">
      <c r="A43" s="2">
        <v>2027</v>
      </c>
      <c r="B43" s="3">
        <v>2568.9368485280502</v>
      </c>
      <c r="C43" s="3">
        <v>869.92793688333302</v>
      </c>
      <c r="D43" s="3">
        <v>143082.35053166401</v>
      </c>
      <c r="E43" s="3">
        <v>1008.58433812754</v>
      </c>
      <c r="F43" s="3">
        <v>435.08538632241198</v>
      </c>
    </row>
    <row r="44" spans="1:6">
      <c r="A44" s="2">
        <v>2028</v>
      </c>
      <c r="B44" s="3">
        <v>2598.16422711</v>
      </c>
      <c r="C44" s="3">
        <v>879.60316504000002</v>
      </c>
      <c r="D44" s="3">
        <v>147017.35620165701</v>
      </c>
      <c r="E44" s="3">
        <v>1014.66705216712</v>
      </c>
      <c r="F44" s="3">
        <v>440.68045329054598</v>
      </c>
    </row>
    <row r="45" spans="1:6">
      <c r="A45" s="2">
        <v>2029</v>
      </c>
      <c r="B45" s="3">
        <v>2626.1697281699999</v>
      </c>
      <c r="C45" s="3">
        <v>888.37747091999995</v>
      </c>
      <c r="D45" s="3">
        <v>150956.130810731</v>
      </c>
      <c r="E45" s="3">
        <v>1020.33498480169</v>
      </c>
      <c r="F45" s="3">
        <v>446.29691672318899</v>
      </c>
    </row>
    <row r="46" spans="1:6">
      <c r="A46" s="2">
        <v>2030</v>
      </c>
      <c r="B46" s="3">
        <v>2653.9704329649999</v>
      </c>
      <c r="C46" s="3">
        <v>896.93175244500003</v>
      </c>
      <c r="D46" s="3">
        <v>154858.854914141</v>
      </c>
      <c r="E46" s="3">
        <v>1025.9838474452599</v>
      </c>
      <c r="F46" s="3">
        <v>451.94415672427402</v>
      </c>
    </row>
    <row r="47" spans="1:6">
      <c r="A47" t="s">
        <v>33</v>
      </c>
    </row>
    <row r="50" spans="1:6" ht="18.75">
      <c r="A50" s="19" t="s">
        <v>10</v>
      </c>
      <c r="B50" s="20"/>
      <c r="C50" s="20"/>
      <c r="D50" s="20"/>
      <c r="E50" s="20"/>
      <c r="F50" s="20"/>
    </row>
    <row r="51" spans="1:6" ht="15.75" thickBot="1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>
      <c r="A52" s="2" t="s">
        <v>11</v>
      </c>
      <c r="B52" s="5">
        <f>IF(B16=0, "--",(B26/B16)^(1/10)-1)</f>
        <v>1.5992510290115503E-2</v>
      </c>
      <c r="C52" s="5">
        <f t="shared" ref="C52:F52" si="0">IF(C16=0, "--",(C26/C16)^(1/10)-1)</f>
        <v>1.4668809353992618E-2</v>
      </c>
      <c r="D52" s="5">
        <f t="shared" si="0"/>
        <v>2.2562577494900982E-2</v>
      </c>
      <c r="E52" s="5">
        <f t="shared" si="0"/>
        <v>2.1455529096952031E-3</v>
      </c>
      <c r="F52" s="5">
        <f t="shared" si="0"/>
        <v>2.1170972845739211E-2</v>
      </c>
    </row>
    <row r="53" spans="1:6">
      <c r="A53" s="2" t="s">
        <v>12</v>
      </c>
      <c r="B53" s="5">
        <f>IF(B26=0,"--",(B36/B26)^(1/10)-1)</f>
        <v>1.0606690449272982E-2</v>
      </c>
      <c r="C53" s="5">
        <f t="shared" ref="C53:F53" si="1">IF(C26=0,"--",(C36/C26)^(1/10)-1)</f>
        <v>6.1677912510582633E-3</v>
      </c>
      <c r="D53" s="5">
        <f t="shared" si="1"/>
        <v>2.9008899191590221E-2</v>
      </c>
      <c r="E53" s="5">
        <f t="shared" si="1"/>
        <v>1.8801732792536718E-2</v>
      </c>
      <c r="F53" s="5">
        <f t="shared" si="1"/>
        <v>5.0387981029125228E-3</v>
      </c>
    </row>
    <row r="54" spans="1:6">
      <c r="A54" s="2" t="s">
        <v>13</v>
      </c>
      <c r="B54" s="5">
        <f>IF(B36=0,"--",(B46/B36)^(1/10)-1)</f>
        <v>1.157285940460584E-2</v>
      </c>
      <c r="C54" s="5">
        <f t="shared" ref="C54:F54" si="2">IF(C36=0,"--",(C46/C36)^(1/10)-1)</f>
        <v>1.1327001980671714E-2</v>
      </c>
      <c r="D54" s="5">
        <f t="shared" si="2"/>
        <v>2.6584140061194139E-2</v>
      </c>
      <c r="E54" s="5">
        <f t="shared" si="2"/>
        <v>6.1343870413326229E-3</v>
      </c>
      <c r="F54" s="5">
        <f t="shared" si="2"/>
        <v>1.3225142002829093E-2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2.3 - ",'List of Forms'!A1)</f>
        <v>Form 2.3 - NCNC 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54</v>
      </c>
      <c r="B3" s="17"/>
      <c r="C3" s="17"/>
      <c r="D3" s="17"/>
      <c r="E3" s="17"/>
    </row>
    <row r="5" spans="1:5" ht="15.75" thickBot="1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>
      <c r="A34" s="2">
        <v>2018</v>
      </c>
      <c r="B34" s="15">
        <v>15.1184956168228</v>
      </c>
      <c r="C34" s="15">
        <v>14.156896593509099</v>
      </c>
      <c r="D34" s="15">
        <v>10.8830132524207</v>
      </c>
      <c r="E34" s="15">
        <v>14.2042153190681</v>
      </c>
    </row>
    <row r="35" spans="1:5">
      <c r="A35" s="2">
        <v>2019</v>
      </c>
      <c r="B35" s="15">
        <v>14.766766124362499</v>
      </c>
      <c r="C35" s="15">
        <v>14.040142421326401</v>
      </c>
      <c r="D35" s="15">
        <v>10.820638722722901</v>
      </c>
      <c r="E35" s="15">
        <v>14.122805765509399</v>
      </c>
    </row>
    <row r="36" spans="1:5">
      <c r="A36" s="2">
        <v>2020</v>
      </c>
      <c r="B36" s="15">
        <v>15.1731541132977</v>
      </c>
      <c r="C36" s="15">
        <v>14.426533401918499</v>
      </c>
      <c r="D36" s="15">
        <v>11.118427525802</v>
      </c>
      <c r="E36" s="15">
        <v>14.5114716781969</v>
      </c>
    </row>
    <row r="37" spans="1:5">
      <c r="A37" s="2">
        <v>2021</v>
      </c>
      <c r="B37" s="15">
        <v>15.5475283188389</v>
      </c>
      <c r="C37" s="15">
        <v>14.7824858914753</v>
      </c>
      <c r="D37" s="15">
        <v>11.392757598557999</v>
      </c>
      <c r="E37" s="15">
        <v>14.8695198888849</v>
      </c>
    </row>
    <row r="38" spans="1:5">
      <c r="A38" s="2">
        <v>2022</v>
      </c>
      <c r="B38" s="15">
        <v>15.6218295627289</v>
      </c>
      <c r="C38" s="15">
        <v>14.8130187623483</v>
      </c>
      <c r="D38" s="15">
        <v>11.4364001515002</v>
      </c>
      <c r="E38" s="15">
        <v>14.9264809716922</v>
      </c>
    </row>
    <row r="39" spans="1:5">
      <c r="A39" s="2">
        <v>2023</v>
      </c>
      <c r="B39" s="15">
        <v>15.7062210145968</v>
      </c>
      <c r="C39" s="15">
        <v>14.8515821400661</v>
      </c>
      <c r="D39" s="15">
        <v>11.481451299683799</v>
      </c>
      <c r="E39" s="15">
        <v>14.9852805150107</v>
      </c>
    </row>
    <row r="40" spans="1:5">
      <c r="A40" s="2">
        <v>2024</v>
      </c>
      <c r="B40" s="15">
        <v>15.7714335587562</v>
      </c>
      <c r="C40" s="15">
        <v>14.8838858881047</v>
      </c>
      <c r="D40" s="15">
        <v>11.5250440405459</v>
      </c>
      <c r="E40" s="15">
        <v>15.0421765844349</v>
      </c>
    </row>
    <row r="41" spans="1:5">
      <c r="A41" s="2">
        <v>2025</v>
      </c>
      <c r="B41" s="15">
        <v>15.8612717761184</v>
      </c>
      <c r="C41" s="15">
        <v>14.9401252167035</v>
      </c>
      <c r="D41" s="15">
        <v>11.584968591534601</v>
      </c>
      <c r="E41" s="15">
        <v>15.1203884918726</v>
      </c>
    </row>
    <row r="42" spans="1:5">
      <c r="A42" s="2">
        <v>2026</v>
      </c>
      <c r="B42" s="15">
        <v>15.9728117819514</v>
      </c>
      <c r="C42" s="15">
        <v>15.0186660173494</v>
      </c>
      <c r="D42" s="15">
        <v>11.6541629564644</v>
      </c>
      <c r="E42" s="15">
        <v>15.210699110405599</v>
      </c>
    </row>
    <row r="43" spans="1:5">
      <c r="A43" s="2">
        <v>2027</v>
      </c>
      <c r="B43" s="15">
        <v>16.064278343456898</v>
      </c>
      <c r="C43" s="15">
        <v>15.0850018473391</v>
      </c>
      <c r="D43" s="15">
        <v>11.7133856962856</v>
      </c>
      <c r="E43" s="15">
        <v>15.287995032839399</v>
      </c>
    </row>
    <row r="44" spans="1:5">
      <c r="A44" s="2">
        <v>2028</v>
      </c>
      <c r="B44" s="15">
        <v>16.1639447731487</v>
      </c>
      <c r="C44" s="15">
        <v>15.158916249409399</v>
      </c>
      <c r="D44" s="15">
        <v>11.774648084160701</v>
      </c>
      <c r="E44" s="15">
        <v>15.367953048892</v>
      </c>
    </row>
    <row r="45" spans="1:5">
      <c r="A45" s="2">
        <v>2029</v>
      </c>
      <c r="B45" s="15">
        <v>16.275410619979802</v>
      </c>
      <c r="C45" s="15">
        <v>15.212411507814499</v>
      </c>
      <c r="D45" s="15">
        <v>11.8286631637682</v>
      </c>
      <c r="E45" s="15">
        <v>15.4384520736958</v>
      </c>
    </row>
    <row r="46" spans="1:5">
      <c r="A46" s="2">
        <v>2030</v>
      </c>
      <c r="B46" s="15">
        <v>16.400098483937001</v>
      </c>
      <c r="C46" s="15">
        <v>15.279532783473799</v>
      </c>
      <c r="D46" s="15">
        <v>11.8903567704688</v>
      </c>
      <c r="E46" s="15">
        <v>15.518972904927001</v>
      </c>
    </row>
    <row r="47" spans="1:5">
      <c r="A47" t="s">
        <v>33</v>
      </c>
    </row>
    <row r="50" spans="1:5" ht="18.75">
      <c r="A50" s="19" t="s">
        <v>10</v>
      </c>
      <c r="B50" s="20"/>
      <c r="C50" s="20"/>
      <c r="D50" s="20"/>
      <c r="E50" s="20"/>
    </row>
    <row r="51" spans="1:5" ht="15.75" thickBot="1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8.4794287973433136E-4</v>
      </c>
      <c r="D53" s="5">
        <f t="shared" si="1"/>
        <v>-8.9352530757075277E-3</v>
      </c>
      <c r="E53" s="5">
        <f t="shared" si="1"/>
        <v>4.6661929803000213E-3</v>
      </c>
    </row>
    <row r="54" spans="1:5">
      <c r="A54" s="2" t="s">
        <v>13</v>
      </c>
      <c r="B54" s="5">
        <f>IF(B36=0,"--",(B46/B36)^(1/10)-1)</f>
        <v>7.8062763681843172E-3</v>
      </c>
      <c r="C54" s="5">
        <f t="shared" ref="C54:E54" si="2">IF(C36=0,"--",(C46/C36)^(1/10)-1)</f>
        <v>5.7610411195518907E-3</v>
      </c>
      <c r="D54" s="5">
        <f t="shared" si="2"/>
        <v>6.73496323509859E-3</v>
      </c>
      <c r="E54" s="5">
        <f t="shared" si="2"/>
        <v>6.7349632350992561E-3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2019-08-05T21:32:00Z</dcterms:modified>
</cp:coreProperties>
</file>