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Mid\"/>
    </mc:Choice>
  </mc:AlternateContent>
  <bookViews>
    <workbookView xWindow="0" yWindow="0" windowWidth="28800" windowHeight="12300" activeTab="4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<sst xmlns="http://schemas.openxmlformats.org/spreadsheetml/2006/main" count="174" uniqueCount="70">
  <si>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</si>
  <si>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</si>
  <si>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</si>
  <si>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</si>
  <si>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</si>
  <si>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</si>
  <si>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</si>
  <si>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</si>
  <si>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</si>
  <si>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</si>
  <si>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</si>
  <si>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</si>
  <si>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</si>
  <si>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</si>
  <si>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</si>
  <si>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</si>
  <si>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</si>
  <si>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</si>
  <si>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</si>
  <si>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</si>
  <si>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</si>
  <si>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</si>
  <si>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</si>
  <si>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</si>
  <si>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</si>
  <si>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</si>
  <si>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</si>
  <si>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</si>
  <si>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</si>
  <si>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</si>
  <si>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</si>
  <si>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</si>
  <si>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</si>
  <si>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</si>
  <si>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</si>
  <si>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</si>
  <si>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</si>
  <si>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</si>
  <si>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</si>
  <si>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</si>
  <si>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</si>
  <si>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</si>
  <si>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</si>
  <si>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</si>
  <si>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</si>
  <si>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</si>
  <si>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</si>
  <si>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</si>
  <si>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</si>
  <si>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</si>
  <si>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</si>
  <si>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</si>
  <si>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California Energy Demand 2019-2030 Preliminary Baseline Forecast - Mid Demand Case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</si>
  <si>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</si>
  <si>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</si>
  <si>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</si>
  <si>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</si>
  <si>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</si>
  <si>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</si>
  <si>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</si>
  <si>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</si>
  <si>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</si>
  <si>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</si>
  <si>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</si>
  <si>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</si>
  <si>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</si>
  <si>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</si>
  <si>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IID Planning Area</t>
  </si>
  <si>
    <t>Total.Non.Ag.Employment
(Ths.)</t>
  </si>
  <si>
    <t>Load.Factor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</si>
</sst>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</font>
    <font>
      <i/>
      <sz val="12"/>
      <name val="Calibri"/>
    </font>
    <font>
      <b/>
      <sz val="11"/>
      <name val="Calibri"/>
    </font>
    <font>
      <sz val="11"/>
      <name val="Calibri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defaultRowHeight="15" x14ac:dyDescent="0.25"/>
  <cols>
    <col min="1" max="1" width="10.5703125" customWidth="1"/>
  </cols>
  <sheetData>
    <row r="1" spans="1:1" ht="18.75" x14ac:dyDescent="0.3">
      <c r="A1" s="13" t="s">
        <v>67</v>
      </c>
    </row>
    <row r="2" spans="1:1" ht="15.75" x14ac:dyDescent="0.25">
      <c r="A2" s="12" t="s">
        <v>52</v>
      </c>
    </row>
    <row r="3" spans="1:1" ht="15.75" x14ac:dyDescent="0.25">
      <c r="A3" s="12" t="s">
        <v>53</v>
      </c>
    </row>
    <row r="4" spans="1:1" x14ac:dyDescent="0.25">
      <c r="A4" t="s">
        <v>50</v>
      </c>
    </row>
    <row r="5" spans="1:1" ht="18.75" x14ac:dyDescent="0.3">
      <c r="A5" s="13" t="s">
        <v>51</v>
      </c>
    </row>
    <row r="6" spans="1:1" ht="15.75" x14ac:dyDescent="0.25">
      <c r="A6" s="14" t="s">
        <v>62</v>
      </c>
    </row>
    <row r="7" spans="1:1" ht="15.75" x14ac:dyDescent="0.25">
      <c r="A7" s="14" t="s">
        <v>55</v>
      </c>
    </row>
    <row r="8" spans="1:1" ht="15.75" x14ac:dyDescent="0.25">
      <c r="A8" s="14" t="s">
        <v>57</v>
      </c>
    </row>
    <row r="9" spans="1:1" ht="15.75" x14ac:dyDescent="0.25">
      <c r="A9" s="14" t="s">
        <v>58</v>
      </c>
    </row>
    <row r="10" spans="1:1" ht="15.75" x14ac:dyDescent="0.25">
      <c r="A10" s="14" t="s">
        <v>59</v>
      </c>
    </row>
    <row r="11" spans="1:1" ht="15.75" x14ac:dyDescent="0.25">
      <c r="A11" s="14" t="s">
        <v>56</v>
      </c>
    </row>
    <row r="12" spans="1:1" ht="15.75" x14ac:dyDescent="0.25">
      <c r="A12" s="14" t="s">
        <v>60</v>
      </c>
    </row>
    <row r="13" spans="1:1" ht="15.75" x14ac:dyDescent="0.25">
      <c r="A13" s="14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11" width="18.7109375" customWidth="1"/>
  </cols>
  <sheetData>
    <row r="1" spans="1:11" ht="18.75" x14ac:dyDescent="0.3">
      <c r="A1" s="16" t="str">
        <f>CONCATENATE("Form 1.1 - ",'List of Forms'!A1)</f>
        <v>Form 1.1 - IID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x14ac:dyDescent="0.2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 x14ac:dyDescent="0.3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 x14ac:dyDescent="0.25">
      <c r="A6" s="2">
        <v>1990</v>
      </c>
      <c r="B6" s="3">
        <v>766.95646399999998</v>
      </c>
      <c r="C6" s="3">
        <v>0</v>
      </c>
      <c r="D6" s="3">
        <v>585.52074622367695</v>
      </c>
      <c r="E6" s="3">
        <v>0</v>
      </c>
      <c r="F6" s="3">
        <v>67.135303448937506</v>
      </c>
      <c r="G6" s="3">
        <v>33.493628999999999</v>
      </c>
      <c r="H6" s="3">
        <v>187.80562699999899</v>
      </c>
      <c r="I6" s="3">
        <v>276.54358246492899</v>
      </c>
      <c r="J6" s="3">
        <v>3.233835</v>
      </c>
      <c r="K6" s="4">
        <v>1920.6891871375401</v>
      </c>
    </row>
    <row r="7" spans="1:11" x14ac:dyDescent="0.25">
      <c r="A7" s="2">
        <v>1991</v>
      </c>
      <c r="B7" s="3">
        <v>765.16529999999898</v>
      </c>
      <c r="C7" s="3">
        <v>0</v>
      </c>
      <c r="D7" s="3">
        <v>604.78123767871</v>
      </c>
      <c r="E7" s="3">
        <v>0</v>
      </c>
      <c r="F7" s="3">
        <v>67.276366416974497</v>
      </c>
      <c r="G7" s="3">
        <v>32.919664999999902</v>
      </c>
      <c r="H7" s="3">
        <v>182.53161800000001</v>
      </c>
      <c r="I7" s="3">
        <v>293.10888142866901</v>
      </c>
      <c r="J7" s="3">
        <v>3.2168999999999999</v>
      </c>
      <c r="K7" s="4">
        <v>1948.9999685243499</v>
      </c>
    </row>
    <row r="8" spans="1:11" x14ac:dyDescent="0.25">
      <c r="A8" s="2">
        <v>1992</v>
      </c>
      <c r="B8" s="3">
        <v>843.43799999999896</v>
      </c>
      <c r="C8" s="3">
        <v>0</v>
      </c>
      <c r="D8" s="3">
        <v>660.82014045330197</v>
      </c>
      <c r="E8" s="3">
        <v>0</v>
      </c>
      <c r="F8" s="3">
        <v>67.2102506694591</v>
      </c>
      <c r="G8" s="3">
        <v>34.8672088007174</v>
      </c>
      <c r="H8" s="3">
        <v>173.42718003179399</v>
      </c>
      <c r="I8" s="3">
        <v>287.14796142747201</v>
      </c>
      <c r="J8" s="3">
        <v>5.4562586172527103</v>
      </c>
      <c r="K8" s="4">
        <v>2072.3669999999902</v>
      </c>
    </row>
    <row r="9" spans="1:11" x14ac:dyDescent="0.25">
      <c r="A9" s="2">
        <v>1993</v>
      </c>
      <c r="B9" s="3">
        <v>830.75599999999895</v>
      </c>
      <c r="C9" s="3">
        <v>0</v>
      </c>
      <c r="D9" s="3">
        <v>693.40071867799304</v>
      </c>
      <c r="E9" s="3">
        <v>0</v>
      </c>
      <c r="F9" s="3">
        <v>65.894297887850797</v>
      </c>
      <c r="G9" s="3">
        <v>34.543369391259503</v>
      </c>
      <c r="H9" s="3">
        <v>180.36773681602901</v>
      </c>
      <c r="I9" s="3">
        <v>324.15493509811</v>
      </c>
      <c r="J9" s="3">
        <v>6.8429421287557401</v>
      </c>
      <c r="K9" s="4">
        <v>2135.95999999999</v>
      </c>
    </row>
    <row r="10" spans="1:11" x14ac:dyDescent="0.25">
      <c r="A10" s="2">
        <v>1994</v>
      </c>
      <c r="B10" s="3">
        <v>884.51599999999996</v>
      </c>
      <c r="C10" s="3">
        <v>0</v>
      </c>
      <c r="D10" s="3">
        <v>733.01248384305995</v>
      </c>
      <c r="E10" s="3">
        <v>0</v>
      </c>
      <c r="F10" s="3">
        <v>70.949180761622998</v>
      </c>
      <c r="G10" s="3">
        <v>34.696419308311299</v>
      </c>
      <c r="H10" s="3">
        <v>195.90948204160301</v>
      </c>
      <c r="I10" s="3">
        <v>344.43159298449001</v>
      </c>
      <c r="J10" s="3">
        <v>7.0078410609113098</v>
      </c>
      <c r="K10" s="4">
        <v>2270.5229999999901</v>
      </c>
    </row>
    <row r="11" spans="1:11" x14ac:dyDescent="0.25">
      <c r="A11" s="2">
        <v>1995</v>
      </c>
      <c r="B11" s="3">
        <v>867.22899999999902</v>
      </c>
      <c r="C11" s="3">
        <v>0</v>
      </c>
      <c r="D11" s="3">
        <v>752.66521835056699</v>
      </c>
      <c r="E11" s="3">
        <v>0</v>
      </c>
      <c r="F11" s="3">
        <v>76.287681072156204</v>
      </c>
      <c r="G11" s="3">
        <v>33.869000349511303</v>
      </c>
      <c r="H11" s="3">
        <v>205.36524092168301</v>
      </c>
      <c r="I11" s="3">
        <v>363.02866427706101</v>
      </c>
      <c r="J11" s="3">
        <v>2.6681950290209602</v>
      </c>
      <c r="K11" s="4">
        <v>2301.1129999999898</v>
      </c>
    </row>
    <row r="12" spans="1:11" x14ac:dyDescent="0.25">
      <c r="A12" s="2">
        <v>1996</v>
      </c>
      <c r="B12" s="3">
        <v>942.01900000000001</v>
      </c>
      <c r="C12" s="3">
        <v>0</v>
      </c>
      <c r="D12" s="3">
        <v>776.87377856146998</v>
      </c>
      <c r="E12" s="3">
        <v>0</v>
      </c>
      <c r="F12" s="3">
        <v>86.558135219793797</v>
      </c>
      <c r="G12" s="3">
        <v>32.307160327998297</v>
      </c>
      <c r="H12" s="3">
        <v>206.17971433765999</v>
      </c>
      <c r="I12" s="3">
        <v>331.67793764310198</v>
      </c>
      <c r="J12" s="3">
        <v>6.8302739099745802</v>
      </c>
      <c r="K12" s="4">
        <v>2382.4459999999999</v>
      </c>
    </row>
    <row r="13" spans="1:11" x14ac:dyDescent="0.25">
      <c r="A13" s="2">
        <v>1997</v>
      </c>
      <c r="B13" s="3">
        <v>1001.78899999999</v>
      </c>
      <c r="C13" s="3">
        <v>0</v>
      </c>
      <c r="D13" s="3">
        <v>769.30388029868902</v>
      </c>
      <c r="E13" s="3">
        <v>0</v>
      </c>
      <c r="F13" s="3">
        <v>86.612771270151896</v>
      </c>
      <c r="G13" s="3">
        <v>29.021285103845798</v>
      </c>
      <c r="H13" s="3">
        <v>209.43030616962699</v>
      </c>
      <c r="I13" s="3">
        <v>309.38622172720397</v>
      </c>
      <c r="J13" s="3">
        <v>6.7895354304810196</v>
      </c>
      <c r="K13" s="4">
        <v>2412.3330000000001</v>
      </c>
    </row>
    <row r="14" spans="1:11" x14ac:dyDescent="0.25">
      <c r="A14" s="2">
        <v>1998</v>
      </c>
      <c r="B14" s="3">
        <v>1048.249</v>
      </c>
      <c r="C14" s="3">
        <v>0</v>
      </c>
      <c r="D14" s="3">
        <v>732.79794096946796</v>
      </c>
      <c r="E14" s="3">
        <v>0</v>
      </c>
      <c r="F14" s="3">
        <v>87.900103695469596</v>
      </c>
      <c r="G14" s="3">
        <v>25.707328041425502</v>
      </c>
      <c r="H14" s="3">
        <v>203.561896626097</v>
      </c>
      <c r="I14" s="3">
        <v>247.13781858773501</v>
      </c>
      <c r="J14" s="3">
        <v>8.5039120798047101</v>
      </c>
      <c r="K14" s="4">
        <v>2353.8580000000002</v>
      </c>
    </row>
    <row r="15" spans="1:11" x14ac:dyDescent="0.25">
      <c r="A15" s="2">
        <v>1999</v>
      </c>
      <c r="B15" s="3">
        <v>1152.59399999999</v>
      </c>
      <c r="C15" s="3">
        <v>0</v>
      </c>
      <c r="D15" s="3">
        <v>744.76880970779496</v>
      </c>
      <c r="E15" s="3">
        <v>0</v>
      </c>
      <c r="F15" s="3">
        <v>93.830016066720404</v>
      </c>
      <c r="G15" s="3">
        <v>25.607936128110001</v>
      </c>
      <c r="H15" s="3">
        <v>209.224195803372</v>
      </c>
      <c r="I15" s="3">
        <v>151.05933776772801</v>
      </c>
      <c r="J15" s="3">
        <v>7.8647045262734601</v>
      </c>
      <c r="K15" s="4">
        <v>2384.9489999999901</v>
      </c>
    </row>
    <row r="16" spans="1:11" x14ac:dyDescent="0.25">
      <c r="A16" s="2">
        <v>2000</v>
      </c>
      <c r="B16" s="3">
        <v>1056.99999999999</v>
      </c>
      <c r="C16" s="3">
        <v>0</v>
      </c>
      <c r="D16" s="3">
        <v>1008.02918212039</v>
      </c>
      <c r="E16" s="3">
        <v>0</v>
      </c>
      <c r="F16" s="3">
        <v>126.611197847829</v>
      </c>
      <c r="G16" s="3">
        <v>36.064883783046099</v>
      </c>
      <c r="H16" s="3">
        <v>265.65707002276901</v>
      </c>
      <c r="I16" s="3">
        <v>174.637666225961</v>
      </c>
      <c r="J16" s="3">
        <v>8</v>
      </c>
      <c r="K16" s="4">
        <v>2676</v>
      </c>
    </row>
    <row r="17" spans="1:11" x14ac:dyDescent="0.25">
      <c r="A17" s="2">
        <v>2001</v>
      </c>
      <c r="B17" s="3">
        <v>1049.0003950159</v>
      </c>
      <c r="C17" s="3">
        <v>0</v>
      </c>
      <c r="D17" s="3">
        <v>1019.55974875688</v>
      </c>
      <c r="E17" s="3">
        <v>0</v>
      </c>
      <c r="F17" s="3">
        <v>111.452893312839</v>
      </c>
      <c r="G17" s="3">
        <v>36.7797076623023</v>
      </c>
      <c r="H17" s="3">
        <v>265.39891265585402</v>
      </c>
      <c r="I17" s="3">
        <v>193.80965931589199</v>
      </c>
      <c r="J17" s="3">
        <v>8</v>
      </c>
      <c r="K17" s="4">
        <v>2684.0013167196698</v>
      </c>
    </row>
    <row r="18" spans="1:11" x14ac:dyDescent="0.25">
      <c r="A18" s="2">
        <v>2002</v>
      </c>
      <c r="B18" s="3">
        <v>1045.0028438066799</v>
      </c>
      <c r="C18" s="3">
        <v>0</v>
      </c>
      <c r="D18" s="3">
        <v>1017.51112373944</v>
      </c>
      <c r="E18" s="3">
        <v>0</v>
      </c>
      <c r="F18" s="3">
        <v>115.325526678606</v>
      </c>
      <c r="G18" s="3">
        <v>36.974950712849498</v>
      </c>
      <c r="H18" s="3">
        <v>262.39765186967099</v>
      </c>
      <c r="I18" s="3">
        <v>171.797382548369</v>
      </c>
      <c r="J18" s="3">
        <v>9</v>
      </c>
      <c r="K18" s="4">
        <v>2658.00947935562</v>
      </c>
    </row>
    <row r="19" spans="1:11" x14ac:dyDescent="0.25">
      <c r="A19" s="2">
        <v>2003</v>
      </c>
      <c r="B19" s="3">
        <v>1149.02342732123</v>
      </c>
      <c r="C19" s="3">
        <v>0</v>
      </c>
      <c r="D19" s="3">
        <v>1099.1121288245699</v>
      </c>
      <c r="E19" s="3">
        <v>0</v>
      </c>
      <c r="F19" s="3">
        <v>106.888563049853</v>
      </c>
      <c r="G19" s="3">
        <v>41.743401759530698</v>
      </c>
      <c r="H19" s="3">
        <v>271.13196480938399</v>
      </c>
      <c r="I19" s="3">
        <v>182.16422287389901</v>
      </c>
      <c r="J19" s="3">
        <v>11</v>
      </c>
      <c r="K19" s="4">
        <v>2861.06370863848</v>
      </c>
    </row>
    <row r="20" spans="1:11" x14ac:dyDescent="0.25">
      <c r="A20" s="2">
        <v>2004</v>
      </c>
      <c r="B20" s="3">
        <v>1197.0383772279999</v>
      </c>
      <c r="C20" s="3">
        <v>0</v>
      </c>
      <c r="D20" s="3">
        <v>1128.95867478484</v>
      </c>
      <c r="E20" s="3">
        <v>0</v>
      </c>
      <c r="F20" s="3">
        <v>104.329627543649</v>
      </c>
      <c r="G20" s="3">
        <v>45.990462080956</v>
      </c>
      <c r="H20" s="3">
        <v>281.873956216176</v>
      </c>
      <c r="I20" s="3">
        <v>165.94627421211101</v>
      </c>
      <c r="J20" s="3">
        <v>10</v>
      </c>
      <c r="K20" s="4">
        <v>2934.1373720657398</v>
      </c>
    </row>
    <row r="21" spans="1:11" x14ac:dyDescent="0.25">
      <c r="A21" s="2">
        <v>2005</v>
      </c>
      <c r="B21" s="3">
        <v>1273.05796161629</v>
      </c>
      <c r="C21" s="3">
        <v>0</v>
      </c>
      <c r="D21" s="3">
        <v>1172.3325107114999</v>
      </c>
      <c r="E21" s="3">
        <v>0</v>
      </c>
      <c r="F21" s="3">
        <v>145.21573900606799</v>
      </c>
      <c r="G21" s="3">
        <v>48.585870967741897</v>
      </c>
      <c r="H21" s="3">
        <v>252.934838709677</v>
      </c>
      <c r="I21" s="3">
        <v>145.18858064516101</v>
      </c>
      <c r="J21" s="3">
        <v>10</v>
      </c>
      <c r="K21" s="4">
        <v>3047.3155016564301</v>
      </c>
    </row>
    <row r="22" spans="1:11" x14ac:dyDescent="0.25">
      <c r="A22" s="2">
        <v>2006</v>
      </c>
      <c r="B22" s="3">
        <v>1412.18610568181</v>
      </c>
      <c r="C22" s="3">
        <v>0</v>
      </c>
      <c r="D22" s="3">
        <v>1215.9184411459801</v>
      </c>
      <c r="E22" s="3">
        <v>0</v>
      </c>
      <c r="F22" s="3">
        <v>131.574550123129</v>
      </c>
      <c r="G22" s="3">
        <v>49.960032333393201</v>
      </c>
      <c r="H22" s="3">
        <v>286.518771331057</v>
      </c>
      <c r="I22" s="3">
        <v>156.74891613118601</v>
      </c>
      <c r="J22" s="3">
        <v>11</v>
      </c>
      <c r="K22" s="4">
        <v>3263.9068167465598</v>
      </c>
    </row>
    <row r="23" spans="1:11" x14ac:dyDescent="0.25">
      <c r="A23" s="2">
        <v>2007</v>
      </c>
      <c r="B23" s="3">
        <v>1440.3258063052599</v>
      </c>
      <c r="C23" s="3">
        <v>0</v>
      </c>
      <c r="D23" s="3">
        <v>1279.3384068974301</v>
      </c>
      <c r="E23" s="3">
        <v>0</v>
      </c>
      <c r="F23" s="3">
        <v>125.727361638961</v>
      </c>
      <c r="G23" s="3">
        <v>42.609417490289196</v>
      </c>
      <c r="H23" s="3">
        <v>323.317726420969</v>
      </c>
      <c r="I23" s="3">
        <v>136.12717244227301</v>
      </c>
      <c r="J23" s="3">
        <v>11</v>
      </c>
      <c r="K23" s="4">
        <v>3358.4458911951901</v>
      </c>
    </row>
    <row r="24" spans="1:11" x14ac:dyDescent="0.25">
      <c r="A24" s="2">
        <v>2008</v>
      </c>
      <c r="B24" s="3">
        <v>1417.0264239297001</v>
      </c>
      <c r="C24" s="3">
        <v>0</v>
      </c>
      <c r="D24" s="3">
        <v>1214.18031060305</v>
      </c>
      <c r="E24" s="3">
        <v>0</v>
      </c>
      <c r="F24" s="3">
        <v>207.769777647853</v>
      </c>
      <c r="G24" s="3">
        <v>63.8022221430356</v>
      </c>
      <c r="H24" s="3">
        <v>302.65689399806303</v>
      </c>
      <c r="I24" s="3">
        <v>189.007460881002</v>
      </c>
      <c r="J24" s="3">
        <v>12</v>
      </c>
      <c r="K24" s="4">
        <v>3406.4430892027099</v>
      </c>
    </row>
    <row r="25" spans="1:11" x14ac:dyDescent="0.25">
      <c r="A25" s="2">
        <v>2009</v>
      </c>
      <c r="B25" s="3">
        <v>1428.7285887780499</v>
      </c>
      <c r="C25" s="3">
        <v>0</v>
      </c>
      <c r="D25" s="3">
        <v>1155.93914486217</v>
      </c>
      <c r="E25" s="3">
        <v>0</v>
      </c>
      <c r="F25" s="3">
        <v>195.161822340844</v>
      </c>
      <c r="G25" s="3">
        <v>63.464573370989399</v>
      </c>
      <c r="H25" s="3">
        <v>277.692483282372</v>
      </c>
      <c r="I25" s="3">
        <v>186.294916506557</v>
      </c>
      <c r="J25" s="3">
        <v>14</v>
      </c>
      <c r="K25" s="4">
        <v>3321.2815291409802</v>
      </c>
    </row>
    <row r="26" spans="1:11" x14ac:dyDescent="0.25">
      <c r="A26" s="2">
        <v>2010</v>
      </c>
      <c r="B26" s="3">
        <v>1394.30256247494</v>
      </c>
      <c r="C26" s="3">
        <v>0</v>
      </c>
      <c r="D26" s="3">
        <v>1118.7509948962399</v>
      </c>
      <c r="E26" s="3">
        <v>0</v>
      </c>
      <c r="F26" s="3">
        <v>186.030838798448</v>
      </c>
      <c r="G26" s="3">
        <v>66.048641967750996</v>
      </c>
      <c r="H26" s="3">
        <v>265.481004576148</v>
      </c>
      <c r="I26" s="3">
        <v>180.49985540682201</v>
      </c>
      <c r="J26" s="3">
        <v>12</v>
      </c>
      <c r="K26" s="4">
        <v>3223.1138981203599</v>
      </c>
    </row>
    <row r="27" spans="1:11" x14ac:dyDescent="0.25">
      <c r="A27" s="2">
        <v>2011</v>
      </c>
      <c r="B27" s="3">
        <v>1432.9893679991301</v>
      </c>
      <c r="C27" s="3">
        <v>0</v>
      </c>
      <c r="D27" s="3">
        <v>1124.0159650687699</v>
      </c>
      <c r="E27" s="3">
        <v>0</v>
      </c>
      <c r="F27" s="3">
        <v>190.273149316527</v>
      </c>
      <c r="G27" s="3">
        <v>78.789891563705496</v>
      </c>
      <c r="H27" s="3">
        <v>281.00852856375298</v>
      </c>
      <c r="I27" s="3">
        <v>185.18511161575799</v>
      </c>
      <c r="J27" s="3">
        <v>12</v>
      </c>
      <c r="K27" s="4">
        <v>3304.2620141276502</v>
      </c>
    </row>
    <row r="28" spans="1:11" x14ac:dyDescent="0.25">
      <c r="A28" s="2">
        <v>2012</v>
      </c>
      <c r="B28" s="3">
        <v>1520.4176493018299</v>
      </c>
      <c r="C28" s="3">
        <v>0</v>
      </c>
      <c r="D28" s="3">
        <v>1148.5738197221399</v>
      </c>
      <c r="E28" s="3">
        <v>0</v>
      </c>
      <c r="F28" s="3">
        <v>190.92646655047301</v>
      </c>
      <c r="G28" s="3">
        <v>79.029655971473204</v>
      </c>
      <c r="H28" s="3">
        <v>271.53377506517802</v>
      </c>
      <c r="I28" s="3">
        <v>186.730872442899</v>
      </c>
      <c r="J28" s="3">
        <v>12</v>
      </c>
      <c r="K28" s="4">
        <v>3409.2122390539998</v>
      </c>
    </row>
    <row r="29" spans="1:11" x14ac:dyDescent="0.25">
      <c r="A29" s="2">
        <v>2013</v>
      </c>
      <c r="B29" s="3">
        <v>1509.5331934419501</v>
      </c>
      <c r="C29" s="3">
        <v>0</v>
      </c>
      <c r="D29" s="3">
        <v>1137.15956531397</v>
      </c>
      <c r="E29" s="3">
        <v>0</v>
      </c>
      <c r="F29" s="3">
        <v>192.00397575216999</v>
      </c>
      <c r="G29" s="3">
        <v>76.573435435194099</v>
      </c>
      <c r="H29" s="3">
        <v>267.02994589828</v>
      </c>
      <c r="I29" s="3">
        <v>183.29286596143399</v>
      </c>
      <c r="J29" s="3">
        <v>12</v>
      </c>
      <c r="K29" s="4">
        <v>3377.5929818030099</v>
      </c>
    </row>
    <row r="30" spans="1:11" x14ac:dyDescent="0.25">
      <c r="A30" s="2">
        <v>2014</v>
      </c>
      <c r="B30" s="3">
        <v>1536.43182045151</v>
      </c>
      <c r="C30" s="3">
        <v>0</v>
      </c>
      <c r="D30" s="3">
        <v>1192.15417704419</v>
      </c>
      <c r="E30" s="3">
        <v>0</v>
      </c>
      <c r="F30" s="3">
        <v>145.76750971830199</v>
      </c>
      <c r="G30" s="3">
        <v>78.910062077568099</v>
      </c>
      <c r="H30" s="3">
        <v>280.98883628184802</v>
      </c>
      <c r="I30" s="3">
        <v>183.92279420913201</v>
      </c>
      <c r="J30" s="3">
        <v>12</v>
      </c>
      <c r="K30" s="4">
        <v>3430.17519978256</v>
      </c>
    </row>
    <row r="31" spans="1:11" x14ac:dyDescent="0.25">
      <c r="A31" s="2">
        <v>2015</v>
      </c>
      <c r="B31" s="3">
        <v>1537.37005284365</v>
      </c>
      <c r="C31" s="3">
        <v>0</v>
      </c>
      <c r="D31" s="3">
        <v>1202.5991125570899</v>
      </c>
      <c r="E31" s="3">
        <v>0</v>
      </c>
      <c r="F31" s="3">
        <v>113.190231815655</v>
      </c>
      <c r="G31" s="3">
        <v>82.512593886500198</v>
      </c>
      <c r="H31" s="3">
        <v>275.54405610607898</v>
      </c>
      <c r="I31" s="3">
        <v>182.34472513899999</v>
      </c>
      <c r="J31" s="3">
        <v>12</v>
      </c>
      <c r="K31" s="4">
        <v>3405.5607723479802</v>
      </c>
    </row>
    <row r="32" spans="1:11" x14ac:dyDescent="0.25">
      <c r="A32" s="2">
        <v>2016</v>
      </c>
      <c r="B32" s="3">
        <v>1578.04567727582</v>
      </c>
      <c r="C32" s="3">
        <v>0</v>
      </c>
      <c r="D32" s="3">
        <v>1211.8021199518701</v>
      </c>
      <c r="E32" s="3">
        <v>0</v>
      </c>
      <c r="F32" s="3">
        <v>123.747917117144</v>
      </c>
      <c r="G32" s="3">
        <v>82.993719363943299</v>
      </c>
      <c r="H32" s="3">
        <v>279.66538648889298</v>
      </c>
      <c r="I32" s="3">
        <v>179.81339584313099</v>
      </c>
      <c r="J32" s="3">
        <v>12</v>
      </c>
      <c r="K32" s="4">
        <v>3468.0682160408201</v>
      </c>
    </row>
    <row r="33" spans="1:11" x14ac:dyDescent="0.25">
      <c r="A33" s="2">
        <v>2017</v>
      </c>
      <c r="B33" s="3">
        <v>1766.31594019775</v>
      </c>
      <c r="C33" s="3">
        <v>1.95287872605139</v>
      </c>
      <c r="D33" s="3">
        <v>1125.6127726449099</v>
      </c>
      <c r="E33" s="3">
        <v>0.80311376995569805</v>
      </c>
      <c r="F33" s="3">
        <v>139.346840001244</v>
      </c>
      <c r="G33" s="3">
        <v>79.424322543893197</v>
      </c>
      <c r="H33" s="3">
        <v>262.56144999999998</v>
      </c>
      <c r="I33" s="3">
        <v>162.53597915954799</v>
      </c>
      <c r="J33" s="3">
        <v>13</v>
      </c>
      <c r="K33" s="4">
        <v>3548.79730454736</v>
      </c>
    </row>
    <row r="34" spans="1:11" x14ac:dyDescent="0.25">
      <c r="A34" s="2">
        <v>2018</v>
      </c>
      <c r="B34" s="3">
        <v>1789.98406702843</v>
      </c>
      <c r="C34" s="3">
        <v>2.86389102580014</v>
      </c>
      <c r="D34" s="3">
        <v>1136.4187171450101</v>
      </c>
      <c r="E34" s="3">
        <v>1.24516700629552</v>
      </c>
      <c r="F34" s="3">
        <v>145.80451828989399</v>
      </c>
      <c r="G34" s="3">
        <v>79.510712518454298</v>
      </c>
      <c r="H34" s="3">
        <v>264.275724999999</v>
      </c>
      <c r="I34" s="3">
        <v>162.14849412375</v>
      </c>
      <c r="J34" s="3">
        <v>9.8635549999999999</v>
      </c>
      <c r="K34" s="4">
        <v>3588.0057891055399</v>
      </c>
    </row>
    <row r="35" spans="1:11" x14ac:dyDescent="0.25">
      <c r="A35" s="2">
        <v>2019</v>
      </c>
      <c r="B35" s="3">
        <v>1769.52727473252</v>
      </c>
      <c r="C35" s="3">
        <v>4.1420000213177399</v>
      </c>
      <c r="D35" s="3">
        <v>1115.0242063859901</v>
      </c>
      <c r="E35" s="3">
        <v>1.9315725711846301</v>
      </c>
      <c r="F35" s="3">
        <v>147.28876535095</v>
      </c>
      <c r="G35" s="3">
        <v>79.624919240562093</v>
      </c>
      <c r="H35" s="3">
        <v>264.22986249271298</v>
      </c>
      <c r="I35" s="3">
        <v>168.51374107123499</v>
      </c>
      <c r="J35" s="3">
        <v>11.3174726083375</v>
      </c>
      <c r="K35" s="4">
        <v>3555.5262418823099</v>
      </c>
    </row>
    <row r="36" spans="1:11" x14ac:dyDescent="0.25">
      <c r="A36" s="2">
        <v>2020</v>
      </c>
      <c r="B36" s="3">
        <v>1774.5973724421999</v>
      </c>
      <c r="C36" s="3">
        <v>5.4214913618604896</v>
      </c>
      <c r="D36" s="3">
        <v>1133.3336297542501</v>
      </c>
      <c r="E36" s="3">
        <v>2.5363704661247701</v>
      </c>
      <c r="F36" s="3">
        <v>146.056064938151</v>
      </c>
      <c r="G36" s="3">
        <v>79.592007880447696</v>
      </c>
      <c r="H36" s="3">
        <v>264.18947850411899</v>
      </c>
      <c r="I36" s="3">
        <v>169.355166416543</v>
      </c>
      <c r="J36" s="3">
        <v>11.269618281609</v>
      </c>
      <c r="K36" s="4">
        <v>3578.39333821732</v>
      </c>
    </row>
    <row r="37" spans="1:11" x14ac:dyDescent="0.25">
      <c r="A37" s="2">
        <v>2021</v>
      </c>
      <c r="B37" s="3">
        <v>1785.5217095929099</v>
      </c>
      <c r="C37" s="3">
        <v>6.6246559445678104</v>
      </c>
      <c r="D37" s="3">
        <v>1149.04866251615</v>
      </c>
      <c r="E37" s="3">
        <v>3.0850488605290298</v>
      </c>
      <c r="F37" s="3">
        <v>146.590566872133</v>
      </c>
      <c r="G37" s="3">
        <v>79.605492230585497</v>
      </c>
      <c r="H37" s="3">
        <v>264.155795084928</v>
      </c>
      <c r="I37" s="3">
        <v>169.30276293262699</v>
      </c>
      <c r="J37" s="3">
        <v>11.218635207823899</v>
      </c>
      <c r="K37" s="4">
        <v>3605.44362443717</v>
      </c>
    </row>
    <row r="38" spans="1:11" x14ac:dyDescent="0.25">
      <c r="A38" s="2">
        <v>2022</v>
      </c>
      <c r="B38" s="3">
        <v>1803.9312487879899</v>
      </c>
      <c r="C38" s="3">
        <v>7.7102644429945997</v>
      </c>
      <c r="D38" s="3">
        <v>1168.84793228699</v>
      </c>
      <c r="E38" s="3">
        <v>3.5988977835132898</v>
      </c>
      <c r="F38" s="3">
        <v>147.279158899686</v>
      </c>
      <c r="G38" s="3">
        <v>79.712155976864494</v>
      </c>
      <c r="H38" s="3">
        <v>264.12940378111301</v>
      </c>
      <c r="I38" s="3">
        <v>170.40778296808</v>
      </c>
      <c r="J38" s="3">
        <v>11.1649747315618</v>
      </c>
      <c r="K38" s="4">
        <v>3645.4726574322899</v>
      </c>
    </row>
    <row r="39" spans="1:11" x14ac:dyDescent="0.25">
      <c r="A39" s="2">
        <v>2023</v>
      </c>
      <c r="B39" s="3">
        <v>1823.96117616366</v>
      </c>
      <c r="C39" s="3">
        <v>8.7874235222179191</v>
      </c>
      <c r="D39" s="3">
        <v>1186.0390911613299</v>
      </c>
      <c r="E39" s="3">
        <v>4.1041770939720497</v>
      </c>
      <c r="F39" s="3">
        <v>147.131385731335</v>
      </c>
      <c r="G39" s="3">
        <v>79.621982333383798</v>
      </c>
      <c r="H39" s="3">
        <v>264.110005806039</v>
      </c>
      <c r="I39" s="3">
        <v>171.42706909218001</v>
      </c>
      <c r="J39" s="3">
        <v>11.1081816510896</v>
      </c>
      <c r="K39" s="4">
        <v>3683.3988919390199</v>
      </c>
    </row>
    <row r="40" spans="1:11" x14ac:dyDescent="0.25">
      <c r="A40" s="2">
        <v>2024</v>
      </c>
      <c r="B40" s="3">
        <v>1846.23954727917</v>
      </c>
      <c r="C40" s="3">
        <v>9.6583333023602798</v>
      </c>
      <c r="D40" s="3">
        <v>1204.5660720416799</v>
      </c>
      <c r="E40" s="3">
        <v>4.5282038995375897</v>
      </c>
      <c r="F40" s="3">
        <v>146.85345760048901</v>
      </c>
      <c r="G40" s="3">
        <v>79.387530763126605</v>
      </c>
      <c r="H40" s="3">
        <v>264.09654694432197</v>
      </c>
      <c r="I40" s="3">
        <v>172.44316088189501</v>
      </c>
      <c r="J40" s="3">
        <v>11.0481425777119</v>
      </c>
      <c r="K40" s="4">
        <v>3724.6344580883901</v>
      </c>
    </row>
    <row r="41" spans="1:11" x14ac:dyDescent="0.25">
      <c r="A41" s="2">
        <v>2025</v>
      </c>
      <c r="B41" s="3">
        <v>1869.71338057463</v>
      </c>
      <c r="C41" s="3">
        <v>10.412004828052501</v>
      </c>
      <c r="D41" s="3">
        <v>1227.32016876591</v>
      </c>
      <c r="E41" s="3">
        <v>4.8632963375182801</v>
      </c>
      <c r="F41" s="3">
        <v>146.62582975788999</v>
      </c>
      <c r="G41" s="3">
        <v>79.238413034454794</v>
      </c>
      <c r="H41" s="3">
        <v>264.08763299532899</v>
      </c>
      <c r="I41" s="3">
        <v>173.34909553258001</v>
      </c>
      <c r="J41" s="3">
        <v>10.985037291366</v>
      </c>
      <c r="K41" s="4">
        <v>3771.3195579521598</v>
      </c>
    </row>
    <row r="42" spans="1:11" x14ac:dyDescent="0.25">
      <c r="A42" s="2">
        <v>2026</v>
      </c>
      <c r="B42" s="3">
        <v>1893.5706387965399</v>
      </c>
      <c r="C42" s="3">
        <v>10.9057847465689</v>
      </c>
      <c r="D42" s="3">
        <v>1245.4317155635199</v>
      </c>
      <c r="E42" s="3">
        <v>5.1319215395611302</v>
      </c>
      <c r="F42" s="3">
        <v>146.16683604110401</v>
      </c>
      <c r="G42" s="3">
        <v>78.841369004807305</v>
      </c>
      <c r="H42" s="3">
        <v>264.08192752357297</v>
      </c>
      <c r="I42" s="3">
        <v>174.29819511149901</v>
      </c>
      <c r="J42" s="3">
        <v>10.918849703570199</v>
      </c>
      <c r="K42" s="4">
        <v>3813.30953174462</v>
      </c>
    </row>
    <row r="43" spans="1:11" x14ac:dyDescent="0.25">
      <c r="A43" s="2">
        <v>2027</v>
      </c>
      <c r="B43" s="3">
        <v>1918.37906072234</v>
      </c>
      <c r="C43" s="3">
        <v>11.294000234460499</v>
      </c>
      <c r="D43" s="3">
        <v>1261.7178871251999</v>
      </c>
      <c r="E43" s="3">
        <v>5.4422753556902599</v>
      </c>
      <c r="F43" s="3">
        <v>145.890399384842</v>
      </c>
      <c r="G43" s="3">
        <v>78.462568857662006</v>
      </c>
      <c r="H43" s="3">
        <v>264.07836027297702</v>
      </c>
      <c r="I43" s="3">
        <v>175.256648661654</v>
      </c>
      <c r="J43" s="3">
        <v>10.849434914281501</v>
      </c>
      <c r="K43" s="4">
        <v>3854.6343599389702</v>
      </c>
    </row>
    <row r="44" spans="1:11" x14ac:dyDescent="0.25">
      <c r="A44" s="2">
        <v>2028</v>
      </c>
      <c r="B44" s="3">
        <v>1945.7135668164501</v>
      </c>
      <c r="C44" s="3">
        <v>11.6661905133969</v>
      </c>
      <c r="D44" s="3">
        <v>1277.39598429477</v>
      </c>
      <c r="E44" s="3">
        <v>6.0217885287261401</v>
      </c>
      <c r="F44" s="3">
        <v>145.77393346305101</v>
      </c>
      <c r="G44" s="3">
        <v>78.094148867056504</v>
      </c>
      <c r="H44" s="3">
        <v>264.07616381964499</v>
      </c>
      <c r="I44" s="3">
        <v>176.33262554964401</v>
      </c>
      <c r="J44" s="3">
        <v>10.7770610484051</v>
      </c>
      <c r="K44" s="4">
        <v>3898.1634838590398</v>
      </c>
    </row>
    <row r="45" spans="1:11" x14ac:dyDescent="0.25">
      <c r="A45" s="2">
        <v>2029</v>
      </c>
      <c r="B45" s="3">
        <v>1974.83848314601</v>
      </c>
      <c r="C45" s="3">
        <v>12.0262636738537</v>
      </c>
      <c r="D45" s="3">
        <v>1291.39019270626</v>
      </c>
      <c r="E45" s="3">
        <v>6.6878683493108904</v>
      </c>
      <c r="F45" s="3">
        <v>145.47616621275199</v>
      </c>
      <c r="G45" s="3">
        <v>77.745542275276506</v>
      </c>
      <c r="H45" s="3">
        <v>264.07482445844602</v>
      </c>
      <c r="I45" s="3">
        <v>177.39828785202101</v>
      </c>
      <c r="J45" s="3">
        <v>10.701529385092501</v>
      </c>
      <c r="K45" s="4">
        <v>3941.6250260358702</v>
      </c>
    </row>
    <row r="46" spans="1:11" x14ac:dyDescent="0.25">
      <c r="A46" s="2">
        <v>2030</v>
      </c>
      <c r="B46" s="3">
        <v>2005.1583625349199</v>
      </c>
      <c r="C46" s="3">
        <v>12.4090264086425</v>
      </c>
      <c r="D46" s="3">
        <v>1304.7952824520501</v>
      </c>
      <c r="E46" s="3">
        <v>7.4407704688227199</v>
      </c>
      <c r="F46" s="3">
        <v>145.101922936438</v>
      </c>
      <c r="G46" s="3">
        <v>77.397802373453402</v>
      </c>
      <c r="H46" s="3">
        <v>264.07401263776802</v>
      </c>
      <c r="I46" s="3">
        <v>178.52194961945199</v>
      </c>
      <c r="J46" s="3">
        <v>10.622553188589199</v>
      </c>
      <c r="K46" s="4">
        <v>3985.6718857426799</v>
      </c>
    </row>
    <row r="47" spans="1:11" x14ac:dyDescent="0.25">
      <c r="A47" t="s">
        <v>19</v>
      </c>
    </row>
    <row r="48" spans="1:11" x14ac:dyDescent="0.25">
      <c r="A48" t="s">
        <v>20</v>
      </c>
    </row>
    <row r="50" spans="1:11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 x14ac:dyDescent="0.3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 x14ac:dyDescent="0.25">
      <c r="A52" s="2" t="s">
        <v>11</v>
      </c>
      <c r="B52" s="5">
        <f>IF(B16=0, "--",(B26/B16)^(1/10)-1)</f>
        <v>2.8083061419472921E-2</v>
      </c>
      <c r="C52" s="5" t="str">
        <f t="shared" ref="C52:K52" si="0">IF(C16=0, "--",(C26/C16)^(1/10)-1)</f>
        <v>--</v>
      </c>
      <c r="D52" s="5">
        <f t="shared" si="0"/>
        <v>1.0476069777721086E-2</v>
      </c>
      <c r="E52" s="5" t="str">
        <f t="shared" si="0"/>
        <v>--</v>
      </c>
      <c r="F52" s="5">
        <f t="shared" si="0"/>
        <v>3.9229060574932806E-2</v>
      </c>
      <c r="G52" s="5">
        <f t="shared" si="0"/>
        <v>6.2375228219474499E-2</v>
      </c>
      <c r="H52" s="5">
        <f t="shared" si="0"/>
        <v>-6.6295234808055881E-5</v>
      </c>
      <c r="I52" s="5">
        <f t="shared" si="0"/>
        <v>3.307119281293236E-3</v>
      </c>
      <c r="J52" s="5">
        <f t="shared" si="0"/>
        <v>4.1379743992410623E-2</v>
      </c>
      <c r="K52" s="5">
        <f t="shared" si="0"/>
        <v>1.8776583953267201E-2</v>
      </c>
    </row>
    <row r="53" spans="1:11" x14ac:dyDescent="0.25">
      <c r="A53" s="2" t="s">
        <v>12</v>
      </c>
      <c r="B53" s="5">
        <f>IF(B26=0,"--",(B36/B26)^(1/10)-1)</f>
        <v>2.4411112372320298E-2</v>
      </c>
      <c r="C53" s="5" t="str">
        <f t="shared" ref="C53:K53" si="1">IF(C26=0,"--",(C36/C26)^(1/10)-1)</f>
        <v>--</v>
      </c>
      <c r="D53" s="5">
        <f t="shared" si="1"/>
        <v>1.2958914028142754E-3</v>
      </c>
      <c r="E53" s="5" t="str">
        <f t="shared" si="1"/>
        <v>--</v>
      </c>
      <c r="F53" s="5">
        <f t="shared" si="1"/>
        <v>-2.3901905103946519E-2</v>
      </c>
      <c r="G53" s="5">
        <f t="shared" si="1"/>
        <v>1.8827260699802562E-2</v>
      </c>
      <c r="H53" s="5">
        <f t="shared" si="1"/>
        <v>-4.8755360270313908E-4</v>
      </c>
      <c r="I53" s="5">
        <f t="shared" si="1"/>
        <v>-6.3529233631132165E-3</v>
      </c>
      <c r="J53" s="5">
        <f t="shared" si="1"/>
        <v>-6.2599436595716096E-3</v>
      </c>
      <c r="K53" s="5">
        <f t="shared" si="1"/>
        <v>1.0511458274313767E-2</v>
      </c>
    </row>
    <row r="54" spans="1:11" x14ac:dyDescent="0.25">
      <c r="A54" s="2" t="s">
        <v>13</v>
      </c>
      <c r="B54" s="5">
        <f>IF(B36=0,"--",(B46/B36)^(1/10)-1)</f>
        <v>1.2289854825957125E-2</v>
      </c>
      <c r="C54" s="5">
        <f t="shared" ref="C54:K54" si="2">IF(C36=0,"--",(C46/C36)^(1/10)-1)</f>
        <v>8.6330301977034063E-2</v>
      </c>
      <c r="D54" s="5">
        <f t="shared" si="2"/>
        <v>1.418798266277066E-2</v>
      </c>
      <c r="E54" s="5">
        <f t="shared" si="2"/>
        <v>0.11362897473197964</v>
      </c>
      <c r="F54" s="5">
        <f t="shared" si="2"/>
        <v>-6.5519947593561945E-4</v>
      </c>
      <c r="G54" s="5">
        <f t="shared" si="2"/>
        <v>-2.7916258667016747E-3</v>
      </c>
      <c r="H54" s="5">
        <f t="shared" si="2"/>
        <v>-4.3714300288710817E-5</v>
      </c>
      <c r="I54" s="5">
        <f t="shared" si="2"/>
        <v>5.2852654553956491E-3</v>
      </c>
      <c r="J54" s="5">
        <f t="shared" si="2"/>
        <v>-5.8956576991496812E-3</v>
      </c>
      <c r="K54" s="5">
        <f t="shared" si="2"/>
        <v>1.0837503896786727E-2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 x14ac:dyDescent="0.25"/>
  <cols>
    <col min="2" max="9" width="18.7109375" customWidth="1"/>
  </cols>
  <sheetData>
    <row r="1" spans="1:9" ht="18.75" x14ac:dyDescent="0.3">
      <c r="A1" s="21" t="str">
        <f>CONCATENATE("Form 1.1b - ",'List of Forms'!A1)</f>
        <v>Form 1.1b - IID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 x14ac:dyDescent="0.25">
      <c r="A6" s="2">
        <v>1990</v>
      </c>
      <c r="B6" s="3">
        <v>766.95646399999998</v>
      </c>
      <c r="C6" s="3">
        <v>585.52074622367695</v>
      </c>
      <c r="D6" s="3">
        <v>67.135303448937506</v>
      </c>
      <c r="E6" s="3">
        <v>33.493628999999999</v>
      </c>
      <c r="F6" s="3">
        <v>187.80562699999899</v>
      </c>
      <c r="G6" s="3">
        <v>276.54358246492899</v>
      </c>
      <c r="H6" s="3">
        <v>3.233835</v>
      </c>
      <c r="I6" s="4">
        <v>1920.6891871375401</v>
      </c>
    </row>
    <row r="7" spans="1:9" x14ac:dyDescent="0.25">
      <c r="A7" s="2">
        <v>1991</v>
      </c>
      <c r="B7" s="3">
        <v>765.16529999999898</v>
      </c>
      <c r="C7" s="3">
        <v>604.78123767871</v>
      </c>
      <c r="D7" s="3">
        <v>67.276366416974497</v>
      </c>
      <c r="E7" s="3">
        <v>32.919664999999902</v>
      </c>
      <c r="F7" s="3">
        <v>182.53161800000001</v>
      </c>
      <c r="G7" s="3">
        <v>293.10888142866901</v>
      </c>
      <c r="H7" s="3">
        <v>3.2168999999999999</v>
      </c>
      <c r="I7" s="4">
        <v>1948.9999685243499</v>
      </c>
    </row>
    <row r="8" spans="1:9" x14ac:dyDescent="0.25">
      <c r="A8" s="2">
        <v>1992</v>
      </c>
      <c r="B8" s="3">
        <v>843.43799999999896</v>
      </c>
      <c r="C8" s="3">
        <v>660.82014045330197</v>
      </c>
      <c r="D8" s="3">
        <v>67.2102506694591</v>
      </c>
      <c r="E8" s="3">
        <v>34.8672088007174</v>
      </c>
      <c r="F8" s="3">
        <v>173.42718003179399</v>
      </c>
      <c r="G8" s="3">
        <v>287.14796142747201</v>
      </c>
      <c r="H8" s="3">
        <v>5.4562586172527103</v>
      </c>
      <c r="I8" s="4">
        <v>2072.3669999999902</v>
      </c>
    </row>
    <row r="9" spans="1:9" x14ac:dyDescent="0.25">
      <c r="A9" s="2">
        <v>1993</v>
      </c>
      <c r="B9" s="3">
        <v>830.75599999999895</v>
      </c>
      <c r="C9" s="3">
        <v>693.40071867799304</v>
      </c>
      <c r="D9" s="3">
        <v>65.894297887850797</v>
      </c>
      <c r="E9" s="3">
        <v>34.543369391259503</v>
      </c>
      <c r="F9" s="3">
        <v>180.36773681602901</v>
      </c>
      <c r="G9" s="3">
        <v>324.15493509811</v>
      </c>
      <c r="H9" s="3">
        <v>6.8429421287557401</v>
      </c>
      <c r="I9" s="4">
        <v>2135.95999999999</v>
      </c>
    </row>
    <row r="10" spans="1:9" x14ac:dyDescent="0.25">
      <c r="A10" s="2">
        <v>1994</v>
      </c>
      <c r="B10" s="3">
        <v>884.51599999999996</v>
      </c>
      <c r="C10" s="3">
        <v>733.01248384305995</v>
      </c>
      <c r="D10" s="3">
        <v>70.949180761622998</v>
      </c>
      <c r="E10" s="3">
        <v>34.696419308311299</v>
      </c>
      <c r="F10" s="3">
        <v>195.90948204160301</v>
      </c>
      <c r="G10" s="3">
        <v>344.43159298449001</v>
      </c>
      <c r="H10" s="3">
        <v>7.0078410609113098</v>
      </c>
      <c r="I10" s="4">
        <v>2270.5229999999901</v>
      </c>
    </row>
    <row r="11" spans="1:9" x14ac:dyDescent="0.25">
      <c r="A11" s="2">
        <v>1995</v>
      </c>
      <c r="B11" s="3">
        <v>867.22899999999902</v>
      </c>
      <c r="C11" s="3">
        <v>752.66521835056699</v>
      </c>
      <c r="D11" s="3">
        <v>76.287681072156204</v>
      </c>
      <c r="E11" s="3">
        <v>33.869000349511303</v>
      </c>
      <c r="F11" s="3">
        <v>205.36524092168301</v>
      </c>
      <c r="G11" s="3">
        <v>363.02866427706101</v>
      </c>
      <c r="H11" s="3">
        <v>2.6681950290209602</v>
      </c>
      <c r="I11" s="4">
        <v>2301.1129999999898</v>
      </c>
    </row>
    <row r="12" spans="1:9" x14ac:dyDescent="0.25">
      <c r="A12" s="2">
        <v>1996</v>
      </c>
      <c r="B12" s="3">
        <v>942.01900000000001</v>
      </c>
      <c r="C12" s="3">
        <v>776.87377856146998</v>
      </c>
      <c r="D12" s="3">
        <v>86.558135219793797</v>
      </c>
      <c r="E12" s="3">
        <v>32.307160327998297</v>
      </c>
      <c r="F12" s="3">
        <v>206.17971433765999</v>
      </c>
      <c r="G12" s="3">
        <v>331.67793764310198</v>
      </c>
      <c r="H12" s="3">
        <v>6.8302739099745802</v>
      </c>
      <c r="I12" s="4">
        <v>2382.4459999999999</v>
      </c>
    </row>
    <row r="13" spans="1:9" x14ac:dyDescent="0.25">
      <c r="A13" s="2">
        <v>1997</v>
      </c>
      <c r="B13" s="3">
        <v>1001.78899999999</v>
      </c>
      <c r="C13" s="3">
        <v>769.30388029868902</v>
      </c>
      <c r="D13" s="3">
        <v>86.612771270151896</v>
      </c>
      <c r="E13" s="3">
        <v>29.021285103845798</v>
      </c>
      <c r="F13" s="3">
        <v>209.43030616962699</v>
      </c>
      <c r="G13" s="3">
        <v>309.38622172720397</v>
      </c>
      <c r="H13" s="3">
        <v>6.7895354304810196</v>
      </c>
      <c r="I13" s="4">
        <v>2412.3330000000001</v>
      </c>
    </row>
    <row r="14" spans="1:9" x14ac:dyDescent="0.25">
      <c r="A14" s="2">
        <v>1998</v>
      </c>
      <c r="B14" s="3">
        <v>1048.249</v>
      </c>
      <c r="C14" s="3">
        <v>732.79794096946796</v>
      </c>
      <c r="D14" s="3">
        <v>87.900103695469596</v>
      </c>
      <c r="E14" s="3">
        <v>25.707328041425502</v>
      </c>
      <c r="F14" s="3">
        <v>203.561896626097</v>
      </c>
      <c r="G14" s="3">
        <v>247.13781858773501</v>
      </c>
      <c r="H14" s="3">
        <v>8.5039120798047101</v>
      </c>
      <c r="I14" s="4">
        <v>2353.8580000000002</v>
      </c>
    </row>
    <row r="15" spans="1:9" x14ac:dyDescent="0.25">
      <c r="A15" s="2">
        <v>1999</v>
      </c>
      <c r="B15" s="3">
        <v>1152.59399999999</v>
      </c>
      <c r="C15" s="3">
        <v>744.76880970779496</v>
      </c>
      <c r="D15" s="3">
        <v>93.830016066720404</v>
      </c>
      <c r="E15" s="3">
        <v>25.607936128110001</v>
      </c>
      <c r="F15" s="3">
        <v>209.224195803372</v>
      </c>
      <c r="G15" s="3">
        <v>151.05933776772801</v>
      </c>
      <c r="H15" s="3">
        <v>7.8647045262734601</v>
      </c>
      <c r="I15" s="4">
        <v>2384.9489999999901</v>
      </c>
    </row>
    <row r="16" spans="1:9" x14ac:dyDescent="0.25">
      <c r="A16" s="2">
        <v>2000</v>
      </c>
      <c r="B16" s="3">
        <v>1056.99999999999</v>
      </c>
      <c r="C16" s="3">
        <v>1008.02918212039</v>
      </c>
      <c r="D16" s="3">
        <v>126.611197847829</v>
      </c>
      <c r="E16" s="3">
        <v>36.064883783046099</v>
      </c>
      <c r="F16" s="3">
        <v>265.65707002276901</v>
      </c>
      <c r="G16" s="3">
        <v>174.637666225961</v>
      </c>
      <c r="H16" s="3">
        <v>8</v>
      </c>
      <c r="I16" s="4">
        <v>2676</v>
      </c>
    </row>
    <row r="17" spans="1:9" x14ac:dyDescent="0.25">
      <c r="A17" s="2">
        <v>2001</v>
      </c>
      <c r="B17" s="3">
        <v>1049</v>
      </c>
      <c r="C17" s="3">
        <v>1019.5588270531</v>
      </c>
      <c r="D17" s="3">
        <v>111.452893312839</v>
      </c>
      <c r="E17" s="3">
        <v>36.7797076623023</v>
      </c>
      <c r="F17" s="3">
        <v>265.39891265585402</v>
      </c>
      <c r="G17" s="3">
        <v>193.80965931589199</v>
      </c>
      <c r="H17" s="3">
        <v>8</v>
      </c>
      <c r="I17" s="4">
        <v>2683.99999999999</v>
      </c>
    </row>
    <row r="18" spans="1:9" x14ac:dyDescent="0.25">
      <c r="A18" s="2">
        <v>2002</v>
      </c>
      <c r="B18" s="3">
        <v>1045</v>
      </c>
      <c r="C18" s="3">
        <v>1017.5044881905</v>
      </c>
      <c r="D18" s="3">
        <v>115.325526678606</v>
      </c>
      <c r="E18" s="3">
        <v>36.974950712849498</v>
      </c>
      <c r="F18" s="3">
        <v>262.39765186967099</v>
      </c>
      <c r="G18" s="3">
        <v>171.797382548369</v>
      </c>
      <c r="H18" s="3">
        <v>9</v>
      </c>
      <c r="I18" s="4">
        <v>2658</v>
      </c>
    </row>
    <row r="19" spans="1:9" x14ac:dyDescent="0.25">
      <c r="A19" s="2">
        <v>2003</v>
      </c>
      <c r="B19" s="3">
        <v>1148.99999999999</v>
      </c>
      <c r="C19" s="3">
        <v>1099.0718475073299</v>
      </c>
      <c r="D19" s="3">
        <v>106.888563049853</v>
      </c>
      <c r="E19" s="3">
        <v>41.743401759530698</v>
      </c>
      <c r="F19" s="3">
        <v>271.13196480938399</v>
      </c>
      <c r="G19" s="3">
        <v>182.16422287389901</v>
      </c>
      <c r="H19" s="3">
        <v>11</v>
      </c>
      <c r="I19" s="4">
        <v>2861</v>
      </c>
    </row>
    <row r="20" spans="1:9" x14ac:dyDescent="0.25">
      <c r="A20" s="2">
        <v>2004</v>
      </c>
      <c r="B20" s="3">
        <v>1197</v>
      </c>
      <c r="C20" s="3">
        <v>1128.8596799470999</v>
      </c>
      <c r="D20" s="3">
        <v>104.329627543649</v>
      </c>
      <c r="E20" s="3">
        <v>45.990462080956</v>
      </c>
      <c r="F20" s="3">
        <v>281.873956216176</v>
      </c>
      <c r="G20" s="3">
        <v>165.94627421211101</v>
      </c>
      <c r="H20" s="3">
        <v>10</v>
      </c>
      <c r="I20" s="4">
        <v>2934</v>
      </c>
    </row>
    <row r="21" spans="1:9" x14ac:dyDescent="0.25">
      <c r="A21" s="2">
        <v>2005</v>
      </c>
      <c r="B21" s="3">
        <v>1273</v>
      </c>
      <c r="C21" s="3">
        <v>1172.1590322580601</v>
      </c>
      <c r="D21" s="3">
        <v>145.13167741935399</v>
      </c>
      <c r="E21" s="3">
        <v>48.585870967741897</v>
      </c>
      <c r="F21" s="3">
        <v>252.934838709677</v>
      </c>
      <c r="G21" s="3">
        <v>145.18858064516101</v>
      </c>
      <c r="H21" s="3">
        <v>10</v>
      </c>
      <c r="I21" s="4">
        <v>3046.99999999999</v>
      </c>
    </row>
    <row r="22" spans="1:9" x14ac:dyDescent="0.25">
      <c r="A22" s="2">
        <v>2006</v>
      </c>
      <c r="B22" s="3">
        <v>1412</v>
      </c>
      <c r="C22" s="3">
        <v>1215.38081552002</v>
      </c>
      <c r="D22" s="3">
        <v>131.402011855577</v>
      </c>
      <c r="E22" s="3">
        <v>49.960032333393201</v>
      </c>
      <c r="F22" s="3">
        <v>286.518771331057</v>
      </c>
      <c r="G22" s="3">
        <v>156.73836895994199</v>
      </c>
      <c r="H22" s="3">
        <v>11</v>
      </c>
      <c r="I22" s="4">
        <v>3263</v>
      </c>
    </row>
    <row r="23" spans="1:9" x14ac:dyDescent="0.25">
      <c r="A23" s="2">
        <v>2007</v>
      </c>
      <c r="B23" s="3">
        <v>1440</v>
      </c>
      <c r="C23" s="3">
        <v>1278.44641836967</v>
      </c>
      <c r="D23" s="3">
        <v>125.555686062747</v>
      </c>
      <c r="E23" s="3">
        <v>42.609417490289196</v>
      </c>
      <c r="F23" s="3">
        <v>323.317726420969</v>
      </c>
      <c r="G23" s="3">
        <v>136.070751656315</v>
      </c>
      <c r="H23" s="3">
        <v>11</v>
      </c>
      <c r="I23" s="4">
        <v>3357</v>
      </c>
    </row>
    <row r="24" spans="1:9" x14ac:dyDescent="0.25">
      <c r="A24" s="2">
        <v>2008</v>
      </c>
      <c r="B24" s="3">
        <v>1415</v>
      </c>
      <c r="C24" s="3">
        <v>1212.99060121247</v>
      </c>
      <c r="D24" s="3">
        <v>207.59896044951901</v>
      </c>
      <c r="E24" s="3">
        <v>63.8022221430356</v>
      </c>
      <c r="F24" s="3">
        <v>302.65689399806303</v>
      </c>
      <c r="G24" s="3">
        <v>188.951322198974</v>
      </c>
      <c r="H24" s="3">
        <v>12</v>
      </c>
      <c r="I24" s="4">
        <v>3403.00000000207</v>
      </c>
    </row>
    <row r="25" spans="1:9" x14ac:dyDescent="0.25">
      <c r="A25" s="2">
        <v>2009</v>
      </c>
      <c r="B25" s="3">
        <v>1425</v>
      </c>
      <c r="C25" s="3">
        <v>1154.61202560061</v>
      </c>
      <c r="D25" s="3">
        <v>194.99185922850299</v>
      </c>
      <c r="E25" s="3">
        <v>63.464573370989399</v>
      </c>
      <c r="F25" s="3">
        <v>277.692483282372</v>
      </c>
      <c r="G25" s="3">
        <v>186.23905851793899</v>
      </c>
      <c r="H25" s="3">
        <v>14</v>
      </c>
      <c r="I25" s="4">
        <v>3316.0000000004102</v>
      </c>
    </row>
    <row r="26" spans="1:9" x14ac:dyDescent="0.25">
      <c r="A26" s="2">
        <v>2010</v>
      </c>
      <c r="B26" s="3">
        <v>1390</v>
      </c>
      <c r="C26" s="3">
        <v>1117.1643512409501</v>
      </c>
      <c r="D26" s="3">
        <v>185.86172550166799</v>
      </c>
      <c r="E26" s="3">
        <v>66.048641967750996</v>
      </c>
      <c r="F26" s="3">
        <v>265.481004576148</v>
      </c>
      <c r="G26" s="3">
        <v>180.44427670814699</v>
      </c>
      <c r="H26" s="3">
        <v>12</v>
      </c>
      <c r="I26" s="4">
        <v>3216.9999999946599</v>
      </c>
    </row>
    <row r="27" spans="1:9" x14ac:dyDescent="0.25">
      <c r="A27" s="2">
        <v>2011</v>
      </c>
      <c r="B27" s="3">
        <v>1428</v>
      </c>
      <c r="C27" s="3">
        <v>1121.2686474698901</v>
      </c>
      <c r="D27" s="3">
        <v>190.10488158623099</v>
      </c>
      <c r="E27" s="3">
        <v>68.488131563705494</v>
      </c>
      <c r="F27" s="3">
        <v>281.00852856375298</v>
      </c>
      <c r="G27" s="3">
        <v>185.129810810576</v>
      </c>
      <c r="H27" s="3">
        <v>12</v>
      </c>
      <c r="I27" s="4">
        <v>3285.9999999941601</v>
      </c>
    </row>
    <row r="28" spans="1:9" x14ac:dyDescent="0.25">
      <c r="A28" s="2">
        <v>2012</v>
      </c>
      <c r="B28" s="3">
        <v>1514</v>
      </c>
      <c r="C28" s="3">
        <v>1143.2004230663399</v>
      </c>
      <c r="D28" s="3">
        <v>190.75904015882799</v>
      </c>
      <c r="E28" s="3">
        <v>68.830913571473204</v>
      </c>
      <c r="F28" s="3">
        <v>271.53377506517802</v>
      </c>
      <c r="G28" s="3">
        <v>186.67584814174299</v>
      </c>
      <c r="H28" s="3">
        <v>12</v>
      </c>
      <c r="I28" s="4">
        <v>3387.0000000035702</v>
      </c>
    </row>
    <row r="29" spans="1:9" x14ac:dyDescent="0.25">
      <c r="A29" s="2">
        <v>2013</v>
      </c>
      <c r="B29" s="3">
        <v>1502</v>
      </c>
      <c r="C29" s="3">
        <v>1128.4178703653999</v>
      </c>
      <c r="D29" s="3">
        <v>191.837386492484</v>
      </c>
      <c r="E29" s="3">
        <v>66.4766804591941</v>
      </c>
      <c r="F29" s="3">
        <v>267.02994589828</v>
      </c>
      <c r="G29" s="3">
        <v>183.23811678178399</v>
      </c>
      <c r="H29" s="3">
        <v>12</v>
      </c>
      <c r="I29" s="4">
        <v>3350.9999999971501</v>
      </c>
    </row>
    <row r="30" spans="1:9" x14ac:dyDescent="0.25">
      <c r="A30" s="2">
        <v>2014</v>
      </c>
      <c r="B30" s="3">
        <v>1526</v>
      </c>
      <c r="C30" s="3">
        <v>1175.79000723327</v>
      </c>
      <c r="D30" s="3">
        <v>145.60175340491401</v>
      </c>
      <c r="E30" s="3">
        <v>68.9142746513281</v>
      </c>
      <c r="F30" s="3">
        <v>280.98883628184802</v>
      </c>
      <c r="G30" s="3">
        <v>183.705128432164</v>
      </c>
      <c r="H30" s="3">
        <v>12</v>
      </c>
      <c r="I30" s="4">
        <v>3393.0000000035202</v>
      </c>
    </row>
    <row r="31" spans="1:9" x14ac:dyDescent="0.25">
      <c r="A31" s="2">
        <v>2015</v>
      </c>
      <c r="B31" s="3">
        <v>1519</v>
      </c>
      <c r="C31" s="3">
        <v>1174.7084510647601</v>
      </c>
      <c r="D31" s="3">
        <v>113.025304283834</v>
      </c>
      <c r="E31" s="3">
        <v>72.6167643345226</v>
      </c>
      <c r="F31" s="3">
        <v>275.54405610607898</v>
      </c>
      <c r="G31" s="3">
        <v>182.105424208345</v>
      </c>
      <c r="H31" s="3">
        <v>12</v>
      </c>
      <c r="I31" s="4">
        <v>3348.9999999975398</v>
      </c>
    </row>
    <row r="32" spans="1:9" x14ac:dyDescent="0.25">
      <c r="A32" s="2">
        <v>2016</v>
      </c>
      <c r="B32" s="3">
        <v>1541</v>
      </c>
      <c r="C32" s="3">
        <v>1176.04641563377</v>
      </c>
      <c r="D32" s="3">
        <v>123.583814222982</v>
      </c>
      <c r="E32" s="3">
        <v>73.196848107485394</v>
      </c>
      <c r="F32" s="3">
        <v>279.66538648889298</v>
      </c>
      <c r="G32" s="3">
        <v>179.507535542916</v>
      </c>
      <c r="H32" s="3">
        <v>12</v>
      </c>
      <c r="I32" s="4">
        <v>3384.9999999960501</v>
      </c>
    </row>
    <row r="33" spans="1:9" x14ac:dyDescent="0.25">
      <c r="A33" s="2">
        <v>2017</v>
      </c>
      <c r="B33" s="3">
        <v>1715.92628299999</v>
      </c>
      <c r="C33" s="3">
        <v>1080.15436199999</v>
      </c>
      <c r="D33" s="3">
        <v>138.75515999999899</v>
      </c>
      <c r="E33" s="3">
        <v>69.72542</v>
      </c>
      <c r="F33" s="3">
        <v>262.56144999999998</v>
      </c>
      <c r="G33" s="3">
        <v>162.05317199999899</v>
      </c>
      <c r="H33" s="3">
        <v>13</v>
      </c>
      <c r="I33" s="4">
        <v>3442.17584699999</v>
      </c>
    </row>
    <row r="34" spans="1:9" x14ac:dyDescent="0.25">
      <c r="A34" s="2">
        <v>2018</v>
      </c>
      <c r="B34" s="3">
        <v>1735.71575509382</v>
      </c>
      <c r="C34" s="3">
        <v>1084.8876969999901</v>
      </c>
      <c r="D34" s="3">
        <v>144.478274</v>
      </c>
      <c r="E34" s="3">
        <v>69.908798999999902</v>
      </c>
      <c r="F34" s="3">
        <v>264.275724999999</v>
      </c>
      <c r="G34" s="3">
        <v>161.66810099999901</v>
      </c>
      <c r="H34" s="3">
        <v>9.8635549999999999</v>
      </c>
      <c r="I34" s="4">
        <v>3470.7979060938201</v>
      </c>
    </row>
    <row r="35" spans="1:9" x14ac:dyDescent="0.25">
      <c r="A35" s="2">
        <v>2019</v>
      </c>
      <c r="B35" s="3">
        <v>1712.3002591305999</v>
      </c>
      <c r="C35" s="3">
        <v>1048.36302832041</v>
      </c>
      <c r="D35" s="3">
        <v>144.937901230135</v>
      </c>
      <c r="E35" s="3">
        <v>70.119024857292302</v>
      </c>
      <c r="F35" s="3">
        <v>264.22986249271298</v>
      </c>
      <c r="G35" s="3">
        <v>168.00301681813499</v>
      </c>
      <c r="H35" s="3">
        <v>11.3174726083375</v>
      </c>
      <c r="I35" s="4">
        <v>3419.2705654576298</v>
      </c>
    </row>
    <row r="36" spans="1:9" x14ac:dyDescent="0.25">
      <c r="A36" s="2">
        <v>2020</v>
      </c>
      <c r="B36" s="3">
        <v>1707.54381758674</v>
      </c>
      <c r="C36" s="3">
        <v>1057.74034392199</v>
      </c>
      <c r="D36" s="3">
        <v>143.23211499329</v>
      </c>
      <c r="E36" s="3">
        <v>70.181172441010602</v>
      </c>
      <c r="F36" s="3">
        <v>264.18947850411899</v>
      </c>
      <c r="G36" s="3">
        <v>168.785437775947</v>
      </c>
      <c r="H36" s="3">
        <v>11.269618281609</v>
      </c>
      <c r="I36" s="4">
        <v>3422.9419835047102</v>
      </c>
    </row>
    <row r="37" spans="1:9" x14ac:dyDescent="0.25">
      <c r="A37" s="2">
        <v>2021</v>
      </c>
      <c r="B37" s="3">
        <v>1703.21132713924</v>
      </c>
      <c r="C37" s="3">
        <v>1063.9786938683999</v>
      </c>
      <c r="D37" s="3">
        <v>143.29589653234501</v>
      </c>
      <c r="E37" s="3">
        <v>70.288765145542797</v>
      </c>
      <c r="F37" s="3">
        <v>264.155795084928</v>
      </c>
      <c r="G37" s="3">
        <v>168.674324926472</v>
      </c>
      <c r="H37" s="3">
        <v>11.218635207823899</v>
      </c>
      <c r="I37" s="4">
        <v>3424.8234379047699</v>
      </c>
    </row>
    <row r="38" spans="1:9" x14ac:dyDescent="0.25">
      <c r="A38" s="2">
        <v>2022</v>
      </c>
      <c r="B38" s="3">
        <v>1706.1500439761901</v>
      </c>
      <c r="C38" s="3">
        <v>1073.92190015189</v>
      </c>
      <c r="D38" s="3">
        <v>143.51612176694599</v>
      </c>
      <c r="E38" s="3">
        <v>70.488596162672295</v>
      </c>
      <c r="F38" s="3">
        <v>264.12940378111301</v>
      </c>
      <c r="G38" s="3">
        <v>169.72092914319401</v>
      </c>
      <c r="H38" s="3">
        <v>11.1649747315618</v>
      </c>
      <c r="I38" s="4">
        <v>3439.0919697135701</v>
      </c>
    </row>
    <row r="39" spans="1:9" x14ac:dyDescent="0.25">
      <c r="A39" s="2">
        <v>2023</v>
      </c>
      <c r="B39" s="3">
        <v>1709.9413504578299</v>
      </c>
      <c r="C39" s="3">
        <v>1081.00760564488</v>
      </c>
      <c r="D39" s="3">
        <v>142.902323639608</v>
      </c>
      <c r="E39" s="3">
        <v>70.490658117333396</v>
      </c>
      <c r="F39" s="3">
        <v>264.110005806039</v>
      </c>
      <c r="G39" s="3">
        <v>170.68209152765601</v>
      </c>
      <c r="H39" s="3">
        <v>11.1081816510896</v>
      </c>
      <c r="I39" s="4">
        <v>3450.24221684444</v>
      </c>
    </row>
    <row r="40" spans="1:9" x14ac:dyDescent="0.25">
      <c r="A40" s="2">
        <v>2024</v>
      </c>
      <c r="B40" s="3">
        <v>1714.7844795570099</v>
      </c>
      <c r="C40" s="3">
        <v>1089.24046768571</v>
      </c>
      <c r="D40" s="3">
        <v>142.16070067456999</v>
      </c>
      <c r="E40" s="3">
        <v>70.347519789236799</v>
      </c>
      <c r="F40" s="3">
        <v>264.09654694432197</v>
      </c>
      <c r="G40" s="3">
        <v>171.640350196432</v>
      </c>
      <c r="H40" s="3">
        <v>11.0481425777119</v>
      </c>
      <c r="I40" s="4">
        <v>3463.3182074249999</v>
      </c>
    </row>
    <row r="41" spans="1:9" x14ac:dyDescent="0.25">
      <c r="A41" s="2">
        <v>2025</v>
      </c>
      <c r="B41" s="3">
        <v>1719.5857965801199</v>
      </c>
      <c r="C41" s="3">
        <v>1101.48943693776</v>
      </c>
      <c r="D41" s="3">
        <v>141.47169647195</v>
      </c>
      <c r="E41" s="3">
        <v>70.288802170303896</v>
      </c>
      <c r="F41" s="3">
        <v>264.08763299532899</v>
      </c>
      <c r="G41" s="3">
        <v>172.48874089178199</v>
      </c>
      <c r="H41" s="3">
        <v>10.985037291366</v>
      </c>
      <c r="I41" s="4">
        <v>3480.39714333862</v>
      </c>
    </row>
    <row r="42" spans="1:9" x14ac:dyDescent="0.25">
      <c r="A42" s="2">
        <v>2026</v>
      </c>
      <c r="B42" s="3">
        <v>1723.43965805628</v>
      </c>
      <c r="C42" s="3">
        <v>1108.7861654477099</v>
      </c>
      <c r="D42" s="3">
        <v>140.553633276943</v>
      </c>
      <c r="E42" s="3">
        <v>69.981254249297905</v>
      </c>
      <c r="F42" s="3">
        <v>264.08192752357297</v>
      </c>
      <c r="G42" s="3">
        <v>173.380584235143</v>
      </c>
      <c r="H42" s="3">
        <v>10.918849703570199</v>
      </c>
      <c r="I42" s="4">
        <v>3491.1420724925301</v>
      </c>
    </row>
    <row r="43" spans="1:9" x14ac:dyDescent="0.25">
      <c r="A43" s="2">
        <v>2027</v>
      </c>
      <c r="B43" s="3">
        <v>1727.02506613531</v>
      </c>
      <c r="C43" s="3">
        <v>1113.79079822536</v>
      </c>
      <c r="D43" s="3">
        <v>139.82042248985101</v>
      </c>
      <c r="E43" s="3">
        <v>69.691055249707702</v>
      </c>
      <c r="F43" s="3">
        <v>264.07836027297702</v>
      </c>
      <c r="G43" s="3">
        <v>174.28206783091801</v>
      </c>
      <c r="H43" s="3">
        <v>10.849434914281501</v>
      </c>
      <c r="I43" s="4">
        <v>3499.5372051184099</v>
      </c>
    </row>
    <row r="44" spans="1:9" x14ac:dyDescent="0.25">
      <c r="A44" s="2">
        <v>2028</v>
      </c>
      <c r="B44" s="3">
        <v>1732.1731119186099</v>
      </c>
      <c r="C44" s="3">
        <v>1117.5235511881001</v>
      </c>
      <c r="D44" s="3">
        <v>139.24946630788401</v>
      </c>
      <c r="E44" s="3">
        <v>69.410350395181695</v>
      </c>
      <c r="F44" s="3">
        <v>264.07616381964499</v>
      </c>
      <c r="G44" s="3">
        <v>175.3013596143</v>
      </c>
      <c r="H44" s="3">
        <v>10.7770610484051</v>
      </c>
      <c r="I44" s="4">
        <v>3508.51106429213</v>
      </c>
    </row>
    <row r="45" spans="1:9" x14ac:dyDescent="0.25">
      <c r="A45" s="2">
        <v>2029</v>
      </c>
      <c r="B45" s="3">
        <v>1737.98699958665</v>
      </c>
      <c r="C45" s="3">
        <v>1118.6829947276001</v>
      </c>
      <c r="D45" s="3">
        <v>138.49948124871</v>
      </c>
      <c r="E45" s="3">
        <v>69.148581788120396</v>
      </c>
      <c r="F45" s="3">
        <v>264.07482445844602</v>
      </c>
      <c r="G45" s="3">
        <v>176.310620237591</v>
      </c>
      <c r="H45" s="3">
        <v>10.701529385092501</v>
      </c>
      <c r="I45" s="4">
        <v>3515.4050314322199</v>
      </c>
    </row>
    <row r="46" spans="1:9" x14ac:dyDescent="0.25">
      <c r="A46" s="2">
        <v>2030</v>
      </c>
      <c r="B46" s="3">
        <v>1743.95044097813</v>
      </c>
      <c r="C46" s="3">
        <v>1118.1125677719899</v>
      </c>
      <c r="D46" s="3">
        <v>137.67528125256601</v>
      </c>
      <c r="E46" s="3">
        <v>68.886811491168899</v>
      </c>
      <c r="F46" s="3">
        <v>264.07401263776802</v>
      </c>
      <c r="G46" s="3">
        <v>177.37816233433301</v>
      </c>
      <c r="H46" s="3">
        <v>10.622553188589199</v>
      </c>
      <c r="I46" s="4">
        <v>3520.6998296545498</v>
      </c>
    </row>
    <row r="47" spans="1:9" x14ac:dyDescent="0.25">
      <c r="A47" t="s">
        <v>21</v>
      </c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 x14ac:dyDescent="0.25">
      <c r="A52" s="2" t="s">
        <v>11</v>
      </c>
      <c r="B52" s="5">
        <f>IF(B16=0, "--",(B26/B16)^(1/10)-1)</f>
        <v>2.7765372407685618E-2</v>
      </c>
      <c r="C52" s="5">
        <f t="shared" ref="C52:I52" si="0">IF(C16=0, "--",(C26/C16)^(1/10)-1)</f>
        <v>1.0332669719958387E-2</v>
      </c>
      <c r="D52" s="5">
        <f t="shared" si="0"/>
        <v>3.9134549692015241E-2</v>
      </c>
      <c r="E52" s="5">
        <f t="shared" si="0"/>
        <v>6.2375228219474499E-2</v>
      </c>
      <c r="F52" s="5">
        <f t="shared" si="0"/>
        <v>-6.6295234808055881E-5</v>
      </c>
      <c r="G52" s="5">
        <f t="shared" si="0"/>
        <v>3.2762216210127093E-3</v>
      </c>
      <c r="H52" s="5">
        <f t="shared" si="0"/>
        <v>4.1379743992410623E-2</v>
      </c>
      <c r="I52" s="5">
        <f t="shared" si="0"/>
        <v>1.8583167907060272E-2</v>
      </c>
    </row>
    <row r="53" spans="1:9" x14ac:dyDescent="0.25">
      <c r="A53" s="2" t="s">
        <v>12</v>
      </c>
      <c r="B53" s="5">
        <f>IF(B26=0,"--",(B36/B26)^(1/10)-1)</f>
        <v>2.0788351793616489E-2</v>
      </c>
      <c r="C53" s="5">
        <f t="shared" ref="C53:I53" si="1">IF(C26=0,"--",(C36/C26)^(1/10)-1)</f>
        <v>-5.4509656634169623E-3</v>
      </c>
      <c r="D53" s="5">
        <f t="shared" si="1"/>
        <v>-2.5717181079582319E-2</v>
      </c>
      <c r="E53" s="5">
        <f t="shared" si="1"/>
        <v>6.0873134576286958E-3</v>
      </c>
      <c r="F53" s="5">
        <f t="shared" si="1"/>
        <v>-4.8755360270313908E-4</v>
      </c>
      <c r="G53" s="5">
        <f t="shared" si="1"/>
        <v>-6.6571130350796537E-3</v>
      </c>
      <c r="H53" s="5">
        <f t="shared" si="1"/>
        <v>-6.2599436595716096E-3</v>
      </c>
      <c r="I53" s="5">
        <f t="shared" si="1"/>
        <v>6.2244078281274984E-3</v>
      </c>
    </row>
    <row r="54" spans="1:9" x14ac:dyDescent="0.25">
      <c r="A54" s="2" t="s">
        <v>13</v>
      </c>
      <c r="B54" s="5">
        <f>IF(B36=0,"--",(B46/B36)^(1/10)-1)</f>
        <v>2.111920393180311E-3</v>
      </c>
      <c r="C54" s="5">
        <f t="shared" ref="C54:I54" si="2">IF(C36=0,"--",(C46/C36)^(1/10)-1)</f>
        <v>5.5661512461722129E-3</v>
      </c>
      <c r="D54" s="5">
        <f t="shared" si="2"/>
        <v>-3.9490437449614113E-3</v>
      </c>
      <c r="E54" s="5">
        <f t="shared" si="2"/>
        <v>-1.8598015956664549E-3</v>
      </c>
      <c r="F54" s="5">
        <f t="shared" si="2"/>
        <v>-4.3714300288710817E-5</v>
      </c>
      <c r="G54" s="5">
        <f t="shared" si="2"/>
        <v>4.977914301739661E-3</v>
      </c>
      <c r="H54" s="5">
        <f t="shared" si="2"/>
        <v>-5.8956576991496812E-3</v>
      </c>
      <c r="I54" s="5">
        <f t="shared" si="2"/>
        <v>2.819905946756851E-3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24.7109375" customWidth="1"/>
  </cols>
  <sheetData>
    <row r="1" spans="1:8" ht="18.75" x14ac:dyDescent="0.3">
      <c r="A1" s="16" t="str">
        <f>CONCATENATE("Form 1.2 - ",'List of Forms'!A1)</f>
        <v>Form 1.2 - IID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 x14ac:dyDescent="0.25">
      <c r="A6" s="2">
        <v>1990</v>
      </c>
      <c r="B6" s="3">
        <v>1920.6891871375401</v>
      </c>
      <c r="C6" s="3">
        <v>245.84821595360501</v>
      </c>
      <c r="D6" s="3">
        <v>2166.5374030911498</v>
      </c>
      <c r="E6" s="3">
        <v>0</v>
      </c>
      <c r="F6" s="3">
        <v>0</v>
      </c>
      <c r="G6" s="3">
        <v>0</v>
      </c>
      <c r="H6" s="4">
        <v>2166.5374030911498</v>
      </c>
    </row>
    <row r="7" spans="1:8" x14ac:dyDescent="0.25">
      <c r="A7" s="2">
        <v>1991</v>
      </c>
      <c r="B7" s="3">
        <v>1948.9999685243499</v>
      </c>
      <c r="C7" s="3">
        <v>249.471995971117</v>
      </c>
      <c r="D7" s="3">
        <v>2198.4719644954698</v>
      </c>
      <c r="E7" s="3">
        <v>0</v>
      </c>
      <c r="F7" s="3">
        <v>0</v>
      </c>
      <c r="G7" s="3">
        <v>0</v>
      </c>
      <c r="H7" s="4">
        <v>2198.4719644954698</v>
      </c>
    </row>
    <row r="8" spans="1:8" x14ac:dyDescent="0.25">
      <c r="A8" s="2">
        <v>1992</v>
      </c>
      <c r="B8" s="3">
        <v>2072.3669999999902</v>
      </c>
      <c r="C8" s="3">
        <v>265.26297599999901</v>
      </c>
      <c r="D8" s="3">
        <v>2337.6299759999902</v>
      </c>
      <c r="E8" s="3">
        <v>0</v>
      </c>
      <c r="F8" s="3">
        <v>0</v>
      </c>
      <c r="G8" s="3">
        <v>0</v>
      </c>
      <c r="H8" s="4">
        <v>2337.6299759999902</v>
      </c>
    </row>
    <row r="9" spans="1:8" x14ac:dyDescent="0.25">
      <c r="A9" s="2">
        <v>1993</v>
      </c>
      <c r="B9" s="3">
        <v>2135.95999999999</v>
      </c>
      <c r="C9" s="3">
        <v>273.40287999999902</v>
      </c>
      <c r="D9" s="3">
        <v>2409.3628799999901</v>
      </c>
      <c r="E9" s="3">
        <v>0</v>
      </c>
      <c r="F9" s="3">
        <v>0</v>
      </c>
      <c r="G9" s="3">
        <v>0</v>
      </c>
      <c r="H9" s="4">
        <v>2409.3628799999901</v>
      </c>
    </row>
    <row r="10" spans="1:8" x14ac:dyDescent="0.25">
      <c r="A10" s="2">
        <v>1994</v>
      </c>
      <c r="B10" s="3">
        <v>2270.5229999999901</v>
      </c>
      <c r="C10" s="3">
        <v>290.62694399999901</v>
      </c>
      <c r="D10" s="3">
        <v>2561.1499439999898</v>
      </c>
      <c r="E10" s="3">
        <v>0</v>
      </c>
      <c r="F10" s="3">
        <v>0</v>
      </c>
      <c r="G10" s="3">
        <v>0</v>
      </c>
      <c r="H10" s="4">
        <v>2561.1499439999898</v>
      </c>
    </row>
    <row r="11" spans="1:8" x14ac:dyDescent="0.25">
      <c r="A11" s="2">
        <v>1995</v>
      </c>
      <c r="B11" s="3">
        <v>2301.1129999999898</v>
      </c>
      <c r="C11" s="3">
        <v>294.54246399999897</v>
      </c>
      <c r="D11" s="3">
        <v>2595.6554639999899</v>
      </c>
      <c r="E11" s="3">
        <v>0</v>
      </c>
      <c r="F11" s="3">
        <v>0</v>
      </c>
      <c r="G11" s="3">
        <v>0</v>
      </c>
      <c r="H11" s="4">
        <v>2595.6554639999899</v>
      </c>
    </row>
    <row r="12" spans="1:8" x14ac:dyDescent="0.25">
      <c r="A12" s="2">
        <v>1996</v>
      </c>
      <c r="B12" s="3">
        <v>2382.4459999999999</v>
      </c>
      <c r="C12" s="3">
        <v>304.95308799999901</v>
      </c>
      <c r="D12" s="3">
        <v>2687.3990880000001</v>
      </c>
      <c r="E12" s="3">
        <v>0</v>
      </c>
      <c r="F12" s="3">
        <v>0</v>
      </c>
      <c r="G12" s="3">
        <v>0</v>
      </c>
      <c r="H12" s="4">
        <v>2687.3990880000001</v>
      </c>
    </row>
    <row r="13" spans="1:8" x14ac:dyDescent="0.25">
      <c r="A13" s="2">
        <v>1997</v>
      </c>
      <c r="B13" s="3">
        <v>2412.3330000000001</v>
      </c>
      <c r="C13" s="3">
        <v>308.77862399999901</v>
      </c>
      <c r="D13" s="3">
        <v>2721.1116240000001</v>
      </c>
      <c r="E13" s="3">
        <v>0</v>
      </c>
      <c r="F13" s="3">
        <v>0</v>
      </c>
      <c r="G13" s="3">
        <v>0</v>
      </c>
      <c r="H13" s="4">
        <v>2721.1116240000001</v>
      </c>
    </row>
    <row r="14" spans="1:8" x14ac:dyDescent="0.25">
      <c r="A14" s="2">
        <v>1998</v>
      </c>
      <c r="B14" s="3">
        <v>2353.8580000000002</v>
      </c>
      <c r="C14" s="3">
        <v>301.29382399999997</v>
      </c>
      <c r="D14" s="3">
        <v>2655.151824</v>
      </c>
      <c r="E14" s="3">
        <v>0</v>
      </c>
      <c r="F14" s="3">
        <v>0</v>
      </c>
      <c r="G14" s="3">
        <v>0</v>
      </c>
      <c r="H14" s="4">
        <v>2655.151824</v>
      </c>
    </row>
    <row r="15" spans="1:8" x14ac:dyDescent="0.25">
      <c r="A15" s="2">
        <v>1999</v>
      </c>
      <c r="B15" s="3">
        <v>2384.9489999999901</v>
      </c>
      <c r="C15" s="3">
        <v>305.273471999999</v>
      </c>
      <c r="D15" s="3">
        <v>2690.2224719999899</v>
      </c>
      <c r="E15" s="3">
        <v>0</v>
      </c>
      <c r="F15" s="3">
        <v>0</v>
      </c>
      <c r="G15" s="3">
        <v>0</v>
      </c>
      <c r="H15" s="4">
        <v>2690.2224719999899</v>
      </c>
    </row>
    <row r="16" spans="1:8" x14ac:dyDescent="0.25">
      <c r="A16" s="2">
        <v>2000</v>
      </c>
      <c r="B16" s="3">
        <v>2676</v>
      </c>
      <c r="C16" s="3">
        <v>342.527999999999</v>
      </c>
      <c r="D16" s="3">
        <v>3018.5279999999998</v>
      </c>
      <c r="E16" s="3">
        <v>0</v>
      </c>
      <c r="F16" s="3">
        <v>0</v>
      </c>
      <c r="G16" s="3">
        <v>0</v>
      </c>
      <c r="H16" s="4">
        <v>3018.5279999999998</v>
      </c>
    </row>
    <row r="17" spans="1:8" x14ac:dyDescent="0.25">
      <c r="A17" s="2">
        <v>2001</v>
      </c>
      <c r="B17" s="3">
        <v>2684.0013167196698</v>
      </c>
      <c r="C17" s="3">
        <v>343.551999999999</v>
      </c>
      <c r="D17" s="3">
        <v>3027.55331671967</v>
      </c>
      <c r="E17" s="3">
        <v>0</v>
      </c>
      <c r="F17" s="3">
        <v>1.3167196776091199E-3</v>
      </c>
      <c r="G17" s="3">
        <v>1.3167196776091199E-3</v>
      </c>
      <c r="H17" s="4">
        <v>3027.5519999999901</v>
      </c>
    </row>
    <row r="18" spans="1:8" x14ac:dyDescent="0.25">
      <c r="A18" s="2">
        <v>2002</v>
      </c>
      <c r="B18" s="3">
        <v>2658.00947935562</v>
      </c>
      <c r="C18" s="3">
        <v>340.22399999999902</v>
      </c>
      <c r="D18" s="3">
        <v>2998.2334793556201</v>
      </c>
      <c r="E18" s="3">
        <v>0</v>
      </c>
      <c r="F18" s="3">
        <v>9.4793556277134004E-3</v>
      </c>
      <c r="G18" s="3">
        <v>9.4793556277134004E-3</v>
      </c>
      <c r="H18" s="4">
        <v>2998.2240000000002</v>
      </c>
    </row>
    <row r="19" spans="1:8" x14ac:dyDescent="0.25">
      <c r="A19" s="2">
        <v>2003</v>
      </c>
      <c r="B19" s="3">
        <v>2861.06370863848</v>
      </c>
      <c r="C19" s="3">
        <v>366.207999999999</v>
      </c>
      <c r="D19" s="3">
        <v>3227.27170863848</v>
      </c>
      <c r="E19" s="3">
        <v>0</v>
      </c>
      <c r="F19" s="3">
        <v>6.3708638483623903E-2</v>
      </c>
      <c r="G19" s="3">
        <v>6.3708638483623903E-2</v>
      </c>
      <c r="H19" s="4">
        <v>3227.2079999999901</v>
      </c>
    </row>
    <row r="20" spans="1:8" x14ac:dyDescent="0.25">
      <c r="A20" s="2">
        <v>2004</v>
      </c>
      <c r="B20" s="3">
        <v>2934.1373720657398</v>
      </c>
      <c r="C20" s="3">
        <v>375.551999999999</v>
      </c>
      <c r="D20" s="3">
        <v>3309.6893720657399</v>
      </c>
      <c r="E20" s="3">
        <v>0</v>
      </c>
      <c r="F20" s="3">
        <v>0.13737206574493499</v>
      </c>
      <c r="G20" s="3">
        <v>0.13737206574493499</v>
      </c>
      <c r="H20" s="4">
        <v>3309.5520000000001</v>
      </c>
    </row>
    <row r="21" spans="1:8" x14ac:dyDescent="0.25">
      <c r="A21" s="2">
        <v>2005</v>
      </c>
      <c r="B21" s="3">
        <v>3047.3155016564301</v>
      </c>
      <c r="C21" s="3">
        <v>390.015999999999</v>
      </c>
      <c r="D21" s="3">
        <v>3437.3315016564302</v>
      </c>
      <c r="E21" s="3">
        <v>0</v>
      </c>
      <c r="F21" s="3">
        <v>0.31550165643911199</v>
      </c>
      <c r="G21" s="3">
        <v>0.31550165643911199</v>
      </c>
      <c r="H21" s="4">
        <v>3437.0159999999901</v>
      </c>
    </row>
    <row r="22" spans="1:8" x14ac:dyDescent="0.25">
      <c r="A22" s="2">
        <v>2006</v>
      </c>
      <c r="B22" s="3">
        <v>3263.9068167465598</v>
      </c>
      <c r="C22" s="3">
        <v>417.66399999999902</v>
      </c>
      <c r="D22" s="3">
        <v>3681.57081674656</v>
      </c>
      <c r="E22" s="3">
        <v>0</v>
      </c>
      <c r="F22" s="3">
        <v>0.90681674656725497</v>
      </c>
      <c r="G22" s="3">
        <v>0.90681674656725497</v>
      </c>
      <c r="H22" s="4">
        <v>3680.6640000000002</v>
      </c>
    </row>
    <row r="23" spans="1:8" x14ac:dyDescent="0.25">
      <c r="A23" s="2">
        <v>2007</v>
      </c>
      <c r="B23" s="3">
        <v>3358.4458911951901</v>
      </c>
      <c r="C23" s="3">
        <v>429.695999999999</v>
      </c>
      <c r="D23" s="3">
        <v>3788.1418911951901</v>
      </c>
      <c r="E23" s="3">
        <v>0</v>
      </c>
      <c r="F23" s="3">
        <v>1.44589119519047</v>
      </c>
      <c r="G23" s="3">
        <v>1.44589119519047</v>
      </c>
      <c r="H23" s="4">
        <v>3786.6959999999999</v>
      </c>
    </row>
    <row r="24" spans="1:8" x14ac:dyDescent="0.25">
      <c r="A24" s="2">
        <v>2008</v>
      </c>
      <c r="B24" s="3">
        <v>3406.4430892027099</v>
      </c>
      <c r="C24" s="3">
        <v>435.58400000026501</v>
      </c>
      <c r="D24" s="3">
        <v>3842.0270892029698</v>
      </c>
      <c r="E24" s="3">
        <v>0</v>
      </c>
      <c r="F24" s="3">
        <v>3.4430892006364302</v>
      </c>
      <c r="G24" s="3">
        <v>3.4430892006364302</v>
      </c>
      <c r="H24" s="4">
        <v>3838.58400000233</v>
      </c>
    </row>
    <row r="25" spans="1:8" x14ac:dyDescent="0.25">
      <c r="A25" s="2">
        <v>2009</v>
      </c>
      <c r="B25" s="3">
        <v>3321.2815291409802</v>
      </c>
      <c r="C25" s="3">
        <v>424.44800000005301</v>
      </c>
      <c r="D25" s="3">
        <v>3745.7295291410401</v>
      </c>
      <c r="E25" s="3">
        <v>0</v>
      </c>
      <c r="F25" s="3">
        <v>5.2815291405705898</v>
      </c>
      <c r="G25" s="3">
        <v>5.2815291405705898</v>
      </c>
      <c r="H25" s="4">
        <v>3740.4480000004701</v>
      </c>
    </row>
    <row r="26" spans="1:8" x14ac:dyDescent="0.25">
      <c r="A26" s="2">
        <v>2010</v>
      </c>
      <c r="B26" s="3">
        <v>3223.1138981203599</v>
      </c>
      <c r="C26" s="3">
        <v>411.77599999931698</v>
      </c>
      <c r="D26" s="3">
        <v>3634.8898981196799</v>
      </c>
      <c r="E26" s="3">
        <v>0</v>
      </c>
      <c r="F26" s="3">
        <v>6.1138981256987597</v>
      </c>
      <c r="G26" s="3">
        <v>6.1138981256987597</v>
      </c>
      <c r="H26" s="4">
        <v>3628.7759999939799</v>
      </c>
    </row>
    <row r="27" spans="1:8" x14ac:dyDescent="0.25">
      <c r="A27" s="2">
        <v>2011</v>
      </c>
      <c r="B27" s="3">
        <v>3304.2620141276502</v>
      </c>
      <c r="C27" s="3">
        <v>420.607999999252</v>
      </c>
      <c r="D27" s="3">
        <v>3724.8700141269001</v>
      </c>
      <c r="E27" s="3">
        <v>10.30176</v>
      </c>
      <c r="F27" s="3">
        <v>7.9602541334933301</v>
      </c>
      <c r="G27" s="3">
        <v>18.262014133493299</v>
      </c>
      <c r="H27" s="4">
        <v>3706.60799999341</v>
      </c>
    </row>
    <row r="28" spans="1:8" x14ac:dyDescent="0.25">
      <c r="A28" s="2">
        <v>2012</v>
      </c>
      <c r="B28" s="3">
        <v>3409.2122390539998</v>
      </c>
      <c r="C28" s="3">
        <v>433.53600000045702</v>
      </c>
      <c r="D28" s="3">
        <v>3842.7482390544501</v>
      </c>
      <c r="E28" s="3">
        <v>10.1987424</v>
      </c>
      <c r="F28" s="3">
        <v>12.0134966504261</v>
      </c>
      <c r="G28" s="3">
        <v>22.212239050426099</v>
      </c>
      <c r="H28" s="4">
        <v>3820.53600000403</v>
      </c>
    </row>
    <row r="29" spans="1:8" x14ac:dyDescent="0.25">
      <c r="A29" s="2">
        <v>2013</v>
      </c>
      <c r="B29" s="3">
        <v>3377.5929818030099</v>
      </c>
      <c r="C29" s="3">
        <v>428.92799999963398</v>
      </c>
      <c r="D29" s="3">
        <v>3806.5209818026401</v>
      </c>
      <c r="E29" s="3">
        <v>10.096754976</v>
      </c>
      <c r="F29" s="3">
        <v>16.4962268298633</v>
      </c>
      <c r="G29" s="3">
        <v>26.5929818058633</v>
      </c>
      <c r="H29" s="4">
        <v>3779.9279999967798</v>
      </c>
    </row>
    <row r="30" spans="1:8" x14ac:dyDescent="0.25">
      <c r="A30" s="2">
        <v>2014</v>
      </c>
      <c r="B30" s="3">
        <v>3430.17519978256</v>
      </c>
      <c r="C30" s="3">
        <v>434.30400000045103</v>
      </c>
      <c r="D30" s="3">
        <v>3864.4791997830098</v>
      </c>
      <c r="E30" s="3">
        <v>9.9957874262399997</v>
      </c>
      <c r="F30" s="3">
        <v>27.179412352795499</v>
      </c>
      <c r="G30" s="3">
        <v>37.175199779035502</v>
      </c>
      <c r="H30" s="4">
        <v>3827.30400000398</v>
      </c>
    </row>
    <row r="31" spans="1:8" x14ac:dyDescent="0.25">
      <c r="A31" s="2">
        <v>2015</v>
      </c>
      <c r="B31" s="3">
        <v>3405.5607723479802</v>
      </c>
      <c r="C31" s="3">
        <v>428.671999999685</v>
      </c>
      <c r="D31" s="3">
        <v>3834.2327723476601</v>
      </c>
      <c r="E31" s="3">
        <v>9.8958295519776005</v>
      </c>
      <c r="F31" s="3">
        <v>46.664942798455002</v>
      </c>
      <c r="G31" s="3">
        <v>56.5607723504326</v>
      </c>
      <c r="H31" s="4">
        <v>3777.6719999972302</v>
      </c>
    </row>
    <row r="32" spans="1:8" x14ac:dyDescent="0.25">
      <c r="A32" s="2">
        <v>2016</v>
      </c>
      <c r="B32" s="3">
        <v>3468.0682160408201</v>
      </c>
      <c r="C32" s="3">
        <v>432.91154282191297</v>
      </c>
      <c r="D32" s="3">
        <v>3900.9797588627298</v>
      </c>
      <c r="E32" s="3">
        <v>9.7968712564578304</v>
      </c>
      <c r="F32" s="3">
        <v>73.271344788308596</v>
      </c>
      <c r="G32" s="3">
        <v>83.068216044766501</v>
      </c>
      <c r="H32" s="4">
        <v>3817.9115428179598</v>
      </c>
    </row>
    <row r="33" spans="1:8" x14ac:dyDescent="0.25">
      <c r="A33" s="2">
        <v>2017</v>
      </c>
      <c r="B33" s="3">
        <v>3548.79730454736</v>
      </c>
      <c r="C33" s="3">
        <v>439.84444029669498</v>
      </c>
      <c r="D33" s="3">
        <v>3988.6417448440502</v>
      </c>
      <c r="E33" s="3">
        <v>9.6989025438932508</v>
      </c>
      <c r="F33" s="3">
        <v>96.922555003471302</v>
      </c>
      <c r="G33" s="3">
        <v>106.621457547364</v>
      </c>
      <c r="H33" s="4">
        <v>3882.0202872966902</v>
      </c>
    </row>
    <row r="34" spans="1:8" x14ac:dyDescent="0.25">
      <c r="A34" s="2">
        <v>2018</v>
      </c>
      <c r="B34" s="3">
        <v>3588.0057891055399</v>
      </c>
      <c r="C34" s="3">
        <v>443.11853294690502</v>
      </c>
      <c r="D34" s="3">
        <v>4031.1243220524402</v>
      </c>
      <c r="E34" s="3">
        <v>9.6083374246265496</v>
      </c>
      <c r="F34" s="3">
        <v>107.59954558708699</v>
      </c>
      <c r="G34" s="3">
        <v>117.207883011714</v>
      </c>
      <c r="H34" s="4">
        <v>3913.91643904073</v>
      </c>
    </row>
    <row r="35" spans="1:8" x14ac:dyDescent="0.25">
      <c r="A35" s="2">
        <v>2019</v>
      </c>
      <c r="B35" s="3">
        <v>3555.5262418823099</v>
      </c>
      <c r="C35" s="3">
        <v>436.15563653617397</v>
      </c>
      <c r="D35" s="3">
        <v>3991.6818784184802</v>
      </c>
      <c r="E35" s="3">
        <v>9.5203887755537995</v>
      </c>
      <c r="F35" s="3">
        <v>126.73528764912299</v>
      </c>
      <c r="G35" s="3">
        <v>136.25567642467701</v>
      </c>
      <c r="H35" s="4">
        <v>3855.4262019938101</v>
      </c>
    </row>
    <row r="36" spans="1:8" x14ac:dyDescent="0.25">
      <c r="A36" s="2">
        <v>2020</v>
      </c>
      <c r="B36" s="3">
        <v>3578.39333821732</v>
      </c>
      <c r="C36" s="3">
        <v>436.235681767193</v>
      </c>
      <c r="D36" s="3">
        <v>4014.6290199845198</v>
      </c>
      <c r="E36" s="3">
        <v>9.4335414439763507</v>
      </c>
      <c r="F36" s="3">
        <v>146.01781326864</v>
      </c>
      <c r="G36" s="3">
        <v>155.45135471261599</v>
      </c>
      <c r="H36" s="4">
        <v>3859.1776652719</v>
      </c>
    </row>
    <row r="37" spans="1:8" x14ac:dyDescent="0.25">
      <c r="A37" s="2">
        <v>2021</v>
      </c>
      <c r="B37" s="3">
        <v>3605.44362443717</v>
      </c>
      <c r="C37" s="3">
        <v>436.07908612191801</v>
      </c>
      <c r="D37" s="3">
        <v>4041.5227105590898</v>
      </c>
      <c r="E37" s="3">
        <v>9.3476187887858693</v>
      </c>
      <c r="F37" s="3">
        <v>171.27256774361501</v>
      </c>
      <c r="G37" s="3">
        <v>180.62018653240099</v>
      </c>
      <c r="H37" s="4">
        <v>3860.9025240266801</v>
      </c>
    </row>
    <row r="38" spans="1:8" x14ac:dyDescent="0.25">
      <c r="A38" s="2">
        <v>2022</v>
      </c>
      <c r="B38" s="3">
        <v>3645.4726574322899</v>
      </c>
      <c r="C38" s="3">
        <v>437.49263630407199</v>
      </c>
      <c r="D38" s="3">
        <v>4082.9652937363699</v>
      </c>
      <c r="E38" s="3">
        <v>9.2595471399824696</v>
      </c>
      <c r="F38" s="3">
        <v>197.12114057873899</v>
      </c>
      <c r="G38" s="3">
        <v>206.38068771872199</v>
      </c>
      <c r="H38" s="4">
        <v>3876.58460601764</v>
      </c>
    </row>
    <row r="39" spans="1:8" x14ac:dyDescent="0.25">
      <c r="A39" s="2">
        <v>2023</v>
      </c>
      <c r="B39" s="3">
        <v>3683.3988919390199</v>
      </c>
      <c r="C39" s="3">
        <v>438.50032771377897</v>
      </c>
      <c r="D39" s="3">
        <v>4121.8992196527997</v>
      </c>
      <c r="E39" s="3">
        <v>9.1728906162928698</v>
      </c>
      <c r="F39" s="3">
        <v>223.983784478291</v>
      </c>
      <c r="G39" s="3">
        <v>233.15667509458399</v>
      </c>
      <c r="H39" s="4">
        <v>3888.7425445582198</v>
      </c>
    </row>
    <row r="40" spans="1:8" x14ac:dyDescent="0.25">
      <c r="A40" s="2">
        <v>2024</v>
      </c>
      <c r="B40" s="3">
        <v>3724.6344580883901</v>
      </c>
      <c r="C40" s="3">
        <v>439.74329117546802</v>
      </c>
      <c r="D40" s="3">
        <v>4164.3777492638601</v>
      </c>
      <c r="E40" s="3">
        <v>9.0877794762335302</v>
      </c>
      <c r="F40" s="3">
        <v>252.22847118716001</v>
      </c>
      <c r="G40" s="3">
        <v>261.31625066339399</v>
      </c>
      <c r="H40" s="4">
        <v>3903.0614986004698</v>
      </c>
    </row>
    <row r="41" spans="1:8" x14ac:dyDescent="0.25">
      <c r="A41" s="2">
        <v>2025</v>
      </c>
      <c r="B41" s="3">
        <v>3771.3195579521598</v>
      </c>
      <c r="C41" s="3">
        <v>441.48407994253</v>
      </c>
      <c r="D41" s="3">
        <v>4212.8036378946899</v>
      </c>
      <c r="E41" s="3">
        <v>9.0040347798700395</v>
      </c>
      <c r="F41" s="3">
        <v>281.91837983367202</v>
      </c>
      <c r="G41" s="3">
        <v>290.922414613542</v>
      </c>
      <c r="H41" s="4">
        <v>3921.8812232811501</v>
      </c>
    </row>
    <row r="42" spans="1:8" x14ac:dyDescent="0.25">
      <c r="A42" s="2">
        <v>2026</v>
      </c>
      <c r="B42" s="3">
        <v>3813.30953174462</v>
      </c>
      <c r="C42" s="3">
        <v>442.40968299084</v>
      </c>
      <c r="D42" s="3">
        <v>4255.7192147354599</v>
      </c>
      <c r="E42" s="3">
        <v>8.9218469070083302</v>
      </c>
      <c r="F42" s="3">
        <v>313.24561234508201</v>
      </c>
      <c r="G42" s="3">
        <v>322.16745925209</v>
      </c>
      <c r="H42" s="4">
        <v>3933.55175548337</v>
      </c>
    </row>
    <row r="43" spans="1:8" x14ac:dyDescent="0.25">
      <c r="A43" s="2">
        <v>2027</v>
      </c>
      <c r="B43" s="3">
        <v>3854.6343599389702</v>
      </c>
      <c r="C43" s="3">
        <v>442.985485120563</v>
      </c>
      <c r="D43" s="3">
        <v>4297.6198450595302</v>
      </c>
      <c r="E43" s="3">
        <v>8.8412632919648697</v>
      </c>
      <c r="F43" s="3">
        <v>346.25589152858601</v>
      </c>
      <c r="G43" s="3">
        <v>355.097154820551</v>
      </c>
      <c r="H43" s="4">
        <v>3942.52269023898</v>
      </c>
    </row>
    <row r="44" spans="1:8" x14ac:dyDescent="0.25">
      <c r="A44" s="2">
        <v>2028</v>
      </c>
      <c r="B44" s="3">
        <v>3898.1634838590398</v>
      </c>
      <c r="C44" s="3">
        <v>443.57705722664201</v>
      </c>
      <c r="D44" s="3">
        <v>4341.74054108568</v>
      </c>
      <c r="E44" s="3">
        <v>8.7622420131239505</v>
      </c>
      <c r="F44" s="3">
        <v>380.89017755378097</v>
      </c>
      <c r="G44" s="3">
        <v>389.652419566905</v>
      </c>
      <c r="H44" s="4">
        <v>3952.0881215187701</v>
      </c>
    </row>
    <row r="45" spans="1:8" x14ac:dyDescent="0.25">
      <c r="A45" s="2">
        <v>2029</v>
      </c>
      <c r="B45" s="3">
        <v>3941.6250260358702</v>
      </c>
      <c r="C45" s="3">
        <v>443.84064467356001</v>
      </c>
      <c r="D45" s="3">
        <v>4385.46567070943</v>
      </c>
      <c r="E45" s="3">
        <v>8.6847603992572395</v>
      </c>
      <c r="F45" s="3">
        <v>417.53523420439598</v>
      </c>
      <c r="G45" s="3">
        <v>426.21999460365299</v>
      </c>
      <c r="H45" s="4">
        <v>3959.2456761057801</v>
      </c>
    </row>
    <row r="46" spans="1:8" x14ac:dyDescent="0.25">
      <c r="A46" s="2">
        <v>2030</v>
      </c>
      <c r="B46" s="3">
        <v>3985.6718857426799</v>
      </c>
      <c r="C46" s="3">
        <v>443.82989251180601</v>
      </c>
      <c r="D46" s="3">
        <v>4429.5017782544901</v>
      </c>
      <c r="E46" s="3">
        <v>8.6083938466941508</v>
      </c>
      <c r="F46" s="3">
        <v>456.36366224143597</v>
      </c>
      <c r="G46" s="3">
        <v>464.97205608813101</v>
      </c>
      <c r="H46" s="4">
        <v>3964.52972216636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 x14ac:dyDescent="0.3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 x14ac:dyDescent="0.25">
      <c r="A52" s="2" t="s">
        <v>11</v>
      </c>
      <c r="B52" s="5">
        <f t="shared" ref="B52:H52" si="0">IF(B16=0, "--",(B26/B16)^(1/10)-1)</f>
        <v>1.8776583953267201E-2</v>
      </c>
      <c r="C52" s="5">
        <f t="shared" si="0"/>
        <v>1.8583167907060716E-2</v>
      </c>
      <c r="D52" s="5">
        <f t="shared" si="0"/>
        <v>1.8754652650018633E-2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1.8583167907060494E-2</v>
      </c>
    </row>
    <row r="53" spans="1:8" x14ac:dyDescent="0.25">
      <c r="A53" s="2" t="s">
        <v>12</v>
      </c>
      <c r="B53" s="5">
        <f t="shared" ref="B53:H53" si="1">IF(B26=0,"--",(B36/B26)^(1/10)-1)</f>
        <v>1.0511458274313767E-2</v>
      </c>
      <c r="C53" s="5">
        <f t="shared" si="1"/>
        <v>5.7869942936810137E-3</v>
      </c>
      <c r="D53" s="5">
        <f t="shared" si="1"/>
        <v>9.986144403719921E-3</v>
      </c>
      <c r="E53" s="5" t="str">
        <f t="shared" si="1"/>
        <v>--</v>
      </c>
      <c r="F53" s="5">
        <f t="shared" si="1"/>
        <v>0.37343706719889713</v>
      </c>
      <c r="G53" s="5">
        <f t="shared" si="1"/>
        <v>0.38206233470892625</v>
      </c>
      <c r="H53" s="5">
        <f t="shared" si="1"/>
        <v>6.1748582552085818E-3</v>
      </c>
    </row>
    <row r="54" spans="1:8" x14ac:dyDescent="0.25">
      <c r="A54" s="2" t="s">
        <v>13</v>
      </c>
      <c r="B54" s="5">
        <f t="shared" ref="B54:H54" si="2">IF(B36=0,"--",(B46/B36)^(1/10)-1)</f>
        <v>1.0837503896786727E-2</v>
      </c>
      <c r="C54" s="5">
        <f t="shared" si="2"/>
        <v>1.727361396269389E-3</v>
      </c>
      <c r="D54" s="5">
        <f t="shared" si="2"/>
        <v>9.8827315850729125E-3</v>
      </c>
      <c r="E54" s="5">
        <f t="shared" si="2"/>
        <v>-9.1116174243638381E-3</v>
      </c>
      <c r="F54" s="5">
        <f t="shared" si="2"/>
        <v>0.12070296681937509</v>
      </c>
      <c r="G54" s="5">
        <f t="shared" si="2"/>
        <v>0.1157919767358726</v>
      </c>
      <c r="H54" s="5">
        <f t="shared" si="2"/>
        <v>2.6969422316533986E-3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75" zoomScaleNormal="75" workbookViewId="0">
      <selection activeCell="A4" sqref="A4"/>
    </sheetView>
  </sheetViews>
  <sheetFormatPr defaultRowHeight="15" x14ac:dyDescent="0.25"/>
  <cols>
    <col min="1" max="1" width="9.140625" customWidth="1"/>
    <col min="2" max="9" width="32.7109375" customWidth="1"/>
  </cols>
  <sheetData>
    <row r="1" spans="1:9" ht="18.75" x14ac:dyDescent="0.3">
      <c r="A1" s="16" t="str">
        <f>CONCATENATE("Form 1.4 - ",'List of Forms'!A1)</f>
        <v>Form 1.4 - IID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64</v>
      </c>
      <c r="I5" s="6" t="s">
        <v>69</v>
      </c>
    </row>
    <row r="6" spans="1:9" ht="15.75" thickTop="1" x14ac:dyDescent="0.25">
      <c r="A6" s="2">
        <v>1990</v>
      </c>
      <c r="B6" s="3">
        <v>514.52830189999997</v>
      </c>
      <c r="C6" s="3">
        <v>30.871698110000001</v>
      </c>
      <c r="D6" s="3">
        <v>545.4</v>
      </c>
      <c r="E6" s="3">
        <v>0</v>
      </c>
      <c r="F6" s="3">
        <v>0</v>
      </c>
      <c r="G6" s="3">
        <v>0</v>
      </c>
      <c r="H6" s="4">
        <v>545.4</v>
      </c>
      <c r="I6" s="15">
        <v>45.34683193</v>
      </c>
    </row>
    <row r="7" spans="1:9" x14ac:dyDescent="0.25">
      <c r="A7" s="2">
        <v>1991</v>
      </c>
      <c r="B7" s="3">
        <v>488.11320749999999</v>
      </c>
      <c r="C7" s="3">
        <v>29.28679245</v>
      </c>
      <c r="D7" s="3">
        <v>517.4</v>
      </c>
      <c r="E7" s="3">
        <v>0</v>
      </c>
      <c r="F7" s="3">
        <v>0</v>
      </c>
      <c r="G7" s="3">
        <v>0</v>
      </c>
      <c r="H7" s="4">
        <v>517.4</v>
      </c>
      <c r="I7" s="15">
        <v>48.505434719999997</v>
      </c>
    </row>
    <row r="8" spans="1:9" x14ac:dyDescent="0.25">
      <c r="A8" s="2">
        <v>1992</v>
      </c>
      <c r="B8" s="3">
        <v>524.62264149999999</v>
      </c>
      <c r="C8" s="3">
        <v>31.47735849</v>
      </c>
      <c r="D8" s="3">
        <v>556.1</v>
      </c>
      <c r="E8" s="3">
        <v>0</v>
      </c>
      <c r="F8" s="3">
        <v>0</v>
      </c>
      <c r="G8" s="3">
        <v>0</v>
      </c>
      <c r="H8" s="4">
        <v>556.1</v>
      </c>
      <c r="I8" s="15">
        <v>47.986465920000001</v>
      </c>
    </row>
    <row r="9" spans="1:9" x14ac:dyDescent="0.25">
      <c r="A9" s="2">
        <v>1993</v>
      </c>
      <c r="B9" s="3">
        <v>535.18867920000002</v>
      </c>
      <c r="C9" s="3">
        <v>32.111320749999997</v>
      </c>
      <c r="D9" s="3">
        <v>567.29999999999995</v>
      </c>
      <c r="E9" s="3">
        <v>0</v>
      </c>
      <c r="F9" s="3">
        <v>0</v>
      </c>
      <c r="G9" s="3">
        <v>0</v>
      </c>
      <c r="H9" s="4">
        <v>567.29999999999995</v>
      </c>
      <c r="I9" s="15">
        <v>48.482535640000002</v>
      </c>
    </row>
    <row r="10" spans="1:9" x14ac:dyDescent="0.25">
      <c r="A10" s="2">
        <v>1994</v>
      </c>
      <c r="B10" s="3">
        <v>584.52830189999997</v>
      </c>
      <c r="C10" s="3">
        <v>35.07169811</v>
      </c>
      <c r="D10" s="3">
        <v>619.6</v>
      </c>
      <c r="E10" s="3">
        <v>0</v>
      </c>
      <c r="F10" s="3">
        <v>0</v>
      </c>
      <c r="G10" s="3">
        <v>0</v>
      </c>
      <c r="H10" s="4">
        <v>619.6</v>
      </c>
      <c r="I10" s="15">
        <v>47.186687390000003</v>
      </c>
    </row>
    <row r="11" spans="1:9" x14ac:dyDescent="0.25">
      <c r="A11" s="2">
        <v>1995</v>
      </c>
      <c r="B11" s="3">
        <v>594.43396229999996</v>
      </c>
      <c r="C11" s="3">
        <v>35.66603774</v>
      </c>
      <c r="D11" s="3">
        <v>630.1</v>
      </c>
      <c r="E11" s="3">
        <v>0</v>
      </c>
      <c r="F11" s="3">
        <v>0</v>
      </c>
      <c r="G11" s="3">
        <v>0</v>
      </c>
      <c r="H11" s="4">
        <v>630.1</v>
      </c>
      <c r="I11" s="15">
        <v>47.02550411</v>
      </c>
    </row>
    <row r="12" spans="1:9" x14ac:dyDescent="0.25">
      <c r="A12" s="2">
        <v>1996</v>
      </c>
      <c r="B12" s="3">
        <v>602.83018870000001</v>
      </c>
      <c r="C12" s="3">
        <v>36.169811320000001</v>
      </c>
      <c r="D12" s="3">
        <v>639</v>
      </c>
      <c r="E12" s="3">
        <v>0</v>
      </c>
      <c r="F12" s="3">
        <v>0</v>
      </c>
      <c r="G12" s="3">
        <v>0</v>
      </c>
      <c r="H12" s="4">
        <v>639</v>
      </c>
      <c r="I12" s="15">
        <v>48.009501999999998</v>
      </c>
    </row>
    <row r="13" spans="1:9" x14ac:dyDescent="0.25">
      <c r="A13" s="2">
        <v>1997</v>
      </c>
      <c r="B13" s="3">
        <v>596.22641510000005</v>
      </c>
      <c r="C13" s="3">
        <v>35.773584909999997</v>
      </c>
      <c r="D13" s="3">
        <v>632</v>
      </c>
      <c r="E13" s="3">
        <v>0</v>
      </c>
      <c r="F13" s="3">
        <v>0</v>
      </c>
      <c r="G13" s="3">
        <v>0</v>
      </c>
      <c r="H13" s="4">
        <v>632</v>
      </c>
      <c r="I13" s="15">
        <v>49.150186840000003</v>
      </c>
    </row>
    <row r="14" spans="1:9" x14ac:dyDescent="0.25">
      <c r="A14" s="2">
        <v>1998</v>
      </c>
      <c r="B14" s="3">
        <v>645.2830189</v>
      </c>
      <c r="C14" s="3">
        <v>38.716981130000001</v>
      </c>
      <c r="D14" s="3">
        <v>684</v>
      </c>
      <c r="E14" s="3">
        <v>0</v>
      </c>
      <c r="F14" s="3">
        <v>0</v>
      </c>
      <c r="G14" s="3">
        <v>0</v>
      </c>
      <c r="H14" s="4">
        <v>684</v>
      </c>
      <c r="I14" s="15">
        <v>44.312795800000004</v>
      </c>
    </row>
    <row r="15" spans="1:9" x14ac:dyDescent="0.25">
      <c r="A15" s="2">
        <v>1999</v>
      </c>
      <c r="B15" s="3">
        <v>686.79245279999998</v>
      </c>
      <c r="C15" s="3">
        <v>41.207547169999998</v>
      </c>
      <c r="D15" s="3">
        <v>728</v>
      </c>
      <c r="E15" s="3">
        <v>0</v>
      </c>
      <c r="F15" s="3">
        <v>0</v>
      </c>
      <c r="G15" s="3">
        <v>0</v>
      </c>
      <c r="H15" s="4">
        <v>728</v>
      </c>
      <c r="I15" s="15">
        <v>42.184481030000001</v>
      </c>
    </row>
    <row r="16" spans="1:9" x14ac:dyDescent="0.25">
      <c r="A16" s="2">
        <v>2000</v>
      </c>
      <c r="B16" s="3">
        <v>665.09433960000001</v>
      </c>
      <c r="C16" s="3">
        <v>39.90566038</v>
      </c>
      <c r="D16" s="3">
        <v>705</v>
      </c>
      <c r="E16" s="3">
        <v>0</v>
      </c>
      <c r="F16" s="3">
        <v>0</v>
      </c>
      <c r="G16" s="3">
        <v>0</v>
      </c>
      <c r="H16" s="4">
        <v>705</v>
      </c>
      <c r="I16" s="15">
        <v>48.876712329999997</v>
      </c>
    </row>
    <row r="17" spans="1:9" x14ac:dyDescent="0.25">
      <c r="A17" s="2">
        <v>2001</v>
      </c>
      <c r="B17" s="3">
        <v>675.4724559</v>
      </c>
      <c r="C17" s="3">
        <v>40.528314950000002</v>
      </c>
      <c r="D17" s="3">
        <v>716.00077080000005</v>
      </c>
      <c r="E17" s="3">
        <v>0</v>
      </c>
      <c r="F17" s="3">
        <v>5.4000000000000001E-4</v>
      </c>
      <c r="G17" s="3">
        <v>5.4000000000000001E-4</v>
      </c>
      <c r="H17" s="4">
        <v>716.00023080000005</v>
      </c>
      <c r="I17" s="15">
        <v>48.269671430000002</v>
      </c>
    </row>
    <row r="18" spans="1:9" x14ac:dyDescent="0.25">
      <c r="A18" s="2">
        <v>2002</v>
      </c>
      <c r="B18" s="3">
        <v>698.11812929999996</v>
      </c>
      <c r="C18" s="3">
        <v>41.886877320000004</v>
      </c>
      <c r="D18" s="3">
        <v>740.00500669999997</v>
      </c>
      <c r="E18" s="3">
        <v>0</v>
      </c>
      <c r="F18" s="3">
        <v>3.5073000000000001E-3</v>
      </c>
      <c r="G18" s="3">
        <v>3.5073000000000001E-3</v>
      </c>
      <c r="H18" s="4">
        <v>740.00149939999994</v>
      </c>
      <c r="I18" s="15">
        <v>46.251664890000001</v>
      </c>
    </row>
    <row r="19" spans="1:9" x14ac:dyDescent="0.25">
      <c r="A19" s="2">
        <v>2003</v>
      </c>
      <c r="B19" s="3">
        <v>747.20205180000005</v>
      </c>
      <c r="C19" s="3">
        <v>44.830744619999997</v>
      </c>
      <c r="D19" s="3">
        <v>792.03279640000005</v>
      </c>
      <c r="E19" s="3">
        <v>0</v>
      </c>
      <c r="F19" s="3">
        <v>2.2974764000000002E-2</v>
      </c>
      <c r="G19" s="3">
        <v>2.2974764000000002E-2</v>
      </c>
      <c r="H19" s="4">
        <v>792.00982169999997</v>
      </c>
      <c r="I19" s="15">
        <v>46.514920609999997</v>
      </c>
    </row>
    <row r="20" spans="1:9" x14ac:dyDescent="0.25">
      <c r="A20" s="2">
        <v>2004</v>
      </c>
      <c r="B20" s="3">
        <v>792.51244220000001</v>
      </c>
      <c r="C20" s="3">
        <v>47.548197739999999</v>
      </c>
      <c r="D20" s="3">
        <v>840.06063989999996</v>
      </c>
      <c r="E20" s="3">
        <v>0</v>
      </c>
      <c r="F20" s="3">
        <v>4.2479889999999999E-2</v>
      </c>
      <c r="G20" s="3">
        <v>4.2479889999999999E-2</v>
      </c>
      <c r="H20" s="4">
        <v>840.01815999999997</v>
      </c>
      <c r="I20" s="15">
        <v>44.975544300000003</v>
      </c>
    </row>
    <row r="21" spans="1:9" x14ac:dyDescent="0.25">
      <c r="A21" s="2">
        <v>2005</v>
      </c>
      <c r="B21" s="3">
        <v>847.31942249999997</v>
      </c>
      <c r="C21" s="3">
        <v>50.832768520000002</v>
      </c>
      <c r="D21" s="3">
        <v>898.15219109999998</v>
      </c>
      <c r="E21" s="3">
        <v>0</v>
      </c>
      <c r="F21" s="3">
        <v>0.10661389</v>
      </c>
      <c r="G21" s="3">
        <v>0.10661389</v>
      </c>
      <c r="H21" s="4">
        <v>898.04557720000003</v>
      </c>
      <c r="I21" s="15">
        <v>43.689700680000001</v>
      </c>
    </row>
    <row r="22" spans="1:9" x14ac:dyDescent="0.25">
      <c r="A22" s="2">
        <v>2006</v>
      </c>
      <c r="B22" s="3">
        <v>937.19706729999996</v>
      </c>
      <c r="C22" s="3">
        <v>56.214524189999999</v>
      </c>
      <c r="D22" s="3">
        <v>993.41159149999999</v>
      </c>
      <c r="E22" s="3">
        <v>0</v>
      </c>
      <c r="F22" s="3">
        <v>0.28833082100000001</v>
      </c>
      <c r="G22" s="3">
        <v>0.28833082100000001</v>
      </c>
      <c r="H22" s="4">
        <v>993.12326069999995</v>
      </c>
      <c r="I22" s="15">
        <v>42.307651020000002</v>
      </c>
    </row>
    <row r="23" spans="1:9" x14ac:dyDescent="0.25">
      <c r="A23" s="2">
        <v>2007</v>
      </c>
      <c r="B23" s="3">
        <v>940.15639229999999</v>
      </c>
      <c r="C23" s="3">
        <v>56.386562290000001</v>
      </c>
      <c r="D23" s="3">
        <v>996.54295460000003</v>
      </c>
      <c r="E23" s="3">
        <v>0</v>
      </c>
      <c r="F23" s="3">
        <v>0.38035416700000002</v>
      </c>
      <c r="G23" s="3">
        <v>0.38035416700000002</v>
      </c>
      <c r="H23" s="4">
        <v>996.16260039999997</v>
      </c>
      <c r="I23" s="15">
        <v>43.393642030000002</v>
      </c>
    </row>
    <row r="24" spans="1:9" x14ac:dyDescent="0.25">
      <c r="A24" s="2">
        <v>2008</v>
      </c>
      <c r="B24" s="3">
        <v>925.16917799999999</v>
      </c>
      <c r="C24" s="3">
        <v>55.442412939999997</v>
      </c>
      <c r="D24" s="3">
        <v>980.61159099999998</v>
      </c>
      <c r="E24" s="3">
        <v>0</v>
      </c>
      <c r="F24" s="3">
        <v>1.1289623959999999</v>
      </c>
      <c r="G24" s="3">
        <v>1.1289623959999999</v>
      </c>
      <c r="H24" s="4">
        <v>979.4826286</v>
      </c>
      <c r="I24" s="15">
        <v>44.737344780000001</v>
      </c>
    </row>
    <row r="25" spans="1:9" x14ac:dyDescent="0.25">
      <c r="A25" s="2">
        <v>2009</v>
      </c>
      <c r="B25" s="3">
        <v>933.99952450000001</v>
      </c>
      <c r="C25" s="3">
        <v>55.957705949999998</v>
      </c>
      <c r="D25" s="3">
        <v>989.95723050000004</v>
      </c>
      <c r="E25" s="3">
        <v>0</v>
      </c>
      <c r="F25" s="3">
        <v>1.371092084</v>
      </c>
      <c r="G25" s="3">
        <v>1.371092084</v>
      </c>
      <c r="H25" s="4">
        <v>988.58613839999998</v>
      </c>
      <c r="I25" s="15">
        <v>43.192167509999997</v>
      </c>
    </row>
    <row r="26" spans="1:9" x14ac:dyDescent="0.25">
      <c r="A26" s="2">
        <v>2010</v>
      </c>
      <c r="B26" s="3">
        <v>949.33361720000005</v>
      </c>
      <c r="C26" s="3">
        <v>56.867500540000002</v>
      </c>
      <c r="D26" s="3">
        <v>1006.201118</v>
      </c>
      <c r="E26" s="3">
        <v>0</v>
      </c>
      <c r="F26" s="3">
        <v>1.541941623</v>
      </c>
      <c r="G26" s="3">
        <v>1.541941623</v>
      </c>
      <c r="H26" s="4">
        <v>1004.659176</v>
      </c>
      <c r="I26" s="15">
        <v>41.232275129999998</v>
      </c>
    </row>
    <row r="27" spans="1:9" x14ac:dyDescent="0.25">
      <c r="A27" s="2">
        <v>2011</v>
      </c>
      <c r="B27" s="3">
        <v>946.45378359999995</v>
      </c>
      <c r="C27" s="3">
        <v>56.656496949999998</v>
      </c>
      <c r="D27" s="3">
        <v>1003.110281</v>
      </c>
      <c r="E27" s="3">
        <v>0</v>
      </c>
      <c r="F27" s="3">
        <v>2.1788344149999999</v>
      </c>
      <c r="G27" s="3">
        <v>2.1788344149999999</v>
      </c>
      <c r="H27" s="4">
        <v>1000.9314460000001</v>
      </c>
      <c r="I27" s="15">
        <v>42.27350122</v>
      </c>
    </row>
    <row r="28" spans="1:9" x14ac:dyDescent="0.25">
      <c r="A28" s="2">
        <v>2012</v>
      </c>
      <c r="B28" s="3">
        <v>943.12125370000001</v>
      </c>
      <c r="C28" s="3">
        <v>56.339378910000001</v>
      </c>
      <c r="D28" s="3">
        <v>999.46063260000005</v>
      </c>
      <c r="E28" s="3">
        <v>1.0644480000000001</v>
      </c>
      <c r="F28" s="3">
        <v>3.067157243</v>
      </c>
      <c r="G28" s="3">
        <v>4.1316052430000001</v>
      </c>
      <c r="H28" s="4">
        <v>995.32902739999997</v>
      </c>
      <c r="I28" s="15">
        <v>43.818097790000003</v>
      </c>
    </row>
    <row r="29" spans="1:9" x14ac:dyDescent="0.25">
      <c r="A29" s="2">
        <v>2013</v>
      </c>
      <c r="B29" s="3">
        <v>939.1212898</v>
      </c>
      <c r="C29" s="3">
        <v>56.04145492</v>
      </c>
      <c r="D29" s="3">
        <v>995.16274469999996</v>
      </c>
      <c r="E29" s="3">
        <v>1.05380352</v>
      </c>
      <c r="F29" s="3">
        <v>4.043237607</v>
      </c>
      <c r="G29" s="3">
        <v>5.0970411269999998</v>
      </c>
      <c r="H29" s="4">
        <v>990.06570360000001</v>
      </c>
      <c r="I29" s="15">
        <v>43.582827739999999</v>
      </c>
    </row>
    <row r="30" spans="1:9" x14ac:dyDescent="0.25">
      <c r="A30" s="2">
        <v>2014</v>
      </c>
      <c r="B30" s="3">
        <v>937.39100280000002</v>
      </c>
      <c r="C30" s="3">
        <v>55.767477900000003</v>
      </c>
      <c r="D30" s="3">
        <v>993.15848070000004</v>
      </c>
      <c r="E30" s="3">
        <v>1.043265485</v>
      </c>
      <c r="F30" s="3">
        <v>6.8897723390000003</v>
      </c>
      <c r="G30" s="3">
        <v>7.9330378240000003</v>
      </c>
      <c r="H30" s="4">
        <v>985.2254428</v>
      </c>
      <c r="I30" s="15">
        <v>44.34587561</v>
      </c>
    </row>
    <row r="31" spans="1:9" x14ac:dyDescent="0.25">
      <c r="A31" s="2">
        <v>2015</v>
      </c>
      <c r="B31" s="3">
        <v>945.43974539999999</v>
      </c>
      <c r="C31" s="3">
        <v>55.955939499999999</v>
      </c>
      <c r="D31" s="3">
        <v>1001.395685</v>
      </c>
      <c r="E31" s="3">
        <v>1.03283283</v>
      </c>
      <c r="F31" s="3">
        <v>11.807920879999999</v>
      </c>
      <c r="G31" s="3">
        <v>12.84075371</v>
      </c>
      <c r="H31" s="4">
        <v>988.55493109999998</v>
      </c>
      <c r="I31" s="15">
        <v>43.623382200000002</v>
      </c>
    </row>
    <row r="32" spans="1:9" x14ac:dyDescent="0.25">
      <c r="A32" s="2">
        <v>2016</v>
      </c>
      <c r="B32" s="3">
        <v>1027.8064870000001</v>
      </c>
      <c r="C32" s="3">
        <v>60.51320466</v>
      </c>
      <c r="D32" s="3">
        <v>1088.319692</v>
      </c>
      <c r="E32" s="3">
        <v>1.0225045020000001</v>
      </c>
      <c r="F32" s="3">
        <v>18.230571919999999</v>
      </c>
      <c r="G32" s="3">
        <v>19.253076419999999</v>
      </c>
      <c r="H32" s="4">
        <v>1069.0666160000001</v>
      </c>
      <c r="I32" s="15">
        <v>40.767772989999997</v>
      </c>
    </row>
    <row r="33" spans="1:9" x14ac:dyDescent="0.25">
      <c r="A33" s="2">
        <v>2017</v>
      </c>
      <c r="B33" s="3">
        <v>1037.4973540000001</v>
      </c>
      <c r="C33" s="3">
        <v>60.620079590000003</v>
      </c>
      <c r="D33" s="3">
        <v>1098.117434</v>
      </c>
      <c r="E33" s="3">
        <v>1.012279457</v>
      </c>
      <c r="F33" s="3">
        <v>23.722458809999999</v>
      </c>
      <c r="G33" s="3">
        <v>24.734738270000001</v>
      </c>
      <c r="H33" s="4">
        <v>1073.382695</v>
      </c>
      <c r="I33" s="15">
        <v>41.285647949999998</v>
      </c>
    </row>
    <row r="34" spans="1:9" x14ac:dyDescent="0.25">
      <c r="A34" s="2">
        <v>2018</v>
      </c>
      <c r="B34" s="3">
        <v>1026.826658</v>
      </c>
      <c r="C34" s="3">
        <v>59.699393030000003</v>
      </c>
      <c r="D34" s="3">
        <v>1086.5260510000001</v>
      </c>
      <c r="E34" s="3">
        <v>1.0021641020000001</v>
      </c>
      <c r="F34" s="3">
        <v>26.028640920000001</v>
      </c>
      <c r="G34" s="3">
        <v>27.030805019999999</v>
      </c>
      <c r="H34" s="4">
        <v>1059.495246</v>
      </c>
      <c r="I34" s="15">
        <v>42.170468990000003</v>
      </c>
    </row>
    <row r="35" spans="1:9" x14ac:dyDescent="0.25">
      <c r="A35" s="2">
        <v>2019</v>
      </c>
      <c r="B35" s="3">
        <v>1009.620357</v>
      </c>
      <c r="C35" s="3">
        <v>58.237087350000003</v>
      </c>
      <c r="D35" s="3">
        <v>1067.857444</v>
      </c>
      <c r="E35" s="3">
        <v>0.99439471000000001</v>
      </c>
      <c r="F35" s="3">
        <v>30.919685139999999</v>
      </c>
      <c r="G35" s="3">
        <v>31.91407985</v>
      </c>
      <c r="H35" s="4">
        <v>1035.943364</v>
      </c>
      <c r="I35" s="15">
        <v>42.484672580000002</v>
      </c>
    </row>
    <row r="36" spans="1:9" x14ac:dyDescent="0.25">
      <c r="A36" s="2">
        <v>2020</v>
      </c>
      <c r="B36" s="3">
        <v>1013.442037</v>
      </c>
      <c r="C36" s="3">
        <v>58.020796240000003</v>
      </c>
      <c r="D36" s="3">
        <v>1071.462833</v>
      </c>
      <c r="E36" s="3">
        <v>0.99120909800000001</v>
      </c>
      <c r="F36" s="3">
        <v>35.950910729999997</v>
      </c>
      <c r="G36" s="3">
        <v>36.942119830000003</v>
      </c>
      <c r="H36" s="4">
        <v>1034.5207129999999</v>
      </c>
      <c r="I36" s="15">
        <v>42.584492500000003</v>
      </c>
    </row>
    <row r="37" spans="1:9" x14ac:dyDescent="0.25">
      <c r="A37" s="2">
        <v>2021</v>
      </c>
      <c r="B37" s="3">
        <v>1017.6911270000001</v>
      </c>
      <c r="C37" s="3">
        <v>57.765122990000002</v>
      </c>
      <c r="D37" s="3">
        <v>1075.45625</v>
      </c>
      <c r="E37" s="3">
        <v>0.98243050499999995</v>
      </c>
      <c r="F37" s="3">
        <v>42.048619629999997</v>
      </c>
      <c r="G37" s="3">
        <v>43.031050129999997</v>
      </c>
      <c r="H37" s="4">
        <v>1032.4251999999999</v>
      </c>
      <c r="I37" s="15">
        <v>42.689998019999997</v>
      </c>
    </row>
    <row r="38" spans="1:9" x14ac:dyDescent="0.25">
      <c r="A38" s="2">
        <v>2022</v>
      </c>
      <c r="B38" s="3">
        <v>1024.935246</v>
      </c>
      <c r="C38" s="3">
        <v>57.676973969999999</v>
      </c>
      <c r="D38" s="3">
        <v>1082.61222</v>
      </c>
      <c r="E38" s="3">
        <v>0.97373950399999998</v>
      </c>
      <c r="F38" s="3">
        <v>48.287258020000003</v>
      </c>
      <c r="G38" s="3">
        <v>49.260997519999997</v>
      </c>
      <c r="H38" s="4">
        <v>1033.351222</v>
      </c>
      <c r="I38" s="15">
        <v>42.824983400000001</v>
      </c>
    </row>
    <row r="39" spans="1:9" x14ac:dyDescent="0.25">
      <c r="A39" s="2">
        <v>2023</v>
      </c>
      <c r="B39" s="3">
        <v>1031.0311160000001</v>
      </c>
      <c r="C39" s="3">
        <v>57.502733669999998</v>
      </c>
      <c r="D39" s="3">
        <v>1088.53385</v>
      </c>
      <c r="E39" s="3">
        <v>0.96513483</v>
      </c>
      <c r="F39" s="3">
        <v>54.797321169999996</v>
      </c>
      <c r="G39" s="3">
        <v>55.762456</v>
      </c>
      <c r="H39" s="4">
        <v>1032.7713940000001</v>
      </c>
      <c r="I39" s="15">
        <v>42.983411859999997</v>
      </c>
    </row>
    <row r="40" spans="1:9" x14ac:dyDescent="0.25">
      <c r="A40" s="2">
        <v>2024</v>
      </c>
      <c r="B40" s="3">
        <v>1039.0196209999999</v>
      </c>
      <c r="C40" s="3">
        <v>57.418353009999997</v>
      </c>
      <c r="D40" s="3">
        <v>1096.4379739999999</v>
      </c>
      <c r="E40" s="3">
        <v>0.95661523299999995</v>
      </c>
      <c r="F40" s="3">
        <v>61.63830875</v>
      </c>
      <c r="G40" s="3">
        <v>62.594923979999997</v>
      </c>
      <c r="H40" s="4">
        <v>1033.8430499999999</v>
      </c>
      <c r="I40" s="15">
        <v>43.096963840000001</v>
      </c>
    </row>
    <row r="41" spans="1:9" x14ac:dyDescent="0.25">
      <c r="A41" s="2">
        <v>2025</v>
      </c>
      <c r="B41" s="3">
        <v>1048.562367</v>
      </c>
      <c r="C41" s="3">
        <v>57.401828250000001</v>
      </c>
      <c r="D41" s="3">
        <v>1105.964195</v>
      </c>
      <c r="E41" s="3">
        <v>0.94818048200000005</v>
      </c>
      <c r="F41" s="3">
        <v>68.83239571</v>
      </c>
      <c r="G41" s="3">
        <v>69.780576190000005</v>
      </c>
      <c r="H41" s="4">
        <v>1036.1836189999999</v>
      </c>
      <c r="I41" s="15">
        <v>43.206949780000002</v>
      </c>
    </row>
    <row r="42" spans="1:9" x14ac:dyDescent="0.25">
      <c r="A42" s="2">
        <v>2026</v>
      </c>
      <c r="B42" s="3">
        <v>1056.242939</v>
      </c>
      <c r="C42" s="3">
        <v>57.249439299999999</v>
      </c>
      <c r="D42" s="3">
        <v>1113.4923779999999</v>
      </c>
      <c r="E42" s="3">
        <v>0.93982893899999997</v>
      </c>
      <c r="F42" s="3">
        <v>76.427543259999993</v>
      </c>
      <c r="G42" s="3">
        <v>77.367372200000005</v>
      </c>
      <c r="H42" s="4">
        <v>1036.125006</v>
      </c>
      <c r="I42" s="15">
        <v>43.337974279999997</v>
      </c>
    </row>
    <row r="43" spans="1:9" x14ac:dyDescent="0.25">
      <c r="A43" s="2">
        <v>2027</v>
      </c>
      <c r="B43" s="3">
        <v>1063.3177189999999</v>
      </c>
      <c r="C43" s="3">
        <v>57.018791469999996</v>
      </c>
      <c r="D43" s="3">
        <v>1120.336511</v>
      </c>
      <c r="E43" s="3">
        <v>0.93156092400000001</v>
      </c>
      <c r="F43" s="3">
        <v>84.424290229999997</v>
      </c>
      <c r="G43" s="3">
        <v>85.355851150000007</v>
      </c>
      <c r="H43" s="4">
        <v>1034.9806599999999</v>
      </c>
      <c r="I43" s="15">
        <v>43.484838449999998</v>
      </c>
    </row>
    <row r="44" spans="1:9" x14ac:dyDescent="0.25">
      <c r="A44" s="2">
        <v>2028</v>
      </c>
      <c r="B44" s="3">
        <v>1070.573253</v>
      </c>
      <c r="C44" s="3">
        <v>56.754495329999997</v>
      </c>
      <c r="D44" s="3">
        <v>1127.3277479999999</v>
      </c>
      <c r="E44" s="3">
        <v>0.92337560100000005</v>
      </c>
      <c r="F44" s="3">
        <v>92.811246960000005</v>
      </c>
      <c r="G44" s="3">
        <v>93.734622560000005</v>
      </c>
      <c r="H44" s="4">
        <v>1033.593126</v>
      </c>
      <c r="I44" s="15">
        <v>43.64885958</v>
      </c>
    </row>
    <row r="45" spans="1:9" x14ac:dyDescent="0.25">
      <c r="A45" s="2">
        <v>2029</v>
      </c>
      <c r="B45" s="3">
        <v>1082.0360969999999</v>
      </c>
      <c r="C45" s="3">
        <v>56.680772470000001</v>
      </c>
      <c r="D45" s="3">
        <v>1138.7168690000001</v>
      </c>
      <c r="E45" s="3">
        <v>0.91527214300000004</v>
      </c>
      <c r="F45" s="3">
        <v>101.7062251</v>
      </c>
      <c r="G45" s="3">
        <v>102.62149719999999</v>
      </c>
      <c r="H45" s="4">
        <v>1036.095372</v>
      </c>
      <c r="I45" s="15">
        <v>43.622305109999999</v>
      </c>
    </row>
    <row r="46" spans="1:9" x14ac:dyDescent="0.25">
      <c r="A46" s="2">
        <v>2030</v>
      </c>
      <c r="B46" s="3">
        <v>1093.485097</v>
      </c>
      <c r="C46" s="3">
        <v>56.547544350000003</v>
      </c>
      <c r="D46" s="3">
        <v>1150.032641</v>
      </c>
      <c r="E46" s="3">
        <v>0.90724973200000003</v>
      </c>
      <c r="F46" s="3">
        <v>111.1158975</v>
      </c>
      <c r="G46" s="3">
        <v>112.0231472</v>
      </c>
      <c r="H46" s="4">
        <v>1038.0094939999999</v>
      </c>
      <c r="I46" s="15">
        <v>43.599975610000001</v>
      </c>
    </row>
    <row r="47" spans="1:9" x14ac:dyDescent="0.25">
      <c r="A47" s="8" t="s">
        <v>66</v>
      </c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8"/>
      <c r="B48" s="7"/>
      <c r="C48" s="7"/>
      <c r="D48" s="7"/>
      <c r="E48" s="7"/>
      <c r="F48" s="7"/>
      <c r="G48" s="7"/>
      <c r="H48" s="7"/>
      <c r="I48" s="7"/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 x14ac:dyDescent="0.3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64</v>
      </c>
      <c r="I51" s="6" t="s">
        <v>65</v>
      </c>
    </row>
    <row r="52" spans="1:9" ht="15.75" thickTop="1" x14ac:dyDescent="0.25">
      <c r="A52" s="2" t="s">
        <v>11</v>
      </c>
      <c r="B52" s="5">
        <f t="shared" ref="B52:G52" si="0">IF(B16=0, "--",(B26/B16)^(1/10)-1)</f>
        <v>3.6223794973238466E-2</v>
      </c>
      <c r="C52" s="5">
        <f t="shared" si="0"/>
        <v>3.605536465340009E-2</v>
      </c>
      <c r="D52" s="5">
        <f t="shared" si="0"/>
        <v>3.621426778160064E-2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ref="H52:I52" si="1">IF(H16=0, "--",(H26/H16)^(1/10)-1)</f>
        <v>3.6055364638945653E-2</v>
      </c>
      <c r="I52" s="5">
        <f t="shared" si="1"/>
        <v>-1.6864153541160887E-2</v>
      </c>
    </row>
    <row r="53" spans="1:9" x14ac:dyDescent="0.25">
      <c r="A53" s="2" t="s">
        <v>12</v>
      </c>
      <c r="B53" s="5">
        <f t="shared" ref="B53:G53" si="2">IF(B26=0,"--",(B36/B26)^(1/10)-1)</f>
        <v>6.5561471028094953E-3</v>
      </c>
      <c r="C53" s="5">
        <f t="shared" si="2"/>
        <v>2.0097660983409149E-3</v>
      </c>
      <c r="D53" s="5">
        <f t="shared" si="2"/>
        <v>6.3040753909511249E-3</v>
      </c>
      <c r="E53" s="5" t="str">
        <f t="shared" si="2"/>
        <v>--</v>
      </c>
      <c r="F53" s="5">
        <f t="shared" si="2"/>
        <v>0.3701376374201153</v>
      </c>
      <c r="G53" s="5">
        <f t="shared" si="2"/>
        <v>0.37386920203553986</v>
      </c>
      <c r="H53" s="5">
        <f t="shared" ref="H53:I53" si="3">IF(H26=0,"--",(H36/H26)^(1/10)-1)</f>
        <v>2.9332821377379137E-3</v>
      </c>
      <c r="I53" s="5">
        <f t="shared" si="3"/>
        <v>3.232095449335004E-3</v>
      </c>
    </row>
    <row r="54" spans="1:9" x14ac:dyDescent="0.25">
      <c r="A54" s="2" t="s">
        <v>13</v>
      </c>
      <c r="B54" s="5">
        <f t="shared" ref="B54:G54" si="4">IF(B36=0,"--",(B46/B36)^(1/10)-1)</f>
        <v>7.6307104042458995E-3</v>
      </c>
      <c r="C54" s="5">
        <f t="shared" si="4"/>
        <v>-2.5686678052057044E-3</v>
      </c>
      <c r="D54" s="5">
        <f t="shared" si="4"/>
        <v>7.1016456318142573E-3</v>
      </c>
      <c r="E54" s="5">
        <f t="shared" si="4"/>
        <v>-8.8117230194986185E-3</v>
      </c>
      <c r="F54" s="5">
        <f t="shared" si="4"/>
        <v>0.11945497355921586</v>
      </c>
      <c r="G54" s="5">
        <f t="shared" si="4"/>
        <v>0.11732263189748426</v>
      </c>
      <c r="H54" s="5">
        <f t="shared" ref="H54:I54" si="5">IF(H36=0,"--",(H46/H36)^(1/10)-1)</f>
        <v>3.3672576953280853E-4</v>
      </c>
      <c r="I54" s="5">
        <f t="shared" si="5"/>
        <v>2.3594220428122537E-3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1.5 - ",'List of Forms'!A1)</f>
        <v>Form 1.5 - IID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</row>
    <row r="3" spans="1:5" ht="15.75" x14ac:dyDescent="0.25">
      <c r="A3" s="22" t="s">
        <v>35</v>
      </c>
      <c r="B3" s="17"/>
      <c r="C3" s="17"/>
      <c r="D3" s="17"/>
      <c r="E3" s="17"/>
    </row>
    <row r="5" spans="1:5" ht="30.75" thickBot="1" x14ac:dyDescent="0.3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 x14ac:dyDescent="0.25">
      <c r="A6" s="2">
        <v>2018</v>
      </c>
      <c r="B6" s="3">
        <v>1059.495246</v>
      </c>
      <c r="C6" s="3">
        <v>1098.5491172243401</v>
      </c>
      <c r="D6" s="3">
        <v>1108.4997432861549</v>
      </c>
      <c r="E6" s="3">
        <v>1113.4750563170619</v>
      </c>
    </row>
    <row r="7" spans="1:5" x14ac:dyDescent="0.25">
      <c r="A7" s="2">
        <v>2019</v>
      </c>
      <c r="B7" s="3">
        <v>1035.943364</v>
      </c>
      <c r="C7" s="3">
        <v>1074.1290933707628</v>
      </c>
      <c r="D7" s="3">
        <v>1083.8585235643386</v>
      </c>
      <c r="E7" s="3">
        <v>1088.7232386611263</v>
      </c>
    </row>
    <row r="8" spans="1:5" x14ac:dyDescent="0.25">
      <c r="A8" s="2">
        <v>2020</v>
      </c>
      <c r="B8" s="3">
        <v>1034.5207129999999</v>
      </c>
      <c r="C8" s="3">
        <v>1072.6540022780289</v>
      </c>
      <c r="D8" s="3">
        <v>1082.370071139243</v>
      </c>
      <c r="E8" s="3">
        <v>1087.22810556985</v>
      </c>
    </row>
    <row r="9" spans="1:5" x14ac:dyDescent="0.25">
      <c r="A9" s="2">
        <v>2021</v>
      </c>
      <c r="B9" s="3">
        <v>1032.4251999999999</v>
      </c>
      <c r="C9" s="3">
        <v>1070.4812469353569</v>
      </c>
      <c r="D9" s="3">
        <v>1080.1776350416555</v>
      </c>
      <c r="E9" s="3">
        <v>1085.0258290948045</v>
      </c>
    </row>
    <row r="10" spans="1:5" x14ac:dyDescent="0.25">
      <c r="A10" s="2">
        <v>2022</v>
      </c>
      <c r="B10" s="3">
        <v>1033.351222</v>
      </c>
      <c r="C10" s="3">
        <v>1071.4414028723195</v>
      </c>
      <c r="D10" s="3">
        <v>1081.1464880432643</v>
      </c>
      <c r="E10" s="3">
        <v>1085.9990306287366</v>
      </c>
    </row>
    <row r="11" spans="1:5" x14ac:dyDescent="0.25">
      <c r="A11" s="2">
        <v>2023</v>
      </c>
      <c r="B11" s="3">
        <v>1032.7713940000001</v>
      </c>
      <c r="C11" s="3">
        <v>1070.8402019325827</v>
      </c>
      <c r="D11" s="3">
        <v>1080.5398414428416</v>
      </c>
      <c r="E11" s="3">
        <v>1085.3896611979708</v>
      </c>
    </row>
    <row r="12" spans="1:5" x14ac:dyDescent="0.25">
      <c r="A12" s="2">
        <v>2024</v>
      </c>
      <c r="B12" s="3">
        <v>1033.8430499999999</v>
      </c>
      <c r="C12" s="3">
        <v>1071.9513600592591</v>
      </c>
      <c r="D12" s="3">
        <v>1081.661064407622</v>
      </c>
      <c r="E12" s="3">
        <v>1086.5159165818031</v>
      </c>
    </row>
    <row r="13" spans="1:5" x14ac:dyDescent="0.25">
      <c r="A13" s="2">
        <v>2025</v>
      </c>
      <c r="B13" s="3">
        <v>1036.1836189999999</v>
      </c>
      <c r="C13" s="3">
        <v>1074.3782043688113</v>
      </c>
      <c r="D13" s="3">
        <v>1084.1098910025867</v>
      </c>
      <c r="E13" s="3">
        <v>1088.9757343194742</v>
      </c>
    </row>
    <row r="14" spans="1:5" x14ac:dyDescent="0.25">
      <c r="A14" s="2">
        <v>2026</v>
      </c>
      <c r="B14" s="3">
        <v>1036.125006</v>
      </c>
      <c r="C14" s="3">
        <v>1074.3174308451444</v>
      </c>
      <c r="D14" s="3">
        <v>1084.048566994104</v>
      </c>
      <c r="E14" s="3">
        <v>1088.9141350685836</v>
      </c>
    </row>
    <row r="15" spans="1:5" x14ac:dyDescent="0.25">
      <c r="A15" s="2">
        <v>2027</v>
      </c>
      <c r="B15" s="3">
        <v>1034.9806599999999</v>
      </c>
      <c r="C15" s="3">
        <v>1073.1309033049356</v>
      </c>
      <c r="D15" s="3">
        <v>1082.8512919218281</v>
      </c>
      <c r="E15" s="3">
        <v>1087.7114862302742</v>
      </c>
    </row>
    <row r="16" spans="1:5" x14ac:dyDescent="0.25">
      <c r="A16" s="2">
        <v>2028</v>
      </c>
      <c r="B16" s="3">
        <v>1033.593126</v>
      </c>
      <c r="C16" s="3">
        <v>1071.6922236538721</v>
      </c>
      <c r="D16" s="3">
        <v>1081.399580752186</v>
      </c>
      <c r="E16" s="3">
        <v>1086.253259301343</v>
      </c>
    </row>
    <row r="17" spans="1:5" x14ac:dyDescent="0.25">
      <c r="A17" s="2">
        <v>2029</v>
      </c>
      <c r="B17" s="3">
        <v>1036.095372</v>
      </c>
      <c r="C17" s="3">
        <v>1074.2867045113899</v>
      </c>
      <c r="D17" s="3">
        <v>1084.0175623421089</v>
      </c>
      <c r="E17" s="3">
        <v>1088.8829912574683</v>
      </c>
    </row>
    <row r="18" spans="1:5" x14ac:dyDescent="0.25">
      <c r="A18" s="2">
        <v>2030</v>
      </c>
      <c r="B18" s="3">
        <v>1038.0094939999999</v>
      </c>
      <c r="C18" s="3">
        <v>1076.2713826317479</v>
      </c>
      <c r="D18" s="3">
        <v>1086.0202176193543</v>
      </c>
      <c r="E18" s="3">
        <v>1090.8946351131574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18.7109375" customWidth="1"/>
  </cols>
  <sheetData>
    <row r="1" spans="1:8" ht="18.75" x14ac:dyDescent="0.3">
      <c r="A1" s="16" t="str">
        <f>CONCATENATE("Form 1.7a - ",'List of Forms'!A1)</f>
        <v>Form 1.7a - IID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 x14ac:dyDescent="0.25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 x14ac:dyDescent="0.25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 x14ac:dyDescent="0.25">
      <c r="A8" s="2">
        <v>1992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4">
        <v>0</v>
      </c>
    </row>
    <row r="9" spans="1:8" x14ac:dyDescent="0.25">
      <c r="A9" s="2">
        <v>1993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4">
        <v>0</v>
      </c>
    </row>
    <row r="10" spans="1:8" x14ac:dyDescent="0.25">
      <c r="A10" s="2">
        <v>1994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4">
        <v>0</v>
      </c>
    </row>
    <row r="11" spans="1:8" x14ac:dyDescent="0.25">
      <c r="A11" s="2">
        <v>1995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4">
        <v>0</v>
      </c>
    </row>
    <row r="12" spans="1:8" x14ac:dyDescent="0.25">
      <c r="A12" s="2">
        <v>1996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4">
        <v>0</v>
      </c>
    </row>
    <row r="13" spans="1:8" x14ac:dyDescent="0.25">
      <c r="A13" s="2">
        <v>1997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4">
        <v>0</v>
      </c>
    </row>
    <row r="14" spans="1:8" x14ac:dyDescent="0.25">
      <c r="A14" s="2">
        <v>1998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4">
        <v>0</v>
      </c>
    </row>
    <row r="15" spans="1:8" x14ac:dyDescent="0.25">
      <c r="A15" s="2">
        <v>1999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4">
        <v>0</v>
      </c>
    </row>
    <row r="16" spans="1:8" x14ac:dyDescent="0.25">
      <c r="A16" s="2">
        <v>2000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4">
        <v>0</v>
      </c>
    </row>
    <row r="17" spans="1:8" x14ac:dyDescent="0.25">
      <c r="A17" s="2">
        <v>2001</v>
      </c>
      <c r="B17" s="3">
        <v>3.9501590328273699E-4</v>
      </c>
      <c r="C17" s="3">
        <v>9.2170377432638595E-4</v>
      </c>
      <c r="D17" s="3">
        <v>0</v>
      </c>
      <c r="E17" s="3">
        <v>0</v>
      </c>
      <c r="F17" s="3">
        <v>0</v>
      </c>
      <c r="G17" s="3">
        <v>0</v>
      </c>
      <c r="H17" s="4">
        <v>1.3167196776091199E-3</v>
      </c>
    </row>
    <row r="18" spans="1:8" x14ac:dyDescent="0.25">
      <c r="A18" s="2">
        <v>2002</v>
      </c>
      <c r="B18" s="3">
        <v>2.8438066883140199E-3</v>
      </c>
      <c r="C18" s="3">
        <v>6.6355489393993801E-3</v>
      </c>
      <c r="D18" s="3">
        <v>0</v>
      </c>
      <c r="E18" s="3">
        <v>0</v>
      </c>
      <c r="F18" s="3">
        <v>0</v>
      </c>
      <c r="G18" s="3">
        <v>0</v>
      </c>
      <c r="H18" s="4">
        <v>9.4793556277134004E-3</v>
      </c>
    </row>
    <row r="19" spans="1:8" x14ac:dyDescent="0.25">
      <c r="A19" s="2">
        <v>2003</v>
      </c>
      <c r="B19" s="3">
        <v>2.3427321239270601E-2</v>
      </c>
      <c r="C19" s="3">
        <v>4.0281317244353201E-2</v>
      </c>
      <c r="D19" s="3">
        <v>0</v>
      </c>
      <c r="E19" s="3">
        <v>0</v>
      </c>
      <c r="F19" s="3">
        <v>0</v>
      </c>
      <c r="G19" s="3">
        <v>0</v>
      </c>
      <c r="H19" s="4">
        <v>6.3708638483623903E-2</v>
      </c>
    </row>
    <row r="20" spans="1:8" x14ac:dyDescent="0.25">
      <c r="A20" s="2">
        <v>2004</v>
      </c>
      <c r="B20" s="3">
        <v>3.8377228006694297E-2</v>
      </c>
      <c r="C20" s="3">
        <v>9.8994837738240998E-2</v>
      </c>
      <c r="D20" s="3">
        <v>0</v>
      </c>
      <c r="E20" s="3">
        <v>0</v>
      </c>
      <c r="F20" s="3">
        <v>0</v>
      </c>
      <c r="G20" s="3">
        <v>0</v>
      </c>
      <c r="H20" s="4">
        <v>0.13737206574493499</v>
      </c>
    </row>
    <row r="21" spans="1:8" x14ac:dyDescent="0.25">
      <c r="A21" s="2">
        <v>2005</v>
      </c>
      <c r="B21" s="3">
        <v>5.7961616290059297E-2</v>
      </c>
      <c r="C21" s="3">
        <v>0.17347845343590099</v>
      </c>
      <c r="D21" s="3">
        <v>8.4061586713151795E-2</v>
      </c>
      <c r="E21" s="3">
        <v>0</v>
      </c>
      <c r="F21" s="3">
        <v>0</v>
      </c>
      <c r="G21" s="3">
        <v>0</v>
      </c>
      <c r="H21" s="4">
        <v>0.31550165643911199</v>
      </c>
    </row>
    <row r="22" spans="1:8" x14ac:dyDescent="0.25">
      <c r="A22" s="2">
        <v>2006</v>
      </c>
      <c r="B22" s="3">
        <v>0.18610568181438999</v>
      </c>
      <c r="C22" s="3">
        <v>0.53762562595702101</v>
      </c>
      <c r="D22" s="3">
        <v>0.17253826755205801</v>
      </c>
      <c r="E22" s="3">
        <v>0</v>
      </c>
      <c r="F22" s="3">
        <v>0</v>
      </c>
      <c r="G22" s="3">
        <v>1.05471712437861E-2</v>
      </c>
      <c r="H22" s="4">
        <v>0.90681674656725497</v>
      </c>
    </row>
    <row r="23" spans="1:8" x14ac:dyDescent="0.25">
      <c r="A23" s="2">
        <v>2007</v>
      </c>
      <c r="B23" s="3">
        <v>0.32580630526279902</v>
      </c>
      <c r="C23" s="3">
        <v>0.89198852775510196</v>
      </c>
      <c r="D23" s="3">
        <v>0.17167557621429699</v>
      </c>
      <c r="E23" s="3">
        <v>0</v>
      </c>
      <c r="F23" s="3">
        <v>0</v>
      </c>
      <c r="G23" s="3">
        <v>5.6420785958271401E-2</v>
      </c>
      <c r="H23" s="4">
        <v>1.44589119519047</v>
      </c>
    </row>
    <row r="24" spans="1:8" x14ac:dyDescent="0.25">
      <c r="A24" s="2">
        <v>2008</v>
      </c>
      <c r="B24" s="3">
        <v>2.0264239297042201</v>
      </c>
      <c r="C24" s="3">
        <v>1.1897093905705001</v>
      </c>
      <c r="D24" s="3">
        <v>0.17081719833322601</v>
      </c>
      <c r="E24" s="3">
        <v>0</v>
      </c>
      <c r="F24" s="3">
        <v>0</v>
      </c>
      <c r="G24" s="3">
        <v>5.6138682028479998E-2</v>
      </c>
      <c r="H24" s="4">
        <v>3.4430892006364302</v>
      </c>
    </row>
    <row r="25" spans="1:8" x14ac:dyDescent="0.25">
      <c r="A25" s="2">
        <v>2009</v>
      </c>
      <c r="B25" s="3">
        <v>3.7285887780541098</v>
      </c>
      <c r="C25" s="3">
        <v>1.3271192615565699</v>
      </c>
      <c r="D25" s="3">
        <v>0.16996311234156</v>
      </c>
      <c r="E25" s="3">
        <v>0</v>
      </c>
      <c r="F25" s="3">
        <v>0</v>
      </c>
      <c r="G25" s="3">
        <v>5.5857988618337601E-2</v>
      </c>
      <c r="H25" s="4">
        <v>5.2815291405705898</v>
      </c>
    </row>
    <row r="26" spans="1:8" x14ac:dyDescent="0.25">
      <c r="A26" s="2">
        <v>2010</v>
      </c>
      <c r="B26" s="3">
        <v>4.3025624749485196</v>
      </c>
      <c r="C26" s="3">
        <v>1.58664365529513</v>
      </c>
      <c r="D26" s="3">
        <v>0.16911329677985201</v>
      </c>
      <c r="E26" s="3">
        <v>0</v>
      </c>
      <c r="F26" s="3">
        <v>0</v>
      </c>
      <c r="G26" s="3">
        <v>5.5578698675245897E-2</v>
      </c>
      <c r="H26" s="4">
        <v>6.1138981256987597</v>
      </c>
    </row>
    <row r="27" spans="1:8" x14ac:dyDescent="0.25">
      <c r="A27" s="2">
        <v>2011</v>
      </c>
      <c r="B27" s="3">
        <v>4.9893679991388202</v>
      </c>
      <c r="C27" s="3">
        <v>2.74731759887668</v>
      </c>
      <c r="D27" s="3">
        <v>0.16826773029595299</v>
      </c>
      <c r="E27" s="3">
        <v>10.30176</v>
      </c>
      <c r="F27" s="3">
        <v>0</v>
      </c>
      <c r="G27" s="3">
        <v>5.5300805181869701E-2</v>
      </c>
      <c r="H27" s="4">
        <v>18.262014133493299</v>
      </c>
    </row>
    <row r="28" spans="1:8" x14ac:dyDescent="0.25">
      <c r="A28" s="2">
        <v>2012</v>
      </c>
      <c r="B28" s="3">
        <v>6.4176493018348904</v>
      </c>
      <c r="C28" s="3">
        <v>5.3733966557908497</v>
      </c>
      <c r="D28" s="3">
        <v>0.16742639164447301</v>
      </c>
      <c r="E28" s="3">
        <v>10.1987424</v>
      </c>
      <c r="F28" s="3">
        <v>0</v>
      </c>
      <c r="G28" s="3">
        <v>5.5024301155960298E-2</v>
      </c>
      <c r="H28" s="4">
        <v>22.212239050426099</v>
      </c>
    </row>
    <row r="29" spans="1:8" x14ac:dyDescent="0.25">
      <c r="A29" s="2">
        <v>2013</v>
      </c>
      <c r="B29" s="3">
        <v>7.5331934419581197</v>
      </c>
      <c r="C29" s="3">
        <v>8.7416949485687905</v>
      </c>
      <c r="D29" s="3">
        <v>0.16658925968625099</v>
      </c>
      <c r="E29" s="3">
        <v>10.096754976</v>
      </c>
      <c r="F29" s="3">
        <v>0</v>
      </c>
      <c r="G29" s="3">
        <v>5.4749179650180502E-2</v>
      </c>
      <c r="H29" s="4">
        <v>26.5929818058633</v>
      </c>
    </row>
    <row r="30" spans="1:8" x14ac:dyDescent="0.25">
      <c r="A30" s="2">
        <v>2014</v>
      </c>
      <c r="B30" s="3">
        <v>10.4318204515184</v>
      </c>
      <c r="C30" s="3">
        <v>16.3641698109213</v>
      </c>
      <c r="D30" s="3">
        <v>0.16575631338781899</v>
      </c>
      <c r="E30" s="3">
        <v>9.9957874262399997</v>
      </c>
      <c r="F30" s="3">
        <v>0</v>
      </c>
      <c r="G30" s="3">
        <v>0.21766577696807499</v>
      </c>
      <c r="H30" s="4">
        <v>37.175199779035502</v>
      </c>
    </row>
    <row r="31" spans="1:8" x14ac:dyDescent="0.25">
      <c r="A31" s="2">
        <v>2015</v>
      </c>
      <c r="B31" s="3">
        <v>18.3700528436543</v>
      </c>
      <c r="C31" s="3">
        <v>27.890661492324799</v>
      </c>
      <c r="D31" s="3">
        <v>0.16492753182087999</v>
      </c>
      <c r="E31" s="3">
        <v>9.8958295519776005</v>
      </c>
      <c r="F31" s="3">
        <v>0</v>
      </c>
      <c r="G31" s="3">
        <v>0.239300930655057</v>
      </c>
      <c r="H31" s="4">
        <v>56.5607723504326</v>
      </c>
    </row>
    <row r="32" spans="1:8" x14ac:dyDescent="0.25">
      <c r="A32" s="2">
        <v>2016</v>
      </c>
      <c r="B32" s="3">
        <v>37.045677275826598</v>
      </c>
      <c r="C32" s="3">
        <v>35.755704318104797</v>
      </c>
      <c r="D32" s="3">
        <v>0.16410289416177601</v>
      </c>
      <c r="E32" s="3">
        <v>9.7968712564578304</v>
      </c>
      <c r="F32" s="3">
        <v>0</v>
      </c>
      <c r="G32" s="3">
        <v>0.30586030021536198</v>
      </c>
      <c r="H32" s="4">
        <v>83.068216044766501</v>
      </c>
    </row>
    <row r="33" spans="1:8" x14ac:dyDescent="0.25">
      <c r="A33" s="2">
        <v>2017</v>
      </c>
      <c r="B33" s="3">
        <v>50.389657197760002</v>
      </c>
      <c r="C33" s="3">
        <v>45.458410644918303</v>
      </c>
      <c r="D33" s="3">
        <v>0.59168000124449105</v>
      </c>
      <c r="E33" s="3">
        <v>9.6989025438932508</v>
      </c>
      <c r="F33" s="3">
        <v>0</v>
      </c>
      <c r="G33" s="3">
        <v>0.48280715954854703</v>
      </c>
      <c r="H33" s="4">
        <v>106.621457547364</v>
      </c>
    </row>
    <row r="34" spans="1:8" x14ac:dyDescent="0.25">
      <c r="A34" s="2">
        <v>2018</v>
      </c>
      <c r="B34" s="3">
        <v>54.268311934602302</v>
      </c>
      <c r="C34" s="3">
        <v>51.531020145011901</v>
      </c>
      <c r="D34" s="3">
        <v>1.3262442898947999</v>
      </c>
      <c r="E34" s="3">
        <v>9.6019135184543192</v>
      </c>
      <c r="F34" s="3">
        <v>0</v>
      </c>
      <c r="G34" s="3">
        <v>0.48039312375080401</v>
      </c>
      <c r="H34" s="4">
        <v>117.207883011714</v>
      </c>
    </row>
    <row r="35" spans="1:8" x14ac:dyDescent="0.25">
      <c r="A35" s="2">
        <v>2019</v>
      </c>
      <c r="B35" s="3">
        <v>57.227015601917998</v>
      </c>
      <c r="C35" s="3">
        <v>66.661178065575101</v>
      </c>
      <c r="D35" s="3">
        <v>2.3508641208149399</v>
      </c>
      <c r="E35" s="3">
        <v>9.5058943832697693</v>
      </c>
      <c r="F35" s="3">
        <v>0</v>
      </c>
      <c r="G35" s="3">
        <v>0.51072425309967495</v>
      </c>
      <c r="H35" s="4">
        <v>136.25567642467701</v>
      </c>
    </row>
    <row r="36" spans="1:8" x14ac:dyDescent="0.25">
      <c r="A36" s="2">
        <v>2020</v>
      </c>
      <c r="B36" s="3">
        <v>67.053554855460504</v>
      </c>
      <c r="C36" s="3">
        <v>75.593285832261301</v>
      </c>
      <c r="D36" s="3">
        <v>2.8239499448615901</v>
      </c>
      <c r="E36" s="3">
        <v>9.4108354394370703</v>
      </c>
      <c r="F36" s="3">
        <v>0</v>
      </c>
      <c r="G36" s="3">
        <v>0.56972864059613704</v>
      </c>
      <c r="H36" s="4">
        <v>155.45135471261599</v>
      </c>
    </row>
    <row r="37" spans="1:8" x14ac:dyDescent="0.25">
      <c r="A37" s="2">
        <v>2021</v>
      </c>
      <c r="B37" s="3">
        <v>82.310382453666307</v>
      </c>
      <c r="C37" s="3">
        <v>85.069968647749306</v>
      </c>
      <c r="D37" s="3">
        <v>3.2946703397880102</v>
      </c>
      <c r="E37" s="3">
        <v>9.3167270850427002</v>
      </c>
      <c r="F37" s="3">
        <v>0</v>
      </c>
      <c r="G37" s="3">
        <v>0.62843800615511602</v>
      </c>
      <c r="H37" s="4">
        <v>180.62018653240099</v>
      </c>
    </row>
    <row r="38" spans="1:8" x14ac:dyDescent="0.25">
      <c r="A38" s="2">
        <v>2022</v>
      </c>
      <c r="B38" s="3">
        <v>97.781204811808294</v>
      </c>
      <c r="C38" s="3">
        <v>94.926032135095696</v>
      </c>
      <c r="D38" s="3">
        <v>3.7630371327397998</v>
      </c>
      <c r="E38" s="3">
        <v>9.2235598141922797</v>
      </c>
      <c r="F38" s="3">
        <v>0</v>
      </c>
      <c r="G38" s="3">
        <v>0.68685382488630098</v>
      </c>
      <c r="H38" s="4">
        <v>206.38068771872199</v>
      </c>
    </row>
    <row r="39" spans="1:8" x14ac:dyDescent="0.25">
      <c r="A39" s="2">
        <v>2023</v>
      </c>
      <c r="B39" s="3">
        <v>114.01982570583201</v>
      </c>
      <c r="C39" s="3">
        <v>105.03148551645</v>
      </c>
      <c r="D39" s="3">
        <v>4.2290620917268296</v>
      </c>
      <c r="E39" s="3">
        <v>9.1313242160503503</v>
      </c>
      <c r="F39" s="3">
        <v>0</v>
      </c>
      <c r="G39" s="3">
        <v>0.74497756452383002</v>
      </c>
      <c r="H39" s="4">
        <v>233.15667509458399</v>
      </c>
    </row>
    <row r="40" spans="1:8" x14ac:dyDescent="0.25">
      <c r="A40" s="2">
        <v>2024</v>
      </c>
      <c r="B40" s="3">
        <v>131.455067722156</v>
      </c>
      <c r="C40" s="3">
        <v>115.32560435596599</v>
      </c>
      <c r="D40" s="3">
        <v>4.6927569259189204</v>
      </c>
      <c r="E40" s="3">
        <v>9.0400109738898493</v>
      </c>
      <c r="F40" s="3">
        <v>0</v>
      </c>
      <c r="G40" s="3">
        <v>0.80281068546317202</v>
      </c>
      <c r="H40" s="4">
        <v>261.31625066339399</v>
      </c>
    </row>
    <row r="41" spans="1:8" x14ac:dyDescent="0.25">
      <c r="A41" s="2">
        <v>2025</v>
      </c>
      <c r="B41" s="3">
        <v>150.127583994508</v>
      </c>
      <c r="C41" s="3">
        <v>125.830731828144</v>
      </c>
      <c r="D41" s="3">
        <v>5.1541332859400502</v>
      </c>
      <c r="E41" s="3">
        <v>8.9496108641509498</v>
      </c>
      <c r="F41" s="3">
        <v>0</v>
      </c>
      <c r="G41" s="3">
        <v>0.86035464079781698</v>
      </c>
      <c r="H41" s="4">
        <v>290.922414613542</v>
      </c>
    </row>
    <row r="42" spans="1:8" x14ac:dyDescent="0.25">
      <c r="A42" s="2">
        <v>2026</v>
      </c>
      <c r="B42" s="3">
        <v>170.130980740257</v>
      </c>
      <c r="C42" s="3">
        <v>136.645550115806</v>
      </c>
      <c r="D42" s="3">
        <v>5.6132027641610804</v>
      </c>
      <c r="E42" s="3">
        <v>8.8601147555094393</v>
      </c>
      <c r="F42" s="3">
        <v>0</v>
      </c>
      <c r="G42" s="3">
        <v>0.91761087635578797</v>
      </c>
      <c r="H42" s="4">
        <v>322.16745925209</v>
      </c>
    </row>
    <row r="43" spans="1:8" x14ac:dyDescent="0.25">
      <c r="A43" s="2">
        <v>2027</v>
      </c>
      <c r="B43" s="3">
        <v>191.353994587031</v>
      </c>
      <c r="C43" s="3">
        <v>147.927088899838</v>
      </c>
      <c r="D43" s="3">
        <v>6.069976894991</v>
      </c>
      <c r="E43" s="3">
        <v>8.7715136079543505</v>
      </c>
      <c r="F43" s="3">
        <v>0</v>
      </c>
      <c r="G43" s="3">
        <v>0.97458083073596902</v>
      </c>
      <c r="H43" s="4">
        <v>355.097154820551</v>
      </c>
    </row>
    <row r="44" spans="1:8" x14ac:dyDescent="0.25">
      <c r="A44" s="2">
        <v>2028</v>
      </c>
      <c r="B44" s="3">
        <v>213.54045489784301</v>
      </c>
      <c r="C44" s="3">
        <v>159.872433106675</v>
      </c>
      <c r="D44" s="3">
        <v>6.5244671551667803</v>
      </c>
      <c r="E44" s="3">
        <v>8.6837984718748</v>
      </c>
      <c r="F44" s="3">
        <v>0</v>
      </c>
      <c r="G44" s="3">
        <v>1.0312659353442499</v>
      </c>
      <c r="H44" s="4">
        <v>389.652419566905</v>
      </c>
    </row>
    <row r="45" spans="1:8" x14ac:dyDescent="0.25">
      <c r="A45" s="2">
        <v>2029</v>
      </c>
      <c r="B45" s="3">
        <v>236.85148355936701</v>
      </c>
      <c r="C45" s="3">
        <v>172.707197978658</v>
      </c>
      <c r="D45" s="3">
        <v>6.9766849640416702</v>
      </c>
      <c r="E45" s="3">
        <v>8.5969604871560499</v>
      </c>
      <c r="F45" s="3">
        <v>0</v>
      </c>
      <c r="G45" s="3">
        <v>1.0876676144294799</v>
      </c>
      <c r="H45" s="4">
        <v>426.21999460365299</v>
      </c>
    </row>
    <row r="46" spans="1:8" x14ac:dyDescent="0.25">
      <c r="A46" s="2">
        <v>2030</v>
      </c>
      <c r="B46" s="3">
        <v>261.20792155679101</v>
      </c>
      <c r="C46" s="3">
        <v>186.68271468006299</v>
      </c>
      <c r="D46" s="3">
        <v>7.42664168387219</v>
      </c>
      <c r="E46" s="3">
        <v>8.5109908822844904</v>
      </c>
      <c r="F46" s="3">
        <v>0</v>
      </c>
      <c r="G46" s="3">
        <v>1.1437872851193001</v>
      </c>
      <c r="H46" s="4">
        <v>464.97205608813101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 x14ac:dyDescent="0.25">
      <c r="A52" s="2" t="s">
        <v>11</v>
      </c>
      <c r="B52" s="5" t="str">
        <f>IF(B16=0, "--",(B26/B16)^(1/10)-1)</f>
        <v>--</v>
      </c>
      <c r="C52" s="5" t="str">
        <f t="shared" ref="C52:H52" si="0">IF(C16=0, "--",(C26/C16)^(1/10)-1)</f>
        <v>--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 t="str">
        <f t="shared" si="0"/>
        <v>--</v>
      </c>
    </row>
    <row r="53" spans="1:8" x14ac:dyDescent="0.25">
      <c r="A53" s="2" t="s">
        <v>12</v>
      </c>
      <c r="B53" s="5">
        <f>IF(B26=0,"--",(B36/B26)^(1/10)-1)</f>
        <v>0.31604112928220829</v>
      </c>
      <c r="C53" s="5">
        <f t="shared" ref="C53:H53" si="1">IF(C26=0,"--",(C36/C26)^(1/10)-1)</f>
        <v>0.47163592933323106</v>
      </c>
      <c r="D53" s="5">
        <f t="shared" si="1"/>
        <v>0.32515879668158298</v>
      </c>
      <c r="E53" s="5" t="str">
        <f t="shared" si="1"/>
        <v>--</v>
      </c>
      <c r="F53" s="5" t="str">
        <f t="shared" si="1"/>
        <v>--</v>
      </c>
      <c r="G53" s="5">
        <f t="shared" si="1"/>
        <v>0.26204827578722778</v>
      </c>
      <c r="H53" s="5">
        <f t="shared" si="1"/>
        <v>0.38206233470892625</v>
      </c>
    </row>
    <row r="54" spans="1:8" x14ac:dyDescent="0.25">
      <c r="A54" s="2" t="s">
        <v>13</v>
      </c>
      <c r="B54" s="5">
        <f>IF(B36=0,"--",(B46/B36)^(1/10)-1)</f>
        <v>0.1456618555869118</v>
      </c>
      <c r="C54" s="5">
        <f t="shared" ref="C54:H54" si="2">IF(C36=0,"--",(C46/C36)^(1/10)-1)</f>
        <v>9.4616747299085979E-2</v>
      </c>
      <c r="D54" s="5">
        <f t="shared" si="2"/>
        <v>0.10152294396461281</v>
      </c>
      <c r="E54" s="5">
        <f t="shared" si="2"/>
        <v>-1.0000000000000009E-2</v>
      </c>
      <c r="F54" s="5" t="str">
        <f t="shared" si="2"/>
        <v>--</v>
      </c>
      <c r="G54" s="5">
        <f t="shared" si="2"/>
        <v>7.2180047896188038E-2</v>
      </c>
      <c r="H54" s="5">
        <f t="shared" si="2"/>
        <v>0.1157919767358726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 x14ac:dyDescent="0.25"/>
  <cols>
    <col min="2" max="6" width="24.7109375" customWidth="1"/>
  </cols>
  <sheetData>
    <row r="1" spans="1:6" ht="18.75" x14ac:dyDescent="0.3">
      <c r="A1" s="21" t="str">
        <f>CONCATENATE("Form 2.2 - ",'List of Forms'!A1)</f>
        <v>Form 2.2 - IID Planning Area</v>
      </c>
      <c r="B1" s="17"/>
      <c r="C1" s="17"/>
      <c r="D1" s="17"/>
      <c r="E1" s="17"/>
      <c r="F1" s="17"/>
    </row>
    <row r="2" spans="1:6" ht="15.75" x14ac:dyDescent="0.2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</row>
    <row r="3" spans="1:6" ht="15.75" x14ac:dyDescent="0.25">
      <c r="A3" s="22" t="s">
        <v>41</v>
      </c>
      <c r="B3" s="17"/>
      <c r="C3" s="17"/>
      <c r="D3" s="17"/>
      <c r="E3" s="17"/>
      <c r="F3" s="17"/>
    </row>
    <row r="5" spans="1:6" ht="31.5" customHeight="1" thickBot="1" x14ac:dyDescent="0.3">
      <c r="A5" s="1" t="s">
        <v>0</v>
      </c>
      <c r="B5" s="10" t="s">
        <v>42</v>
      </c>
      <c r="C5" s="10" t="s">
        <v>43</v>
      </c>
      <c r="D5" s="10" t="s">
        <v>63</v>
      </c>
      <c r="E5" s="11" t="s">
        <v>68</v>
      </c>
      <c r="F5" s="10" t="s">
        <v>45</v>
      </c>
    </row>
    <row r="6" spans="1:6" ht="15.75" thickTop="1" x14ac:dyDescent="0.25">
      <c r="A6" s="2">
        <v>1990</v>
      </c>
      <c r="B6" s="3">
        <v>207.11348999999899</v>
      </c>
      <c r="C6" s="3">
        <v>65.679329699999897</v>
      </c>
      <c r="D6" s="3">
        <v>6092.6752678202301</v>
      </c>
      <c r="E6" s="3">
        <v>57.2959762101341</v>
      </c>
      <c r="F6" s="3">
        <v>33.4849646389413</v>
      </c>
    </row>
    <row r="7" spans="1:6" x14ac:dyDescent="0.25">
      <c r="A7" s="2">
        <v>1991</v>
      </c>
      <c r="B7" s="3">
        <v>219.08592111999999</v>
      </c>
      <c r="C7" s="3">
        <v>68.256553120000007</v>
      </c>
      <c r="D7" s="3">
        <v>6161.4375222795798</v>
      </c>
      <c r="E7" s="3">
        <v>58.880852115327599</v>
      </c>
      <c r="F7" s="3">
        <v>34.994456096773902</v>
      </c>
    </row>
    <row r="8" spans="1:6" x14ac:dyDescent="0.25">
      <c r="A8" s="2">
        <v>1992</v>
      </c>
      <c r="B8" s="3">
        <v>231.60009502</v>
      </c>
      <c r="C8" s="3">
        <v>70.826271379999994</v>
      </c>
      <c r="D8" s="3">
        <v>6440.7881640190799</v>
      </c>
      <c r="E8" s="3">
        <v>61.177549444266802</v>
      </c>
      <c r="F8" s="3">
        <v>36.594209618629101</v>
      </c>
    </row>
    <row r="9" spans="1:6" x14ac:dyDescent="0.25">
      <c r="A9" s="2">
        <v>1993</v>
      </c>
      <c r="B9" s="3">
        <v>243.16751783999999</v>
      </c>
      <c r="C9" s="3">
        <v>73.130338440000003</v>
      </c>
      <c r="D9" s="3">
        <v>6827.4600950557096</v>
      </c>
      <c r="E9" s="3">
        <v>62.8645644044447</v>
      </c>
      <c r="F9" s="3">
        <v>37.967975443630998</v>
      </c>
    </row>
    <row r="10" spans="1:6" x14ac:dyDescent="0.25">
      <c r="A10" s="2">
        <v>1994</v>
      </c>
      <c r="B10" s="3">
        <v>250.09588586000001</v>
      </c>
      <c r="C10" s="3">
        <v>75.097123999999994</v>
      </c>
      <c r="D10" s="3">
        <v>6861.7654681511103</v>
      </c>
      <c r="E10" s="3">
        <v>65.386858356899793</v>
      </c>
      <c r="F10" s="3">
        <v>39.575058682125302</v>
      </c>
    </row>
    <row r="11" spans="1:6" x14ac:dyDescent="0.25">
      <c r="A11" s="2">
        <v>1995</v>
      </c>
      <c r="B11" s="3">
        <v>256.63947880000001</v>
      </c>
      <c r="C11" s="3">
        <v>77.271405999999999</v>
      </c>
      <c r="D11" s="3">
        <v>7017.4334183519304</v>
      </c>
      <c r="E11" s="3">
        <v>66.528948180716895</v>
      </c>
      <c r="F11" s="3">
        <v>40.227798947209898</v>
      </c>
    </row>
    <row r="12" spans="1:6" x14ac:dyDescent="0.25">
      <c r="A12" s="2">
        <v>1996</v>
      </c>
      <c r="B12" s="3">
        <v>262.48010076000003</v>
      </c>
      <c r="C12" s="3">
        <v>79.011134999999996</v>
      </c>
      <c r="D12" s="3">
        <v>7103.82651761533</v>
      </c>
      <c r="E12" s="3">
        <v>68.066842662240404</v>
      </c>
      <c r="F12" s="3">
        <v>40.860865994215203</v>
      </c>
    </row>
    <row r="13" spans="1:6" x14ac:dyDescent="0.25">
      <c r="A13" s="2">
        <v>1997</v>
      </c>
      <c r="B13" s="3">
        <v>267.80724839999999</v>
      </c>
      <c r="C13" s="3">
        <v>80.53491228</v>
      </c>
      <c r="D13" s="3">
        <v>7398.0141646485599</v>
      </c>
      <c r="E13" s="3">
        <v>71.477721613131195</v>
      </c>
      <c r="F13" s="3">
        <v>41.335744201234697</v>
      </c>
    </row>
    <row r="14" spans="1:6" x14ac:dyDescent="0.25">
      <c r="A14" s="2">
        <v>1998</v>
      </c>
      <c r="B14" s="3">
        <v>272.40665810000002</v>
      </c>
      <c r="C14" s="3">
        <v>82.157353020000002</v>
      </c>
      <c r="D14" s="3">
        <v>8031.7961222917102</v>
      </c>
      <c r="E14" s="3">
        <v>75.132945127169904</v>
      </c>
      <c r="F14" s="3">
        <v>41.8387418536594</v>
      </c>
    </row>
    <row r="15" spans="1:6" x14ac:dyDescent="0.25">
      <c r="A15" s="2">
        <v>1999</v>
      </c>
      <c r="B15" s="3">
        <v>280.11481056000002</v>
      </c>
      <c r="C15" s="3">
        <v>84.066298560000106</v>
      </c>
      <c r="D15" s="3">
        <v>8372.3077388684596</v>
      </c>
      <c r="E15" s="3">
        <v>79.457097251402004</v>
      </c>
      <c r="F15" s="3">
        <v>42.622777046071697</v>
      </c>
    </row>
    <row r="16" spans="1:6" x14ac:dyDescent="0.25">
      <c r="A16" s="2">
        <v>2000</v>
      </c>
      <c r="B16" s="3">
        <v>288.15808229999999</v>
      </c>
      <c r="C16" s="3">
        <v>86.535371400000002</v>
      </c>
      <c r="D16" s="3">
        <v>8647.0613734416202</v>
      </c>
      <c r="E16" s="3">
        <v>84.332624600297507</v>
      </c>
      <c r="F16" s="3">
        <v>43.539317834518997</v>
      </c>
    </row>
    <row r="17" spans="1:6" x14ac:dyDescent="0.25">
      <c r="A17" s="2">
        <v>2001</v>
      </c>
      <c r="B17" s="3">
        <v>296.48539590000001</v>
      </c>
      <c r="C17" s="3">
        <v>87.950955669999999</v>
      </c>
      <c r="D17" s="3">
        <v>9328.5955172190697</v>
      </c>
      <c r="E17" s="3">
        <v>87.618796781570296</v>
      </c>
      <c r="F17" s="3">
        <v>44.552671730685702</v>
      </c>
    </row>
    <row r="18" spans="1:6" x14ac:dyDescent="0.25">
      <c r="A18" s="2">
        <v>2002</v>
      </c>
      <c r="B18" s="3">
        <v>305.82115904</v>
      </c>
      <c r="C18" s="3">
        <v>90.32133288</v>
      </c>
      <c r="D18" s="3">
        <v>10019.9314500001</v>
      </c>
      <c r="E18" s="3">
        <v>92.619974641975205</v>
      </c>
      <c r="F18" s="3">
        <v>46.195211149361199</v>
      </c>
    </row>
    <row r="19" spans="1:6" x14ac:dyDescent="0.25">
      <c r="A19" s="2">
        <v>2003</v>
      </c>
      <c r="B19" s="3">
        <v>318.18186993</v>
      </c>
      <c r="C19" s="3">
        <v>93.020687019999997</v>
      </c>
      <c r="D19" s="3">
        <v>10536.9980477424</v>
      </c>
      <c r="E19" s="3">
        <v>96.155407242878994</v>
      </c>
      <c r="F19" s="3">
        <v>47.526273748558701</v>
      </c>
    </row>
    <row r="20" spans="1:6" x14ac:dyDescent="0.25">
      <c r="A20" s="2">
        <v>2004</v>
      </c>
      <c r="B20" s="3">
        <v>329.95816314000001</v>
      </c>
      <c r="C20" s="3">
        <v>96.3902176</v>
      </c>
      <c r="D20" s="3">
        <v>10950.0677799067</v>
      </c>
      <c r="E20" s="3">
        <v>99.755799554794095</v>
      </c>
      <c r="F20" s="3">
        <v>48.933434941078097</v>
      </c>
    </row>
    <row r="21" spans="1:6" x14ac:dyDescent="0.25">
      <c r="A21" s="2">
        <v>2005</v>
      </c>
      <c r="B21" s="3">
        <v>341.86482115000001</v>
      </c>
      <c r="C21" s="3">
        <v>100.3165274</v>
      </c>
      <c r="D21" s="3">
        <v>11438.417316348599</v>
      </c>
      <c r="E21" s="3">
        <v>105.22396394181099</v>
      </c>
      <c r="F21" s="3">
        <v>51.3373784677351</v>
      </c>
    </row>
    <row r="22" spans="1:6" x14ac:dyDescent="0.25">
      <c r="A22" s="2">
        <v>2006</v>
      </c>
      <c r="B22" s="3">
        <v>355.44688351999997</v>
      </c>
      <c r="C22" s="3">
        <v>106.15584144</v>
      </c>
      <c r="D22" s="3">
        <v>12105.4837724182</v>
      </c>
      <c r="E22" s="3">
        <v>110.489810991732</v>
      </c>
      <c r="F22" s="3">
        <v>52.628077874673203</v>
      </c>
    </row>
    <row r="23" spans="1:6" x14ac:dyDescent="0.25">
      <c r="A23" s="2">
        <v>2007</v>
      </c>
      <c r="B23" s="3">
        <v>366.91933499999999</v>
      </c>
      <c r="C23" s="3">
        <v>111.24937039</v>
      </c>
      <c r="D23" s="3">
        <v>12468.1018706992</v>
      </c>
      <c r="E23" s="3">
        <v>111.954790019246</v>
      </c>
      <c r="F23" s="3">
        <v>54.459485692689199</v>
      </c>
    </row>
    <row r="24" spans="1:6" x14ac:dyDescent="0.25">
      <c r="A24" s="2">
        <v>2008</v>
      </c>
      <c r="B24" s="3">
        <v>374.87705552</v>
      </c>
      <c r="C24" s="3">
        <v>113.56934704</v>
      </c>
      <c r="D24" s="3">
        <v>12833.059003214599</v>
      </c>
      <c r="E24" s="3">
        <v>111.308868462832</v>
      </c>
      <c r="F24" s="3">
        <v>56.172396845485601</v>
      </c>
    </row>
    <row r="25" spans="1:6" x14ac:dyDescent="0.25">
      <c r="A25" s="2">
        <v>2009</v>
      </c>
      <c r="B25" s="3">
        <v>382.33118715000001</v>
      </c>
      <c r="C25" s="3">
        <v>114.88080994000001</v>
      </c>
      <c r="D25" s="3">
        <v>12712.8349139367</v>
      </c>
      <c r="E25" s="3">
        <v>105.94470081782499</v>
      </c>
      <c r="F25" s="3">
        <v>57.584638213536799</v>
      </c>
    </row>
    <row r="26" spans="1:6" x14ac:dyDescent="0.25">
      <c r="A26" s="2">
        <v>2010</v>
      </c>
      <c r="B26" s="3">
        <v>388.85320419999999</v>
      </c>
      <c r="C26" s="3">
        <v>115.8989476</v>
      </c>
      <c r="D26" s="3">
        <v>13163.6905980052</v>
      </c>
      <c r="E26" s="3">
        <v>104.938443818743</v>
      </c>
      <c r="F26" s="3">
        <v>58.103105457855001</v>
      </c>
    </row>
    <row r="27" spans="1:6" x14ac:dyDescent="0.25">
      <c r="A27" s="2">
        <v>2011</v>
      </c>
      <c r="B27" s="3">
        <v>395.387985195</v>
      </c>
      <c r="C27" s="3">
        <v>116.736092865</v>
      </c>
      <c r="D27" s="3">
        <v>13876.365305626399</v>
      </c>
      <c r="E27" s="3">
        <v>105.478100813498</v>
      </c>
      <c r="F27" s="3">
        <v>58.443421670969499</v>
      </c>
    </row>
    <row r="28" spans="1:6" x14ac:dyDescent="0.25">
      <c r="A28" s="2">
        <v>2012</v>
      </c>
      <c r="B28" s="3">
        <v>400.329777315</v>
      </c>
      <c r="C28" s="3">
        <v>117.43145391</v>
      </c>
      <c r="D28" s="3">
        <v>13964.964497266001</v>
      </c>
      <c r="E28" s="3">
        <v>107.92013578037199</v>
      </c>
      <c r="F28" s="3">
        <v>58.591581799795399</v>
      </c>
    </row>
    <row r="29" spans="1:6" x14ac:dyDescent="0.25">
      <c r="A29" s="2">
        <v>2013</v>
      </c>
      <c r="B29" s="3">
        <v>404.3758986725</v>
      </c>
      <c r="C29" s="3">
        <v>118.381975227499</v>
      </c>
      <c r="D29" s="3">
        <v>14152.762838041501</v>
      </c>
      <c r="E29" s="3">
        <v>112.049004042513</v>
      </c>
      <c r="F29" s="3">
        <v>58.696653179685697</v>
      </c>
    </row>
    <row r="30" spans="1:6" x14ac:dyDescent="0.25">
      <c r="A30" s="2">
        <v>2014</v>
      </c>
      <c r="B30" s="3">
        <v>410.90675621000003</v>
      </c>
      <c r="C30" s="3">
        <v>119.29721798</v>
      </c>
      <c r="D30" s="3">
        <v>14384.5680321126</v>
      </c>
      <c r="E30" s="3">
        <v>116.445153689744</v>
      </c>
      <c r="F30" s="3">
        <v>58.852996076715002</v>
      </c>
    </row>
    <row r="31" spans="1:6" x14ac:dyDescent="0.25">
      <c r="A31" s="2">
        <v>2015</v>
      </c>
      <c r="B31" s="3">
        <v>416.49636329999998</v>
      </c>
      <c r="C31" s="3">
        <v>120.427703999999</v>
      </c>
      <c r="D31" s="3">
        <v>15339.607016804999</v>
      </c>
      <c r="E31" s="3">
        <v>119.74752096626899</v>
      </c>
      <c r="F31" s="3">
        <v>59.162948092782102</v>
      </c>
    </row>
    <row r="32" spans="1:6" x14ac:dyDescent="0.25">
      <c r="A32" s="2">
        <v>2016</v>
      </c>
      <c r="B32" s="3">
        <v>421.60795449999898</v>
      </c>
      <c r="C32" s="3">
        <v>121.292293284999</v>
      </c>
      <c r="D32" s="3">
        <v>15642.4173049294</v>
      </c>
      <c r="E32" s="3">
        <v>123.575930650703</v>
      </c>
      <c r="F32" s="3">
        <v>59.701066572003199</v>
      </c>
    </row>
    <row r="33" spans="1:6" x14ac:dyDescent="0.25">
      <c r="A33" s="2">
        <v>2017</v>
      </c>
      <c r="B33" s="3">
        <v>427.67325308749901</v>
      </c>
      <c r="C33" s="3">
        <v>122.332080274999</v>
      </c>
      <c r="D33" s="3">
        <v>16136.6260441948</v>
      </c>
      <c r="E33" s="3">
        <v>127.71956701536899</v>
      </c>
      <c r="F33" s="3">
        <v>60.330539006009097</v>
      </c>
    </row>
    <row r="34" spans="1:6" x14ac:dyDescent="0.25">
      <c r="A34" s="2">
        <v>2018</v>
      </c>
      <c r="B34" s="3">
        <v>434.71281509999898</v>
      </c>
      <c r="C34" s="3">
        <v>123.391858079999</v>
      </c>
      <c r="D34" s="3">
        <v>16356.0330400557</v>
      </c>
      <c r="E34" s="3">
        <v>131.33156980954999</v>
      </c>
      <c r="F34" s="3">
        <v>61.112555216216798</v>
      </c>
    </row>
    <row r="35" spans="1:6" x14ac:dyDescent="0.25">
      <c r="A35" s="2">
        <v>2019</v>
      </c>
      <c r="B35" s="3">
        <v>441.72231371749899</v>
      </c>
      <c r="C35" s="3">
        <v>125.62119050499901</v>
      </c>
      <c r="D35" s="3">
        <v>16638.0015686808</v>
      </c>
      <c r="E35" s="3">
        <v>133.784665867857</v>
      </c>
      <c r="F35" s="3">
        <v>61.940387293011902</v>
      </c>
    </row>
    <row r="36" spans="1:6" x14ac:dyDescent="0.25">
      <c r="A36" s="2">
        <v>2020</v>
      </c>
      <c r="B36" s="3">
        <v>448.89463842499902</v>
      </c>
      <c r="C36" s="3">
        <v>127.847204274999</v>
      </c>
      <c r="D36" s="3">
        <v>16849.602252024</v>
      </c>
      <c r="E36" s="3">
        <v>135.03143574088699</v>
      </c>
      <c r="F36" s="3">
        <v>62.7544227954684</v>
      </c>
    </row>
    <row r="37" spans="1:6" x14ac:dyDescent="0.25">
      <c r="A37" s="2">
        <v>2021</v>
      </c>
      <c r="B37" s="3">
        <v>456.05881022999898</v>
      </c>
      <c r="C37" s="3">
        <v>130.080652979999</v>
      </c>
      <c r="D37" s="3">
        <v>17228.0009666644</v>
      </c>
      <c r="E37" s="3">
        <v>135.49510053908</v>
      </c>
      <c r="F37" s="3">
        <v>63.570739715743201</v>
      </c>
    </row>
    <row r="38" spans="1:6" x14ac:dyDescent="0.25">
      <c r="A38" s="2">
        <v>2022</v>
      </c>
      <c r="B38" s="3">
        <v>463.20974735999903</v>
      </c>
      <c r="C38" s="3">
        <v>132.39679831999899</v>
      </c>
      <c r="D38" s="3">
        <v>17763.5118142051</v>
      </c>
      <c r="E38" s="3">
        <v>136.91010226262401</v>
      </c>
      <c r="F38" s="3">
        <v>64.266125335899005</v>
      </c>
    </row>
    <row r="39" spans="1:6" x14ac:dyDescent="0.25">
      <c r="A39" s="2">
        <v>2023</v>
      </c>
      <c r="B39" s="3">
        <v>470.35656002249902</v>
      </c>
      <c r="C39" s="3">
        <v>134.770486522499</v>
      </c>
      <c r="D39" s="3">
        <v>18219.6647110665</v>
      </c>
      <c r="E39" s="3">
        <v>138.333914499679</v>
      </c>
      <c r="F39" s="3">
        <v>64.958932616469596</v>
      </c>
    </row>
    <row r="40" spans="1:6" x14ac:dyDescent="0.25">
      <c r="A40" s="2">
        <v>2024</v>
      </c>
      <c r="B40" s="3">
        <v>477.535500584999</v>
      </c>
      <c r="C40" s="3">
        <v>137.222984744999</v>
      </c>
      <c r="D40" s="3">
        <v>18714.039028101801</v>
      </c>
      <c r="E40" s="3">
        <v>139.572229060637</v>
      </c>
      <c r="F40" s="3">
        <v>65.662094652412193</v>
      </c>
    </row>
    <row r="41" spans="1:6" x14ac:dyDescent="0.25">
      <c r="A41" s="2">
        <v>2025</v>
      </c>
      <c r="B41" s="3">
        <v>484.71006917499898</v>
      </c>
      <c r="C41" s="3">
        <v>139.73707643749901</v>
      </c>
      <c r="D41" s="3">
        <v>19200.079366167902</v>
      </c>
      <c r="E41" s="3">
        <v>140.753169288126</v>
      </c>
      <c r="F41" s="3">
        <v>66.389830754688205</v>
      </c>
    </row>
    <row r="42" spans="1:6" x14ac:dyDescent="0.25">
      <c r="A42" s="2">
        <v>2026</v>
      </c>
      <c r="B42" s="3">
        <v>491.89758271999898</v>
      </c>
      <c r="C42" s="3">
        <v>142.31164811999901</v>
      </c>
      <c r="D42" s="3">
        <v>19729.969569030101</v>
      </c>
      <c r="E42" s="3">
        <v>141.87532918908201</v>
      </c>
      <c r="F42" s="3">
        <v>67.114088521611393</v>
      </c>
    </row>
    <row r="43" spans="1:6" x14ac:dyDescent="0.25">
      <c r="A43" s="2">
        <v>2027</v>
      </c>
      <c r="B43" s="3">
        <v>498.99639676499902</v>
      </c>
      <c r="C43" s="3">
        <v>144.87812998499899</v>
      </c>
      <c r="D43" s="3">
        <v>20257.030144845499</v>
      </c>
      <c r="E43" s="3">
        <v>143.027917048142</v>
      </c>
      <c r="F43" s="3">
        <v>67.839538244862098</v>
      </c>
    </row>
    <row r="44" spans="1:6" x14ac:dyDescent="0.25">
      <c r="A44" s="2">
        <v>2028</v>
      </c>
      <c r="B44" s="3">
        <v>506.054599179999</v>
      </c>
      <c r="C44" s="3">
        <v>147.37300324499901</v>
      </c>
      <c r="D44" s="3">
        <v>20808.6770166106</v>
      </c>
      <c r="E44" s="3">
        <v>144.154123549693</v>
      </c>
      <c r="F44" s="3">
        <v>68.569837391738901</v>
      </c>
    </row>
    <row r="45" spans="1:6" x14ac:dyDescent="0.25">
      <c r="A45" s="2">
        <v>2029</v>
      </c>
      <c r="B45" s="3">
        <v>511.98307577999901</v>
      </c>
      <c r="C45" s="3">
        <v>149.53990206999899</v>
      </c>
      <c r="D45" s="3">
        <v>21322.099211527599</v>
      </c>
      <c r="E45" s="3">
        <v>144.91403690907799</v>
      </c>
      <c r="F45" s="3">
        <v>69.296584935722095</v>
      </c>
    </row>
    <row r="46" spans="1:6" x14ac:dyDescent="0.25">
      <c r="A46" s="2">
        <v>2030</v>
      </c>
      <c r="B46" s="3">
        <v>517.81495058999894</v>
      </c>
      <c r="C46" s="3">
        <v>151.57733037499901</v>
      </c>
      <c r="D46" s="3">
        <v>21827.366578708101</v>
      </c>
      <c r="E46" s="3">
        <v>145.69315291498401</v>
      </c>
      <c r="F46" s="3">
        <v>70.023396286688396</v>
      </c>
    </row>
    <row r="47" spans="1:6" x14ac:dyDescent="0.25">
      <c r="A47" t="s">
        <v>33</v>
      </c>
    </row>
    <row r="50" spans="1:6" ht="18.75" x14ac:dyDescent="0.3">
      <c r="A50" s="19" t="s">
        <v>10</v>
      </c>
      <c r="B50" s="20"/>
      <c r="C50" s="20"/>
      <c r="D50" s="20"/>
      <c r="E50" s="20"/>
      <c r="F50" s="20"/>
    </row>
    <row r="51" spans="1:6" ht="15.75" thickBot="1" x14ac:dyDescent="0.3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 x14ac:dyDescent="0.25">
      <c r="A52" s="2" t="s">
        <v>11</v>
      </c>
      <c r="B52" s="5">
        <f>IF(B16=0, "--",(B26/B16)^(1/10)-1)</f>
        <v>3.0422866396006443E-2</v>
      </c>
      <c r="C52" s="5">
        <f t="shared" ref="C52:F52" si="0">IF(C16=0, "--",(C26/C16)^(1/10)-1)</f>
        <v>2.9647532456815062E-2</v>
      </c>
      <c r="D52" s="5">
        <f t="shared" si="0"/>
        <v>4.2919799446123896E-2</v>
      </c>
      <c r="E52" s="5">
        <f t="shared" si="0"/>
        <v>2.2101204984745326E-2</v>
      </c>
      <c r="F52" s="5">
        <f t="shared" si="0"/>
        <v>2.9275825014074996E-2</v>
      </c>
    </row>
    <row r="53" spans="1:6" x14ac:dyDescent="0.25">
      <c r="A53" s="2" t="s">
        <v>12</v>
      </c>
      <c r="B53" s="5">
        <f>IF(B26=0,"--",(B36/B26)^(1/10)-1)</f>
        <v>1.4462209946791704E-2</v>
      </c>
      <c r="C53" s="5">
        <f t="shared" ref="C53:F53" si="1">IF(C26=0,"--",(C36/C26)^(1/10)-1)</f>
        <v>9.8600091259086753E-3</v>
      </c>
      <c r="D53" s="5">
        <f t="shared" si="1"/>
        <v>2.4993706338507504E-2</v>
      </c>
      <c r="E53" s="5">
        <f t="shared" si="1"/>
        <v>2.5533913278376286E-2</v>
      </c>
      <c r="F53" s="5">
        <f t="shared" si="1"/>
        <v>7.7307234911268008E-3</v>
      </c>
    </row>
    <row r="54" spans="1:6" x14ac:dyDescent="0.25">
      <c r="A54" s="2" t="s">
        <v>13</v>
      </c>
      <c r="B54" s="5">
        <f>IF(B36=0,"--",(B46/B36)^(1/10)-1)</f>
        <v>1.4385462866973286E-2</v>
      </c>
      <c r="C54" s="5">
        <f t="shared" ref="C54:F54" si="2">IF(C36=0,"--",(C46/C36)^(1/10)-1)</f>
        <v>1.7171777802433175E-2</v>
      </c>
      <c r="D54" s="5">
        <f t="shared" si="2"/>
        <v>2.6221641102833981E-2</v>
      </c>
      <c r="E54" s="5">
        <f t="shared" si="2"/>
        <v>7.6284604726206684E-3</v>
      </c>
      <c r="F54" s="5">
        <f t="shared" si="2"/>
        <v>1.1020317276858371E-2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2.3 - ",'List of Forms'!A1)</f>
        <v>Form 2.3 - IID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</row>
    <row r="3" spans="1:5" ht="15.75" x14ac:dyDescent="0.25">
      <c r="A3" s="22" t="s">
        <v>54</v>
      </c>
      <c r="B3" s="17"/>
      <c r="C3" s="17"/>
      <c r="D3" s="17"/>
      <c r="E3" s="17"/>
    </row>
    <row r="5" spans="1:5" ht="15.75" thickBot="1" x14ac:dyDescent="0.3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 x14ac:dyDescent="0.25">
      <c r="A6" s="2">
        <v>1990</v>
      </c>
      <c r="B6" s="15">
        <v>12.3107204973115</v>
      </c>
      <c r="C6" s="15">
        <v>11.867043619377901</v>
      </c>
      <c r="D6" s="15">
        <v>14.2404523432535</v>
      </c>
      <c r="E6" s="15">
        <v>16.844583164137301</v>
      </c>
    </row>
    <row r="7" spans="1:5" x14ac:dyDescent="0.25">
      <c r="A7" s="2">
        <v>1991</v>
      </c>
      <c r="B7" s="15">
        <v>12.186308067397301</v>
      </c>
      <c r="C7" s="15">
        <v>11.611045685946801</v>
      </c>
      <c r="D7" s="15">
        <v>13.933254823136201</v>
      </c>
      <c r="E7" s="15">
        <v>17.020584100660301</v>
      </c>
    </row>
    <row r="8" spans="1:5" x14ac:dyDescent="0.25">
      <c r="A8" s="2">
        <v>1992</v>
      </c>
      <c r="B8" s="15">
        <v>12.9971943293547</v>
      </c>
      <c r="C8" s="15">
        <v>12.404674280848299</v>
      </c>
      <c r="D8" s="15">
        <v>14.8856091370179</v>
      </c>
      <c r="E8" s="15">
        <v>17.158302255070598</v>
      </c>
    </row>
    <row r="9" spans="1:5" x14ac:dyDescent="0.25">
      <c r="A9" s="2">
        <v>1993</v>
      </c>
      <c r="B9" s="15">
        <v>13.388435644707601</v>
      </c>
      <c r="C9" s="15">
        <v>12.727657209287001</v>
      </c>
      <c r="D9" s="15">
        <v>15.2731886511444</v>
      </c>
      <c r="E9" s="15">
        <v>17.667899146021799</v>
      </c>
    </row>
    <row r="10" spans="1:5" x14ac:dyDescent="0.25">
      <c r="A10" s="2">
        <v>1994</v>
      </c>
      <c r="B10" s="15">
        <v>13.430459449575</v>
      </c>
      <c r="C10" s="15">
        <v>12.9434780931891</v>
      </c>
      <c r="D10" s="15">
        <v>15.5321737118269</v>
      </c>
      <c r="E10" s="15">
        <v>17.255434707452501</v>
      </c>
    </row>
    <row r="11" spans="1:5" x14ac:dyDescent="0.25">
      <c r="A11" s="2">
        <v>1995</v>
      </c>
      <c r="B11" s="15">
        <v>12.1597716542116</v>
      </c>
      <c r="C11" s="15">
        <v>11.7272119040201</v>
      </c>
      <c r="D11" s="15">
        <v>14.0726542848241</v>
      </c>
      <c r="E11" s="15">
        <v>17.8484752308689</v>
      </c>
    </row>
    <row r="12" spans="1:5" x14ac:dyDescent="0.25">
      <c r="A12" s="2">
        <v>1996</v>
      </c>
      <c r="B12" s="15">
        <v>12.2221937487984</v>
      </c>
      <c r="C12" s="15">
        <v>11.807749134841499</v>
      </c>
      <c r="D12" s="15">
        <v>14.169298961809901</v>
      </c>
      <c r="E12" s="15">
        <v>16.2173758471132</v>
      </c>
    </row>
    <row r="13" spans="1:5" x14ac:dyDescent="0.25">
      <c r="A13" s="2">
        <v>1997</v>
      </c>
      <c r="B13" s="15">
        <v>12.3769371782088</v>
      </c>
      <c r="C13" s="15">
        <v>11.8997997770353</v>
      </c>
      <c r="D13" s="15">
        <v>14.279759732442299</v>
      </c>
      <c r="E13" s="15">
        <v>15.076105242474901</v>
      </c>
    </row>
    <row r="14" spans="1:5" x14ac:dyDescent="0.25">
      <c r="A14" s="2">
        <v>1998</v>
      </c>
      <c r="B14" s="15">
        <v>12.1113577960406</v>
      </c>
      <c r="C14" s="15">
        <v>12.019506883923199</v>
      </c>
      <c r="D14" s="15">
        <v>14.4234082607079</v>
      </c>
      <c r="E14" s="15">
        <v>15.187887041998501</v>
      </c>
    </row>
    <row r="15" spans="1:5" x14ac:dyDescent="0.25">
      <c r="A15" s="2">
        <v>1999</v>
      </c>
      <c r="B15" s="15">
        <v>11.541635731002501</v>
      </c>
      <c r="C15" s="15">
        <v>11.8285212653442</v>
      </c>
      <c r="D15" s="15">
        <v>14.1942255184131</v>
      </c>
      <c r="E15" s="15">
        <v>13.8417549103744</v>
      </c>
    </row>
    <row r="16" spans="1:5" x14ac:dyDescent="0.25">
      <c r="A16" s="2">
        <v>2000</v>
      </c>
      <c r="B16" s="15">
        <v>12.321803896168801</v>
      </c>
      <c r="C16" s="15">
        <v>12.270582871254399</v>
      </c>
      <c r="D16" s="15">
        <v>14.7247262000503</v>
      </c>
      <c r="E16" s="15">
        <v>11.755156467219701</v>
      </c>
    </row>
    <row r="17" spans="1:5" x14ac:dyDescent="0.25">
      <c r="A17" s="2">
        <v>2001</v>
      </c>
      <c r="B17" s="15">
        <v>12.9130678248486</v>
      </c>
      <c r="C17" s="15">
        <v>11.795254920263</v>
      </c>
      <c r="D17" s="15">
        <v>14.1543087233613</v>
      </c>
      <c r="E17" s="15">
        <v>12.319229719287501</v>
      </c>
    </row>
    <row r="18" spans="1:5" x14ac:dyDescent="0.25">
      <c r="A18" s="2">
        <v>2002</v>
      </c>
      <c r="B18" s="15">
        <v>13.2875980219398</v>
      </c>
      <c r="C18" s="15">
        <v>12.1373641084085</v>
      </c>
      <c r="D18" s="15">
        <v>14.5648626308102</v>
      </c>
      <c r="E18" s="15">
        <v>12.6765362553763</v>
      </c>
    </row>
    <row r="19" spans="1:5" x14ac:dyDescent="0.25">
      <c r="A19" s="2">
        <v>2003</v>
      </c>
      <c r="B19" s="15">
        <v>14.8328475982164</v>
      </c>
      <c r="C19" s="15">
        <v>13.548849970237301</v>
      </c>
      <c r="D19" s="15">
        <v>16.258619964284801</v>
      </c>
      <c r="E19" s="15">
        <v>14.150723858352499</v>
      </c>
    </row>
    <row r="20" spans="1:5" x14ac:dyDescent="0.25">
      <c r="A20" s="2">
        <v>2004</v>
      </c>
      <c r="B20" s="15">
        <v>14.3919636174162</v>
      </c>
      <c r="C20" s="15">
        <v>13.363035901781901</v>
      </c>
      <c r="D20" s="15">
        <v>16.0356430821383</v>
      </c>
      <c r="E20" s="15">
        <v>13.649572733983801</v>
      </c>
    </row>
    <row r="21" spans="1:5" x14ac:dyDescent="0.25">
      <c r="A21" s="2">
        <v>2005</v>
      </c>
      <c r="B21" s="15">
        <v>15.169582020500201</v>
      </c>
      <c r="C21" s="15">
        <v>14.0201798857246</v>
      </c>
      <c r="D21" s="15">
        <v>16.824215862869501</v>
      </c>
      <c r="E21" s="15">
        <v>14.6643503129065</v>
      </c>
    </row>
    <row r="22" spans="1:5" x14ac:dyDescent="0.25">
      <c r="A22" s="2">
        <v>2006</v>
      </c>
      <c r="B22" s="15">
        <v>15.814483463289401</v>
      </c>
      <c r="C22" s="15">
        <v>14.7234066972175</v>
      </c>
      <c r="D22" s="15">
        <v>17.668088036661</v>
      </c>
      <c r="E22" s="15">
        <v>15.054407513891</v>
      </c>
    </row>
    <row r="23" spans="1:5" x14ac:dyDescent="0.25">
      <c r="A23" s="2">
        <v>2007</v>
      </c>
      <c r="B23" s="15">
        <v>15.627712476817001</v>
      </c>
      <c r="C23" s="15">
        <v>14.051808697642199</v>
      </c>
      <c r="D23" s="15">
        <v>16.862170437170601</v>
      </c>
      <c r="E23" s="15">
        <v>15.102411217092101</v>
      </c>
    </row>
    <row r="24" spans="1:5" x14ac:dyDescent="0.25">
      <c r="A24" s="2">
        <v>2008</v>
      </c>
      <c r="B24" s="15">
        <v>15.855287194655</v>
      </c>
      <c r="C24" s="15">
        <v>15.094139729623601</v>
      </c>
      <c r="D24" s="15">
        <v>18.112967675548301</v>
      </c>
      <c r="E24" s="15">
        <v>15.1878194176274</v>
      </c>
    </row>
    <row r="25" spans="1:5" x14ac:dyDescent="0.25">
      <c r="A25" s="2">
        <v>2009</v>
      </c>
      <c r="B25" s="15">
        <v>15.8784294072622</v>
      </c>
      <c r="C25" s="15">
        <v>15.0039425448433</v>
      </c>
      <c r="D25" s="15">
        <v>18.004731053812002</v>
      </c>
      <c r="E25" s="15">
        <v>15.037713251020101</v>
      </c>
    </row>
    <row r="26" spans="1:5" x14ac:dyDescent="0.25">
      <c r="A26" s="2">
        <v>2010</v>
      </c>
      <c r="B26" s="15">
        <v>14.9128376047112</v>
      </c>
      <c r="C26" s="15">
        <v>14.670750560268999</v>
      </c>
      <c r="D26" s="15">
        <v>17.604900672322799</v>
      </c>
      <c r="E26" s="15">
        <v>14.8754525416663</v>
      </c>
    </row>
    <row r="27" spans="1:5" x14ac:dyDescent="0.25">
      <c r="A27" s="2">
        <v>2011</v>
      </c>
      <c r="B27" s="15">
        <v>13.3233785205957</v>
      </c>
      <c r="C27" s="15">
        <v>12.626171066058101</v>
      </c>
      <c r="D27" s="15">
        <v>15.151405279269699</v>
      </c>
      <c r="E27" s="15">
        <v>14.040389074754</v>
      </c>
    </row>
    <row r="28" spans="1:5" x14ac:dyDescent="0.25">
      <c r="A28" s="2">
        <v>2012</v>
      </c>
      <c r="B28" s="15">
        <v>13.140069357601099</v>
      </c>
      <c r="C28" s="15">
        <v>12.4006450831642</v>
      </c>
      <c r="D28" s="15">
        <v>16.2329396505963</v>
      </c>
      <c r="E28" s="15">
        <v>12.279290169444399</v>
      </c>
    </row>
    <row r="29" spans="1:5" x14ac:dyDescent="0.25">
      <c r="A29" s="2">
        <v>2013</v>
      </c>
      <c r="B29" s="15">
        <v>14.3073445010772</v>
      </c>
      <c r="C29" s="15">
        <v>13.7388212209614</v>
      </c>
      <c r="D29" s="15">
        <v>15.849725196944499</v>
      </c>
      <c r="E29" s="15">
        <v>12.0530624413721</v>
      </c>
    </row>
    <row r="30" spans="1:5" x14ac:dyDescent="0.25">
      <c r="A30" s="2">
        <v>2014</v>
      </c>
      <c r="B30" s="15">
        <v>12.987148656706699</v>
      </c>
      <c r="C30" s="15">
        <v>12.6333125867581</v>
      </c>
      <c r="D30" s="15">
        <v>15.0478806962536</v>
      </c>
      <c r="E30" s="15">
        <v>12.6462818159299</v>
      </c>
    </row>
    <row r="31" spans="1:5" x14ac:dyDescent="0.25">
      <c r="A31" s="2">
        <v>2015</v>
      </c>
      <c r="B31" s="15">
        <v>13.8957118479534</v>
      </c>
      <c r="C31" s="15">
        <v>13.383562390441</v>
      </c>
      <c r="D31" s="15">
        <v>15.8719734644302</v>
      </c>
      <c r="E31" s="15">
        <v>13.6133286263114</v>
      </c>
    </row>
    <row r="32" spans="1:5" x14ac:dyDescent="0.25">
      <c r="A32" s="2">
        <v>2016</v>
      </c>
      <c r="B32" s="15">
        <v>13.0325675117525</v>
      </c>
      <c r="C32" s="15">
        <v>12.4834858802858</v>
      </c>
      <c r="D32" s="15">
        <v>15.066915338087799</v>
      </c>
      <c r="E32" s="15">
        <v>13.277630124598399</v>
      </c>
    </row>
    <row r="33" spans="1:5" x14ac:dyDescent="0.25">
      <c r="A33" s="2">
        <v>2017</v>
      </c>
      <c r="B33" s="15">
        <v>12.9102153154831</v>
      </c>
      <c r="C33" s="15">
        <v>12.1619424726453</v>
      </c>
      <c r="D33" s="15">
        <v>14.7859739810254</v>
      </c>
      <c r="E33" s="15">
        <v>13.0300522135215</v>
      </c>
    </row>
    <row r="34" spans="1:5" x14ac:dyDescent="0.25">
      <c r="A34" s="2">
        <v>2018</v>
      </c>
      <c r="B34" s="15">
        <v>13.064013576846</v>
      </c>
      <c r="C34" s="15">
        <v>12.2951330683261</v>
      </c>
      <c r="D34" s="15">
        <v>14.94785433</v>
      </c>
      <c r="E34" s="15">
        <v>13.1727083146473</v>
      </c>
    </row>
    <row r="35" spans="1:5" x14ac:dyDescent="0.25">
      <c r="A35" s="2">
        <v>2019</v>
      </c>
      <c r="B35" s="15">
        <v>13.979441960948</v>
      </c>
      <c r="C35" s="15">
        <v>13.1676125231293</v>
      </c>
      <c r="D35" s="15">
        <v>14.9650971505523</v>
      </c>
      <c r="E35" s="15">
        <v>13.1879034483865</v>
      </c>
    </row>
    <row r="36" spans="1:5" x14ac:dyDescent="0.25">
      <c r="A36" s="2">
        <v>2020</v>
      </c>
      <c r="B36" s="15">
        <v>13.844658123454501</v>
      </c>
      <c r="C36" s="15">
        <v>13.036569412532399</v>
      </c>
      <c r="D36" s="15">
        <v>15.046650959635</v>
      </c>
      <c r="E36" s="15">
        <v>13.2597722608112</v>
      </c>
    </row>
    <row r="37" spans="1:5" x14ac:dyDescent="0.25">
      <c r="A37" s="2">
        <v>2021</v>
      </c>
      <c r="B37" s="15">
        <v>13.870880521236501</v>
      </c>
      <c r="C37" s="15">
        <v>13.063837364668499</v>
      </c>
      <c r="D37" s="15">
        <v>15.078119850036099</v>
      </c>
      <c r="E37" s="15">
        <v>13.287504034555299</v>
      </c>
    </row>
    <row r="38" spans="1:5" x14ac:dyDescent="0.25">
      <c r="A38" s="2">
        <v>2022</v>
      </c>
      <c r="B38" s="15">
        <v>13.829502635393499</v>
      </c>
      <c r="C38" s="15">
        <v>12.950242769175</v>
      </c>
      <c r="D38" s="15">
        <v>14.9470678436291</v>
      </c>
      <c r="E38" s="15">
        <v>13.172015228179699</v>
      </c>
    </row>
    <row r="39" spans="1:5" x14ac:dyDescent="0.25">
      <c r="A39" s="2">
        <v>2023</v>
      </c>
      <c r="B39" s="15">
        <v>13.941633318667799</v>
      </c>
      <c r="C39" s="15">
        <v>13.013843115637799</v>
      </c>
      <c r="D39" s="15">
        <v>15.0204951987111</v>
      </c>
      <c r="E39" s="15">
        <v>13.2367226510283</v>
      </c>
    </row>
    <row r="40" spans="1:5" x14ac:dyDescent="0.25">
      <c r="A40" s="2">
        <v>2024</v>
      </c>
      <c r="B40" s="15">
        <v>14.175593760545601</v>
      </c>
      <c r="C40" s="15">
        <v>13.1791582588725</v>
      </c>
      <c r="D40" s="15">
        <v>15.2113591199011</v>
      </c>
      <c r="E40" s="15">
        <v>13.4049203539307</v>
      </c>
    </row>
    <row r="41" spans="1:5" x14ac:dyDescent="0.25">
      <c r="A41" s="2">
        <v>2025</v>
      </c>
      <c r="B41" s="15">
        <v>14.2216356959082</v>
      </c>
      <c r="C41" s="15">
        <v>13.1566236369218</v>
      </c>
      <c r="D41" s="15">
        <v>15.185366209501501</v>
      </c>
      <c r="E41" s="15">
        <v>13.3820142552101</v>
      </c>
    </row>
    <row r="42" spans="1:5" x14ac:dyDescent="0.25">
      <c r="A42" s="2">
        <v>2026</v>
      </c>
      <c r="B42" s="15">
        <v>14.495500948350101</v>
      </c>
      <c r="C42" s="15">
        <v>13.3561302986854</v>
      </c>
      <c r="D42" s="15">
        <v>15.415635969199601</v>
      </c>
      <c r="E42" s="15">
        <v>13.584938120483599</v>
      </c>
    </row>
    <row r="43" spans="1:5" x14ac:dyDescent="0.25">
      <c r="A43" s="2">
        <v>2027</v>
      </c>
      <c r="B43" s="15">
        <v>14.772467337070999</v>
      </c>
      <c r="C43" s="15">
        <v>13.556668416512601</v>
      </c>
      <c r="D43" s="15">
        <v>15.6470962138969</v>
      </c>
      <c r="E43" s="15">
        <v>13.788911093629</v>
      </c>
    </row>
    <row r="44" spans="1:5" x14ac:dyDescent="0.25">
      <c r="A44" s="2">
        <v>2028</v>
      </c>
      <c r="B44" s="15">
        <v>15.055013137121399</v>
      </c>
      <c r="C44" s="15">
        <v>13.7604802372315</v>
      </c>
      <c r="D44" s="15">
        <v>15.8823349428725</v>
      </c>
      <c r="E44" s="15">
        <v>13.996213833720899</v>
      </c>
    </row>
    <row r="45" spans="1:5" x14ac:dyDescent="0.25">
      <c r="A45" s="2">
        <v>2029</v>
      </c>
      <c r="B45" s="15">
        <v>15.339977312496099</v>
      </c>
      <c r="C45" s="15">
        <v>13.964638130211799</v>
      </c>
      <c r="D45" s="15">
        <v>16.1179730869076</v>
      </c>
      <c r="E45" s="15">
        <v>14.2038685559742</v>
      </c>
    </row>
    <row r="46" spans="1:5" x14ac:dyDescent="0.25">
      <c r="A46" s="2">
        <v>2030</v>
      </c>
      <c r="B46" s="15">
        <v>15.6332377781314</v>
      </c>
      <c r="C46" s="15">
        <v>14.174456619102401</v>
      </c>
      <c r="D46" s="15">
        <v>16.360144664207599</v>
      </c>
      <c r="E46" s="15">
        <v>14.417280827691901</v>
      </c>
    </row>
    <row r="47" spans="1:5" x14ac:dyDescent="0.25">
      <c r="A47" t="s">
        <v>33</v>
      </c>
    </row>
    <row r="50" spans="1:5" ht="18.75" x14ac:dyDescent="0.3">
      <c r="A50" s="19" t="s">
        <v>10</v>
      </c>
      <c r="B50" s="20"/>
      <c r="C50" s="20"/>
      <c r="D50" s="20"/>
      <c r="E50" s="20"/>
    </row>
    <row r="51" spans="1:5" ht="15.75" thickBot="1" x14ac:dyDescent="0.3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 x14ac:dyDescent="0.25">
      <c r="A52" s="2" t="s">
        <v>11</v>
      </c>
      <c r="B52" s="5">
        <f>IF(B16=0, "--",(B26/B16)^(1/10)-1)</f>
        <v>1.9268492574084695E-2</v>
      </c>
      <c r="C52" s="5">
        <f t="shared" ref="C52:E52" si="0">IF(C16=0, "--",(C26/C16)^(1/10)-1)</f>
        <v>1.8025634696234638E-2</v>
      </c>
      <c r="D52" s="5">
        <f t="shared" si="0"/>
        <v>1.8025449722778752E-2</v>
      </c>
      <c r="E52" s="5">
        <f t="shared" si="0"/>
        <v>2.3821339380611484E-2</v>
      </c>
    </row>
    <row r="53" spans="1:5" x14ac:dyDescent="0.25">
      <c r="A53" s="2" t="s">
        <v>12</v>
      </c>
      <c r="B53" s="5">
        <f>IF(B26=0,"--",(B36/B26)^(1/10)-1)</f>
        <v>-7.4047450876658649E-3</v>
      </c>
      <c r="C53" s="5">
        <f t="shared" ref="C53:E53" si="1">IF(C26=0,"--",(C36/C26)^(1/10)-1)</f>
        <v>-1.1740270206217374E-2</v>
      </c>
      <c r="D53" s="5">
        <f t="shared" si="1"/>
        <v>-1.5579550560000044E-2</v>
      </c>
      <c r="E53" s="5">
        <f t="shared" si="1"/>
        <v>-1.1431909825843856E-2</v>
      </c>
    </row>
    <row r="54" spans="1:5" x14ac:dyDescent="0.25">
      <c r="A54" s="2" t="s">
        <v>13</v>
      </c>
      <c r="B54" s="5">
        <f>IF(B36=0,"--",(B46/B36)^(1/10)-1)</f>
        <v>1.2224091996736686E-2</v>
      </c>
      <c r="C54" s="5">
        <f t="shared" ref="C54:E54" si="2">IF(C36=0,"--",(C46/C36)^(1/10)-1)</f>
        <v>8.4034196705002895E-3</v>
      </c>
      <c r="D54" s="5">
        <f t="shared" si="2"/>
        <v>8.4043937638436095E-3</v>
      </c>
      <c r="E54" s="5">
        <f t="shared" si="2"/>
        <v>8.4043937638433874E-3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2019-08-05T21:23:12Z</dcterms:modified>
</cp:coreProperties>
</file>