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Low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<sst xmlns="http://schemas.openxmlformats.org/spreadsheetml/2006/main" count="174" uniqueCount="70">
  <si>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</si>
  <si>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</si>
  <si>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</si>
  <si>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</si>
  <si>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</si>
  <si>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</si>
  <si>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</si>
  <si>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</si>
  <si>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</si>
  <si>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</si>
  <si>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</si>
  <si>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</si>
  <si>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</si>
  <si>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</si>
  <si>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</si>
  <si>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</si>
  <si>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</si>
  <si>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</si>
  <si>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</si>
  <si>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</si>
  <si>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</si>
  <si>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</si>
  <si>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</si>
  <si>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</si>
  <si>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</si>
  <si>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</si>
  <si>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</si>
  <si>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</si>
  <si>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</si>
  <si>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</si>
  <si>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</si>
  <si>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</si>
  <si>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</si>
  <si>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</si>
  <si>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</si>
  <si>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</si>
  <si>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</si>
  <si>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</si>
  <si>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</si>
  <si>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</si>
  <si>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</si>
  <si>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</si>
  <si>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</si>
  <si>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</si>
  <si>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</si>
  <si>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</si>
  <si>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</si>
  <si>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</si>
  <si>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</si>
  <si>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</si>
  <si>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</si>
  <si>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</si>
  <si>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</si>
  <si>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</si>
  <si>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</si>
  <si>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</si>
  <si>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</si>
  <si>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</si>
  <si>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</si>
  <si>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</si>
  <si>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</si>
  <si>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</si>
  <si>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</si>
  <si>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</si>
  <si>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</si>
  <si>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</si>
  <si>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Load.Factor (%)</t>
  </si>
  <si>
    <t>Total.Non.Ag.Employment
(Ths.)</t>
  </si>
  <si>
    <t>California Energy Demand 2019-2030 Preliminary Baseline Forecast - Low Demand Case</t>
  </si>
  <si>
    <t>NCNC Planning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</si>
</sst>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 x14ac:dyDescent="0.25"/>
  <cols>
    <col min="1" max="1" width="10.5703125" customWidth="1"/>
  </cols>
  <sheetData>
    <row r="1" spans="1:1" ht="18.75" x14ac:dyDescent="0.3">
      <c r="A1" s="13" t="s">
        <v>69</v>
      </c>
    </row>
    <row r="2" spans="1:1" ht="15.75" x14ac:dyDescent="0.25">
      <c r="A2" s="12" t="s">
        <v>68</v>
      </c>
    </row>
    <row r="3" spans="1:1" ht="15.75" x14ac:dyDescent="0.25">
      <c r="A3" s="12" t="s">
        <v>52</v>
      </c>
    </row>
    <row r="4" spans="1:1" x14ac:dyDescent="0.25">
      <c r="A4" t="s">
        <v>50</v>
      </c>
    </row>
    <row r="5" spans="1:1" ht="18.75" x14ac:dyDescent="0.3">
      <c r="A5" s="13" t="s">
        <v>51</v>
      </c>
    </row>
    <row r="6" spans="1:1" ht="15.75" x14ac:dyDescent="0.25">
      <c r="A6" s="14" t="s">
        <v>61</v>
      </c>
    </row>
    <row r="7" spans="1:1" ht="15.75" x14ac:dyDescent="0.25">
      <c r="A7" s="14" t="s">
        <v>54</v>
      </c>
    </row>
    <row r="8" spans="1:1" ht="15.75" x14ac:dyDescent="0.25">
      <c r="A8" s="14" t="s">
        <v>56</v>
      </c>
    </row>
    <row r="9" spans="1:1" ht="15.75" x14ac:dyDescent="0.25">
      <c r="A9" s="14" t="s">
        <v>57</v>
      </c>
    </row>
    <row r="10" spans="1:1" ht="15.75" x14ac:dyDescent="0.25">
      <c r="A10" s="14" t="s">
        <v>58</v>
      </c>
    </row>
    <row r="11" spans="1:1" ht="15.75" x14ac:dyDescent="0.25">
      <c r="A11" s="14" t="s">
        <v>55</v>
      </c>
    </row>
    <row r="12" spans="1:1" ht="15.75" x14ac:dyDescent="0.25">
      <c r="A12" s="14" t="s">
        <v>59</v>
      </c>
    </row>
    <row r="13" spans="1:1" ht="15.75" x14ac:dyDescent="0.25">
      <c r="A13" s="1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11" width="18.7109375" customWidth="1"/>
  </cols>
  <sheetData>
    <row r="1" spans="1:11" ht="18.75" x14ac:dyDescent="0.3">
      <c r="A1" s="16" t="str">
        <f>CONCATENATE("Form 1.1 - ",'List of Forms'!A1)</f>
        <v>Form 1.1 - NCNC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 x14ac:dyDescent="0.2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 x14ac:dyDescent="0.3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 x14ac:dyDescent="0.25">
      <c r="A6" s="2">
        <v>1990</v>
      </c>
      <c r="B6" s="3">
        <v>5168.9557839999998</v>
      </c>
      <c r="C6" s="3">
        <v>0</v>
      </c>
      <c r="D6" s="3">
        <v>4290.5883245743498</v>
      </c>
      <c r="E6" s="3">
        <v>0</v>
      </c>
      <c r="F6" s="3">
        <v>1523.85326828129</v>
      </c>
      <c r="G6" s="3">
        <v>143.82328899999999</v>
      </c>
      <c r="H6" s="3">
        <v>711.75807702427096</v>
      </c>
      <c r="I6" s="3">
        <v>755.12014809157199</v>
      </c>
      <c r="J6" s="3">
        <v>77.687598999999906</v>
      </c>
      <c r="K6" s="4">
        <v>12671.7864899714</v>
      </c>
    </row>
    <row r="7" spans="1:11" x14ac:dyDescent="0.25">
      <c r="A7" s="2">
        <v>1991</v>
      </c>
      <c r="B7" s="3">
        <v>5252.2022200000001</v>
      </c>
      <c r="C7" s="3">
        <v>0</v>
      </c>
      <c r="D7" s="3">
        <v>4268.7508518444201</v>
      </c>
      <c r="E7" s="3">
        <v>0</v>
      </c>
      <c r="F7" s="3">
        <v>1583.47971269547</v>
      </c>
      <c r="G7" s="3">
        <v>154.958268518088</v>
      </c>
      <c r="H7" s="3">
        <v>587.03274603682996</v>
      </c>
      <c r="I7" s="3">
        <v>794.66600137025296</v>
      </c>
      <c r="J7" s="3">
        <v>98.790029000000004</v>
      </c>
      <c r="K7" s="4">
        <v>12739.879829465001</v>
      </c>
    </row>
    <row r="8" spans="1:11" x14ac:dyDescent="0.25">
      <c r="A8" s="2">
        <v>1992</v>
      </c>
      <c r="B8" s="3">
        <v>5269.4630714898103</v>
      </c>
      <c r="C8" s="3">
        <v>0</v>
      </c>
      <c r="D8" s="3">
        <v>4433.0326217965203</v>
      </c>
      <c r="E8" s="3">
        <v>0</v>
      </c>
      <c r="F8" s="3">
        <v>1659.6799552723401</v>
      </c>
      <c r="G8" s="3">
        <v>121.061504816385</v>
      </c>
      <c r="H8" s="3">
        <v>712.371076910596</v>
      </c>
      <c r="I8" s="3">
        <v>780.42921138974202</v>
      </c>
      <c r="J8" s="3">
        <v>91.320719972215699</v>
      </c>
      <c r="K8" s="4">
        <v>13067.3581616476</v>
      </c>
    </row>
    <row r="9" spans="1:11" x14ac:dyDescent="0.25">
      <c r="A9" s="2">
        <v>1993</v>
      </c>
      <c r="B9" s="3">
        <v>5256.7066096589697</v>
      </c>
      <c r="C9" s="3">
        <v>0</v>
      </c>
      <c r="D9" s="3">
        <v>4451.83722741371</v>
      </c>
      <c r="E9" s="3">
        <v>0</v>
      </c>
      <c r="F9" s="3">
        <v>1622.63908002376</v>
      </c>
      <c r="G9" s="3">
        <v>118.06496148586101</v>
      </c>
      <c r="H9" s="3">
        <v>1107.33855405227</v>
      </c>
      <c r="I9" s="3">
        <v>696.30590741189201</v>
      </c>
      <c r="J9" s="3">
        <v>92.408304462278593</v>
      </c>
      <c r="K9" s="4">
        <v>13345.300644508699</v>
      </c>
    </row>
    <row r="10" spans="1:11" x14ac:dyDescent="0.25">
      <c r="A10" s="2">
        <v>1994</v>
      </c>
      <c r="B10" s="3">
        <v>5360.21613138067</v>
      </c>
      <c r="C10" s="3">
        <v>0</v>
      </c>
      <c r="D10" s="3">
        <v>4471.2097897569902</v>
      </c>
      <c r="E10" s="3">
        <v>0</v>
      </c>
      <c r="F10" s="3">
        <v>1702.7213484798001</v>
      </c>
      <c r="G10" s="3">
        <v>130.45984048592101</v>
      </c>
      <c r="H10" s="3">
        <v>699.64532469104699</v>
      </c>
      <c r="I10" s="3">
        <v>627.70164028551005</v>
      </c>
      <c r="J10" s="3">
        <v>99.730199556829007</v>
      </c>
      <c r="K10" s="4">
        <v>13091.6842746367</v>
      </c>
    </row>
    <row r="11" spans="1:11" x14ac:dyDescent="0.25">
      <c r="A11" s="2">
        <v>1995</v>
      </c>
      <c r="B11" s="3">
        <v>5247.7586118804502</v>
      </c>
      <c r="C11" s="3">
        <v>0</v>
      </c>
      <c r="D11" s="3">
        <v>4612.2641422447896</v>
      </c>
      <c r="E11" s="3">
        <v>0</v>
      </c>
      <c r="F11" s="3">
        <v>1702.5812045223799</v>
      </c>
      <c r="G11" s="3">
        <v>135.08444972033701</v>
      </c>
      <c r="H11" s="3">
        <v>1003.5511911390601</v>
      </c>
      <c r="I11" s="3">
        <v>677.08442962406798</v>
      </c>
      <c r="J11" s="3">
        <v>104.964028913565</v>
      </c>
      <c r="K11" s="4">
        <v>13483.2880580446</v>
      </c>
    </row>
    <row r="12" spans="1:11" x14ac:dyDescent="0.25">
      <c r="A12" s="2">
        <v>1996</v>
      </c>
      <c r="B12" s="3">
        <v>5665.7317305899496</v>
      </c>
      <c r="C12" s="3">
        <v>0</v>
      </c>
      <c r="D12" s="3">
        <v>4743.9514545380698</v>
      </c>
      <c r="E12" s="3">
        <v>0</v>
      </c>
      <c r="F12" s="3">
        <v>1891.2549581590499</v>
      </c>
      <c r="G12" s="3">
        <v>132.63327511930899</v>
      </c>
      <c r="H12" s="3">
        <v>992.14171105544995</v>
      </c>
      <c r="I12" s="3">
        <v>683.10143574003996</v>
      </c>
      <c r="J12" s="3">
        <v>105.054614814285</v>
      </c>
      <c r="K12" s="4">
        <v>14213.8691800161</v>
      </c>
    </row>
    <row r="13" spans="1:11" x14ac:dyDescent="0.25">
      <c r="A13" s="2">
        <v>1997</v>
      </c>
      <c r="B13" s="3">
        <v>5618.2162481347104</v>
      </c>
      <c r="C13" s="3">
        <v>0</v>
      </c>
      <c r="D13" s="3">
        <v>4922.1145277108799</v>
      </c>
      <c r="E13" s="3">
        <v>0</v>
      </c>
      <c r="F13" s="3">
        <v>1976.7884057896099</v>
      </c>
      <c r="G13" s="3">
        <v>134.60406938698401</v>
      </c>
      <c r="H13" s="3">
        <v>1038.8087282757999</v>
      </c>
      <c r="I13" s="3">
        <v>711.187039778535</v>
      </c>
      <c r="J13" s="3">
        <v>103.238252161736</v>
      </c>
      <c r="K13" s="4">
        <v>14504.9572712382</v>
      </c>
    </row>
    <row r="14" spans="1:11" x14ac:dyDescent="0.25">
      <c r="A14" s="2">
        <v>1998</v>
      </c>
      <c r="B14" s="3">
        <v>5786.82268140622</v>
      </c>
      <c r="C14" s="3">
        <v>0</v>
      </c>
      <c r="D14" s="3">
        <v>4939.2519175695998</v>
      </c>
      <c r="E14" s="3">
        <v>0</v>
      </c>
      <c r="F14" s="3">
        <v>2163.8486824033198</v>
      </c>
      <c r="G14" s="3">
        <v>156.19384746902199</v>
      </c>
      <c r="H14" s="3">
        <v>907.35311020014501</v>
      </c>
      <c r="I14" s="3">
        <v>701.11873982761097</v>
      </c>
      <c r="J14" s="3">
        <v>102.64501724839</v>
      </c>
      <c r="K14" s="4">
        <v>14757.2339961243</v>
      </c>
    </row>
    <row r="15" spans="1:11" x14ac:dyDescent="0.25">
      <c r="A15" s="2">
        <v>1999</v>
      </c>
      <c r="B15" s="3">
        <v>5800.8666564528703</v>
      </c>
      <c r="C15" s="3">
        <v>0</v>
      </c>
      <c r="D15" s="3">
        <v>5365.6820491173003</v>
      </c>
      <c r="E15" s="3">
        <v>0</v>
      </c>
      <c r="F15" s="3">
        <v>1865.3014344712101</v>
      </c>
      <c r="G15" s="3">
        <v>198.78564641149899</v>
      </c>
      <c r="H15" s="3">
        <v>1601.96857735563</v>
      </c>
      <c r="I15" s="3">
        <v>693.11275058538899</v>
      </c>
      <c r="J15" s="3">
        <v>116.268986907475</v>
      </c>
      <c r="K15" s="4">
        <v>15641.9861013013</v>
      </c>
    </row>
    <row r="16" spans="1:11" x14ac:dyDescent="0.25">
      <c r="A16" s="2">
        <v>2000</v>
      </c>
      <c r="B16" s="3">
        <v>6069.9743927992304</v>
      </c>
      <c r="C16" s="3">
        <v>0</v>
      </c>
      <c r="D16" s="3">
        <v>5572.2411549028302</v>
      </c>
      <c r="E16" s="3">
        <v>0</v>
      </c>
      <c r="F16" s="3">
        <v>2060.9349532712399</v>
      </c>
      <c r="G16" s="3">
        <v>205.84533148657201</v>
      </c>
      <c r="H16" s="3">
        <v>1211.1964749906899</v>
      </c>
      <c r="I16" s="3">
        <v>687.186585054891</v>
      </c>
      <c r="J16" s="3">
        <v>109.517579744803</v>
      </c>
      <c r="K16" s="4">
        <v>15916.896472250201</v>
      </c>
    </row>
    <row r="17" spans="1:11" x14ac:dyDescent="0.25">
      <c r="A17" s="2">
        <v>2001</v>
      </c>
      <c r="B17" s="3">
        <v>5984.17852111295</v>
      </c>
      <c r="C17" s="3">
        <v>0</v>
      </c>
      <c r="D17" s="3">
        <v>5730.9534042802597</v>
      </c>
      <c r="E17" s="3">
        <v>0</v>
      </c>
      <c r="F17" s="3">
        <v>1973.05645255276</v>
      </c>
      <c r="G17" s="3">
        <v>187.18568787330801</v>
      </c>
      <c r="H17" s="3">
        <v>958.26027290530396</v>
      </c>
      <c r="I17" s="3">
        <v>622.66327278045901</v>
      </c>
      <c r="J17" s="3">
        <v>107.88144675695099</v>
      </c>
      <c r="K17" s="4">
        <v>15564.179058262</v>
      </c>
    </row>
    <row r="18" spans="1:11" x14ac:dyDescent="0.25">
      <c r="A18" s="2">
        <v>2002</v>
      </c>
      <c r="B18" s="3">
        <v>6169.6197649072901</v>
      </c>
      <c r="C18" s="3">
        <v>0</v>
      </c>
      <c r="D18" s="3">
        <v>5993.02341801688</v>
      </c>
      <c r="E18" s="3">
        <v>0</v>
      </c>
      <c r="F18" s="3">
        <v>2047.1669860787399</v>
      </c>
      <c r="G18" s="3">
        <v>179.37216262477</v>
      </c>
      <c r="H18" s="3">
        <v>1044.9205420242599</v>
      </c>
      <c r="I18" s="3">
        <v>659.490946348016</v>
      </c>
      <c r="J18" s="3">
        <v>108.370063120559</v>
      </c>
      <c r="K18" s="4">
        <v>16201.963883120499</v>
      </c>
    </row>
    <row r="19" spans="1:11" x14ac:dyDescent="0.25">
      <c r="A19" s="2">
        <v>2003</v>
      </c>
      <c r="B19" s="3">
        <v>6616.64266633425</v>
      </c>
      <c r="C19" s="3">
        <v>0</v>
      </c>
      <c r="D19" s="3">
        <v>6253.7722600576899</v>
      </c>
      <c r="E19" s="3">
        <v>0</v>
      </c>
      <c r="F19" s="3">
        <v>2050.1772283045798</v>
      </c>
      <c r="G19" s="3">
        <v>174.23796154073199</v>
      </c>
      <c r="H19" s="3">
        <v>859.66125756941005</v>
      </c>
      <c r="I19" s="3">
        <v>699.10713106766298</v>
      </c>
      <c r="J19" s="3">
        <v>111.51112105650201</v>
      </c>
      <c r="K19" s="4">
        <v>16765.1096259308</v>
      </c>
    </row>
    <row r="20" spans="1:11" x14ac:dyDescent="0.25">
      <c r="A20" s="2">
        <v>2004</v>
      </c>
      <c r="B20" s="3">
        <v>6734.5732993622796</v>
      </c>
      <c r="C20" s="3">
        <v>0</v>
      </c>
      <c r="D20" s="3">
        <v>6331.4738551824903</v>
      </c>
      <c r="E20" s="3">
        <v>0</v>
      </c>
      <c r="F20" s="3">
        <v>2321.2302552661399</v>
      </c>
      <c r="G20" s="3">
        <v>210.34051620095099</v>
      </c>
      <c r="H20" s="3">
        <v>1083.69922973711</v>
      </c>
      <c r="I20" s="3">
        <v>697.91641763112796</v>
      </c>
      <c r="J20" s="3">
        <v>117.21059474982199</v>
      </c>
      <c r="K20" s="4">
        <v>17496.444168129899</v>
      </c>
    </row>
    <row r="21" spans="1:11" x14ac:dyDescent="0.25">
      <c r="A21" s="2">
        <v>2005</v>
      </c>
      <c r="B21" s="3">
        <v>6948.97081786338</v>
      </c>
      <c r="C21" s="3">
        <v>0</v>
      </c>
      <c r="D21" s="3">
        <v>6481.0215044904498</v>
      </c>
      <c r="E21" s="3">
        <v>0</v>
      </c>
      <c r="F21" s="3">
        <v>2427.9786983138601</v>
      </c>
      <c r="G21" s="3">
        <v>196.629394297071</v>
      </c>
      <c r="H21" s="3">
        <v>708.74210085440302</v>
      </c>
      <c r="I21" s="3">
        <v>679.13362114348297</v>
      </c>
      <c r="J21" s="3">
        <v>116.462029973744</v>
      </c>
      <c r="K21" s="4">
        <v>17558.938166936401</v>
      </c>
    </row>
    <row r="22" spans="1:11" x14ac:dyDescent="0.25">
      <c r="A22" s="2">
        <v>2006</v>
      </c>
      <c r="B22" s="3">
        <v>7271.6776756843401</v>
      </c>
      <c r="C22" s="3">
        <v>0</v>
      </c>
      <c r="D22" s="3">
        <v>6575.8217777165401</v>
      </c>
      <c r="E22" s="3">
        <v>0</v>
      </c>
      <c r="F22" s="3">
        <v>2524.3772813381802</v>
      </c>
      <c r="G22" s="3">
        <v>210.49144921752699</v>
      </c>
      <c r="H22" s="3">
        <v>735.08401422175803</v>
      </c>
      <c r="I22" s="3">
        <v>719.39619448525002</v>
      </c>
      <c r="J22" s="3">
        <v>112.771866940604</v>
      </c>
      <c r="K22" s="4">
        <v>18149.620259604199</v>
      </c>
    </row>
    <row r="23" spans="1:11" x14ac:dyDescent="0.25">
      <c r="A23" s="2">
        <v>2007</v>
      </c>
      <c r="B23" s="3">
        <v>7096.82808707396</v>
      </c>
      <c r="C23" s="3">
        <v>0</v>
      </c>
      <c r="D23" s="3">
        <v>6667.4948174398896</v>
      </c>
      <c r="E23" s="3">
        <v>0</v>
      </c>
      <c r="F23" s="3">
        <v>2695.0337568653099</v>
      </c>
      <c r="G23" s="3">
        <v>211.924880859887</v>
      </c>
      <c r="H23" s="3">
        <v>620.14022637071105</v>
      </c>
      <c r="I23" s="3">
        <v>756.05063360973202</v>
      </c>
      <c r="J23" s="3">
        <v>109.59741344448101</v>
      </c>
      <c r="K23" s="4">
        <v>18157.069815663901</v>
      </c>
    </row>
    <row r="24" spans="1:11" x14ac:dyDescent="0.25">
      <c r="A24" s="2">
        <v>2008</v>
      </c>
      <c r="B24" s="3">
        <v>7212.6687892277296</v>
      </c>
      <c r="C24" s="3">
        <v>0</v>
      </c>
      <c r="D24" s="3">
        <v>6775.13860586788</v>
      </c>
      <c r="E24" s="3">
        <v>0</v>
      </c>
      <c r="F24" s="3">
        <v>2535.5752269965301</v>
      </c>
      <c r="G24" s="3">
        <v>206.10938455360801</v>
      </c>
      <c r="H24" s="3">
        <v>628.063098350725</v>
      </c>
      <c r="I24" s="3">
        <v>770.02710978886</v>
      </c>
      <c r="J24" s="3">
        <v>115.163051531596</v>
      </c>
      <c r="K24" s="4">
        <v>18242.745266316899</v>
      </c>
    </row>
    <row r="25" spans="1:11" x14ac:dyDescent="0.25">
      <c r="A25" s="2">
        <v>2009</v>
      </c>
      <c r="B25" s="3">
        <v>7248.9470530458702</v>
      </c>
      <c r="C25" s="3">
        <v>0</v>
      </c>
      <c r="D25" s="3">
        <v>6614.5947559647302</v>
      </c>
      <c r="E25" s="3">
        <v>0</v>
      </c>
      <c r="F25" s="3">
        <v>2396.97091195446</v>
      </c>
      <c r="G25" s="3">
        <v>195.807978659459</v>
      </c>
      <c r="H25" s="3">
        <v>610.44246527855296</v>
      </c>
      <c r="I25" s="3">
        <v>745.48366478271805</v>
      </c>
      <c r="J25" s="3">
        <v>114.69702174326</v>
      </c>
      <c r="K25" s="4">
        <v>17926.943851429001</v>
      </c>
    </row>
    <row r="26" spans="1:11" x14ac:dyDescent="0.25">
      <c r="A26" s="2">
        <v>2010</v>
      </c>
      <c r="B26" s="3">
        <v>6940.5850653019697</v>
      </c>
      <c r="C26" s="3">
        <v>0</v>
      </c>
      <c r="D26" s="3">
        <v>6385.8728854655801</v>
      </c>
      <c r="E26" s="3">
        <v>0</v>
      </c>
      <c r="F26" s="3">
        <v>2395.14891701238</v>
      </c>
      <c r="G26" s="3">
        <v>180.18378858058099</v>
      </c>
      <c r="H26" s="3">
        <v>767.40444841440706</v>
      </c>
      <c r="I26" s="3">
        <v>916.79552506192294</v>
      </c>
      <c r="J26" s="3">
        <v>115.374948050263</v>
      </c>
      <c r="K26" s="4">
        <v>17701.3655778871</v>
      </c>
    </row>
    <row r="27" spans="1:11" x14ac:dyDescent="0.25">
      <c r="A27" s="2">
        <v>2011</v>
      </c>
      <c r="B27" s="3">
        <v>7090.0335251128299</v>
      </c>
      <c r="C27" s="3">
        <v>0</v>
      </c>
      <c r="D27" s="3">
        <v>6364.0630451462503</v>
      </c>
      <c r="E27" s="3">
        <v>0</v>
      </c>
      <c r="F27" s="3">
        <v>2434.4720344950802</v>
      </c>
      <c r="G27" s="3">
        <v>176.93115108238899</v>
      </c>
      <c r="H27" s="3">
        <v>624.87039988342895</v>
      </c>
      <c r="I27" s="3">
        <v>1182.0191305319299</v>
      </c>
      <c r="J27" s="3">
        <v>111.61076894817801</v>
      </c>
      <c r="K27" s="4">
        <v>17984.0000552001</v>
      </c>
    </row>
    <row r="28" spans="1:11" x14ac:dyDescent="0.25">
      <c r="A28" s="2">
        <v>2012</v>
      </c>
      <c r="B28" s="3">
        <v>7184.2410431778599</v>
      </c>
      <c r="C28" s="3">
        <v>0</v>
      </c>
      <c r="D28" s="3">
        <v>6457.5293368278399</v>
      </c>
      <c r="E28" s="3">
        <v>0</v>
      </c>
      <c r="F28" s="3">
        <v>2450.97434669021</v>
      </c>
      <c r="G28" s="3">
        <v>177.88518669990901</v>
      </c>
      <c r="H28" s="3">
        <v>661.23959228937099</v>
      </c>
      <c r="I28" s="3">
        <v>1017.358301951</v>
      </c>
      <c r="J28" s="3">
        <v>112.411887978283</v>
      </c>
      <c r="K28" s="4">
        <v>18061.639695614402</v>
      </c>
    </row>
    <row r="29" spans="1:11" x14ac:dyDescent="0.25">
      <c r="A29" s="2">
        <v>2013</v>
      </c>
      <c r="B29" s="3">
        <v>7182.2456815703999</v>
      </c>
      <c r="C29" s="3">
        <v>0</v>
      </c>
      <c r="D29" s="3">
        <v>6531.8675735249399</v>
      </c>
      <c r="E29" s="3">
        <v>0</v>
      </c>
      <c r="F29" s="3">
        <v>2403.8762305581099</v>
      </c>
      <c r="G29" s="3">
        <v>188.610963888839</v>
      </c>
      <c r="H29" s="3">
        <v>682.08944282103403</v>
      </c>
      <c r="I29" s="3">
        <v>911.23995941640601</v>
      </c>
      <c r="J29" s="3">
        <v>102.027911875679</v>
      </c>
      <c r="K29" s="4">
        <v>18001.957763655399</v>
      </c>
    </row>
    <row r="30" spans="1:11" x14ac:dyDescent="0.25">
      <c r="A30" s="2">
        <v>2014</v>
      </c>
      <c r="B30" s="3">
        <v>7254.0360534617403</v>
      </c>
      <c r="C30" s="3">
        <v>0</v>
      </c>
      <c r="D30" s="3">
        <v>6631.0334797121404</v>
      </c>
      <c r="E30" s="3">
        <v>0</v>
      </c>
      <c r="F30" s="3">
        <v>2441.4896308246598</v>
      </c>
      <c r="G30" s="3">
        <v>199.826682078684</v>
      </c>
      <c r="H30" s="3">
        <v>691.39732375852498</v>
      </c>
      <c r="I30" s="3">
        <v>891.05349122138398</v>
      </c>
      <c r="J30" s="3">
        <v>109.559611484941</v>
      </c>
      <c r="K30" s="4">
        <v>18218.396272541999</v>
      </c>
    </row>
    <row r="31" spans="1:11" x14ac:dyDescent="0.25">
      <c r="A31" s="2">
        <v>2015</v>
      </c>
      <c r="B31" s="3">
        <v>7232.8164762250899</v>
      </c>
      <c r="C31" s="3">
        <v>0</v>
      </c>
      <c r="D31" s="3">
        <v>6593.5850936510196</v>
      </c>
      <c r="E31" s="3">
        <v>0</v>
      </c>
      <c r="F31" s="3">
        <v>2453.37825586898</v>
      </c>
      <c r="G31" s="3">
        <v>205.209780950875</v>
      </c>
      <c r="H31" s="3">
        <v>695.59182268922495</v>
      </c>
      <c r="I31" s="3">
        <v>793.90925554281296</v>
      </c>
      <c r="J31" s="3">
        <v>94.7218629187728</v>
      </c>
      <c r="K31" s="4">
        <v>18069.212547846699</v>
      </c>
    </row>
    <row r="32" spans="1:11" x14ac:dyDescent="0.25">
      <c r="A32" s="2">
        <v>2016</v>
      </c>
      <c r="B32" s="3">
        <v>7319.7587713319099</v>
      </c>
      <c r="C32" s="3">
        <v>0</v>
      </c>
      <c r="D32" s="3">
        <v>6595.4099923879403</v>
      </c>
      <c r="E32" s="3">
        <v>0</v>
      </c>
      <c r="F32" s="3">
        <v>2493.9563085422901</v>
      </c>
      <c r="G32" s="3">
        <v>208.50033134236199</v>
      </c>
      <c r="H32" s="3">
        <v>621.13888728409495</v>
      </c>
      <c r="I32" s="3">
        <v>1047.1349750586601</v>
      </c>
      <c r="J32" s="3">
        <v>85.398682559032196</v>
      </c>
      <c r="K32" s="4">
        <v>18371.297948506301</v>
      </c>
    </row>
    <row r="33" spans="1:11" x14ac:dyDescent="0.25">
      <c r="A33" s="2">
        <v>2017</v>
      </c>
      <c r="B33" s="3">
        <v>7953.8635240694703</v>
      </c>
      <c r="C33" s="3">
        <v>29.879919092252099</v>
      </c>
      <c r="D33" s="3">
        <v>6661.6955059025004</v>
      </c>
      <c r="E33" s="3">
        <v>12.8221063690604</v>
      </c>
      <c r="F33" s="3">
        <v>2277.1571364183701</v>
      </c>
      <c r="G33" s="3">
        <v>214.57586029834599</v>
      </c>
      <c r="H33" s="3">
        <v>625.59653049305996</v>
      </c>
      <c r="I33" s="3">
        <v>1262.95105108296</v>
      </c>
      <c r="J33" s="3">
        <v>85.731700250000003</v>
      </c>
      <c r="K33" s="4">
        <v>19081.5713085147</v>
      </c>
    </row>
    <row r="34" spans="1:11" x14ac:dyDescent="0.25">
      <c r="A34" s="2">
        <v>2018</v>
      </c>
      <c r="B34" s="3">
        <v>7310.6909337730103</v>
      </c>
      <c r="C34" s="3">
        <v>46.897020903003202</v>
      </c>
      <c r="D34" s="3">
        <v>6308.4965963606001</v>
      </c>
      <c r="E34" s="3">
        <v>20.4257954249967</v>
      </c>
      <c r="F34" s="3">
        <v>1892.94481120244</v>
      </c>
      <c r="G34" s="3">
        <v>210.53970723721801</v>
      </c>
      <c r="H34" s="3">
        <v>662.50162484002999</v>
      </c>
      <c r="I34" s="3">
        <v>1087.0340853641401</v>
      </c>
      <c r="J34" s="3">
        <v>76.457014021780793</v>
      </c>
      <c r="K34" s="4">
        <v>17548.664772799199</v>
      </c>
    </row>
    <row r="35" spans="1:11" x14ac:dyDescent="0.25">
      <c r="A35" s="2">
        <v>2019</v>
      </c>
      <c r="B35" s="3">
        <v>7352.9758607490203</v>
      </c>
      <c r="C35" s="3">
        <v>68.474528414579694</v>
      </c>
      <c r="D35" s="3">
        <v>6360.3690435442004</v>
      </c>
      <c r="E35" s="3">
        <v>29.9619297803746</v>
      </c>
      <c r="F35" s="3">
        <v>1899.1510911969399</v>
      </c>
      <c r="G35" s="3">
        <v>210.471335336203</v>
      </c>
      <c r="H35" s="3">
        <v>653.76748154984898</v>
      </c>
      <c r="I35" s="3">
        <v>1122.9425059753301</v>
      </c>
      <c r="J35" s="3">
        <v>80.698568744427206</v>
      </c>
      <c r="K35" s="4">
        <v>17680.375887095899</v>
      </c>
    </row>
    <row r="36" spans="1:11" x14ac:dyDescent="0.25">
      <c r="A36" s="2">
        <v>2020</v>
      </c>
      <c r="B36" s="3">
        <v>7423.3145502020498</v>
      </c>
      <c r="C36" s="3">
        <v>89.6761428654588</v>
      </c>
      <c r="D36" s="3">
        <v>6440.95647138599</v>
      </c>
      <c r="E36" s="3">
        <v>37.754356551144902</v>
      </c>
      <c r="F36" s="3">
        <v>1869.7668890769301</v>
      </c>
      <c r="G36" s="3">
        <v>209.41874804128301</v>
      </c>
      <c r="H36" s="3">
        <v>658.32076913102196</v>
      </c>
      <c r="I36" s="3">
        <v>1133.20487884145</v>
      </c>
      <c r="J36" s="3">
        <v>80.357346299375806</v>
      </c>
      <c r="K36" s="4">
        <v>17815.339652978098</v>
      </c>
    </row>
    <row r="37" spans="1:11" x14ac:dyDescent="0.25">
      <c r="A37" s="2">
        <v>2021</v>
      </c>
      <c r="B37" s="3">
        <v>7513.3422753632003</v>
      </c>
      <c r="C37" s="3">
        <v>111.44448569690999</v>
      </c>
      <c r="D37" s="3">
        <v>6522.9145686893198</v>
      </c>
      <c r="E37" s="3">
        <v>45.590498133077297</v>
      </c>
      <c r="F37" s="3">
        <v>1861.81828852535</v>
      </c>
      <c r="G37" s="3">
        <v>208.52724868870899</v>
      </c>
      <c r="H37" s="3">
        <v>662.89053692287405</v>
      </c>
      <c r="I37" s="3">
        <v>1141.40401183166</v>
      </c>
      <c r="J37" s="3">
        <v>79.993814508574701</v>
      </c>
      <c r="K37" s="4">
        <v>17990.890744529701</v>
      </c>
    </row>
    <row r="38" spans="1:11" x14ac:dyDescent="0.25">
      <c r="A38" s="2">
        <v>2022</v>
      </c>
      <c r="B38" s="3">
        <v>7630.8804857720597</v>
      </c>
      <c r="C38" s="3">
        <v>132.69394554744201</v>
      </c>
      <c r="D38" s="3">
        <v>6627.7276524428898</v>
      </c>
      <c r="E38" s="3">
        <v>53.593159898992198</v>
      </c>
      <c r="F38" s="3">
        <v>1855.8652685555201</v>
      </c>
      <c r="G38" s="3">
        <v>208.40790423074901</v>
      </c>
      <c r="H38" s="3">
        <v>667.47823984686795</v>
      </c>
      <c r="I38" s="3">
        <v>1156.4327168683401</v>
      </c>
      <c r="J38" s="3">
        <v>79.611191657841999</v>
      </c>
      <c r="K38" s="4">
        <v>18226.4034593742</v>
      </c>
    </row>
    <row r="39" spans="1:11" x14ac:dyDescent="0.25">
      <c r="A39" s="2">
        <v>2023</v>
      </c>
      <c r="B39" s="3">
        <v>7757.3713000485604</v>
      </c>
      <c r="C39" s="3">
        <v>149.44342521054901</v>
      </c>
      <c r="D39" s="3">
        <v>6709.1321161414498</v>
      </c>
      <c r="E39" s="3">
        <v>60.060903000052001</v>
      </c>
      <c r="F39" s="3">
        <v>1844.4571037994999</v>
      </c>
      <c r="G39" s="3">
        <v>208.243018743824</v>
      </c>
      <c r="H39" s="3">
        <v>672.08314303013401</v>
      </c>
      <c r="I39" s="3">
        <v>1169.6220948126499</v>
      </c>
      <c r="J39" s="3">
        <v>79.206231958154603</v>
      </c>
      <c r="K39" s="4">
        <v>18440.115008534201</v>
      </c>
    </row>
    <row r="40" spans="1:11" x14ac:dyDescent="0.25">
      <c r="A40" s="2">
        <v>2024</v>
      </c>
      <c r="B40" s="3">
        <v>7890.2494039731901</v>
      </c>
      <c r="C40" s="3">
        <v>165.15405574009</v>
      </c>
      <c r="D40" s="3">
        <v>6797.0321618082598</v>
      </c>
      <c r="E40" s="3">
        <v>66.796562088113603</v>
      </c>
      <c r="F40" s="3">
        <v>1835.3647774975</v>
      </c>
      <c r="G40" s="3">
        <v>207.88192647693401</v>
      </c>
      <c r="H40" s="3">
        <v>676.70265360472399</v>
      </c>
      <c r="I40" s="3">
        <v>1182.35140432192</v>
      </c>
      <c r="J40" s="3">
        <v>78.778126898129599</v>
      </c>
      <c r="K40" s="4">
        <v>18668.360454580601</v>
      </c>
    </row>
    <row r="41" spans="1:11" x14ac:dyDescent="0.25">
      <c r="A41" s="2">
        <v>2025</v>
      </c>
      <c r="B41" s="3">
        <v>8009.0906040683903</v>
      </c>
      <c r="C41" s="3">
        <v>181.52960031922899</v>
      </c>
      <c r="D41" s="3">
        <v>6884.1582086554499</v>
      </c>
      <c r="E41" s="3">
        <v>73.205822296828998</v>
      </c>
      <c r="F41" s="3">
        <v>1825.28131986072</v>
      </c>
      <c r="G41" s="3">
        <v>207.29529581515499</v>
      </c>
      <c r="H41" s="3">
        <v>681.33334250084204</v>
      </c>
      <c r="I41" s="3">
        <v>1194.4229555915999</v>
      </c>
      <c r="J41" s="3">
        <v>78.328158387972394</v>
      </c>
      <c r="K41" s="4">
        <v>18879.9098848801</v>
      </c>
    </row>
    <row r="42" spans="1:11" x14ac:dyDescent="0.25">
      <c r="A42" s="2">
        <v>2026</v>
      </c>
      <c r="B42" s="3">
        <v>8124.0326125322799</v>
      </c>
      <c r="C42" s="3">
        <v>194.01661807161699</v>
      </c>
      <c r="D42" s="3">
        <v>6962.6971830810098</v>
      </c>
      <c r="E42" s="3">
        <v>78.968567732395101</v>
      </c>
      <c r="F42" s="3">
        <v>1816.21353422433</v>
      </c>
      <c r="G42" s="3">
        <v>206.505452260542</v>
      </c>
      <c r="H42" s="3">
        <v>685.97192272344898</v>
      </c>
      <c r="I42" s="3">
        <v>1206.4289066793201</v>
      </c>
      <c r="J42" s="3">
        <v>77.856211709715495</v>
      </c>
      <c r="K42" s="4">
        <v>19079.705823210599</v>
      </c>
    </row>
    <row r="43" spans="1:11" x14ac:dyDescent="0.25">
      <c r="A43" s="2">
        <v>2027</v>
      </c>
      <c r="B43" s="3">
        <v>8238.2255295845098</v>
      </c>
      <c r="C43" s="3">
        <v>205.770125569003</v>
      </c>
      <c r="D43" s="3">
        <v>7038.7714970608604</v>
      </c>
      <c r="E43" s="3">
        <v>86.338217361979105</v>
      </c>
      <c r="F43" s="3">
        <v>1811.6801937155101</v>
      </c>
      <c r="G43" s="3">
        <v>205.79569551503801</v>
      </c>
      <c r="H43" s="3">
        <v>690.61576195213001</v>
      </c>
      <c r="I43" s="3">
        <v>1218.51262727467</v>
      </c>
      <c r="J43" s="3">
        <v>77.361253662176694</v>
      </c>
      <c r="K43" s="4">
        <v>19280.962558764899</v>
      </c>
    </row>
    <row r="44" spans="1:11" x14ac:dyDescent="0.25">
      <c r="A44" s="2">
        <v>2028</v>
      </c>
      <c r="B44" s="3">
        <v>8355.63944786102</v>
      </c>
      <c r="C44" s="3">
        <v>218.26222509173201</v>
      </c>
      <c r="D44" s="3">
        <v>7119.6015596604202</v>
      </c>
      <c r="E44" s="3">
        <v>101.073006617571</v>
      </c>
      <c r="F44" s="3">
        <v>1809.70602692547</v>
      </c>
      <c r="G44" s="3">
        <v>205.10412260349</v>
      </c>
      <c r="H44" s="3">
        <v>695.26297268946098</v>
      </c>
      <c r="I44" s="3">
        <v>1231.1343625346899</v>
      </c>
      <c r="J44" s="3">
        <v>76.845196094127303</v>
      </c>
      <c r="K44" s="4">
        <v>19493.2936883687</v>
      </c>
    </row>
    <row r="45" spans="1:11" x14ac:dyDescent="0.25">
      <c r="A45" s="2">
        <v>2029</v>
      </c>
      <c r="B45" s="3">
        <v>8466.2116597878794</v>
      </c>
      <c r="C45" s="3">
        <v>231.55867557944799</v>
      </c>
      <c r="D45" s="3">
        <v>7197.71686412073</v>
      </c>
      <c r="E45" s="3">
        <v>118.90183891246799</v>
      </c>
      <c r="F45" s="3">
        <v>1807.255579375</v>
      </c>
      <c r="G45" s="3">
        <v>204.546066802757</v>
      </c>
      <c r="H45" s="3">
        <v>699.91229146539001</v>
      </c>
      <c r="I45" s="3">
        <v>1243.8927814829699</v>
      </c>
      <c r="J45" s="3">
        <v>76.306622038315197</v>
      </c>
      <c r="K45" s="4">
        <v>19695.841865072998</v>
      </c>
    </row>
    <row r="46" spans="1:11" x14ac:dyDescent="0.25">
      <c r="A46" s="2">
        <v>2030</v>
      </c>
      <c r="B46" s="3">
        <v>8582.2972641215492</v>
      </c>
      <c r="C46" s="3">
        <v>245.46119520997999</v>
      </c>
      <c r="D46" s="3">
        <v>7268.84065176889</v>
      </c>
      <c r="E46" s="3">
        <v>139.31088230762001</v>
      </c>
      <c r="F46" s="3">
        <v>1802.5221231549001</v>
      </c>
      <c r="G46" s="3">
        <v>203.97552278339899</v>
      </c>
      <c r="H46" s="3">
        <v>704.56290773984597</v>
      </c>
      <c r="I46" s="3">
        <v>1256.9108395143701</v>
      </c>
      <c r="J46" s="3">
        <v>75.743486942410797</v>
      </c>
      <c r="K46" s="4">
        <v>19894.852796025301</v>
      </c>
    </row>
    <row r="47" spans="1:11" x14ac:dyDescent="0.25">
      <c r="A47" t="s">
        <v>19</v>
      </c>
    </row>
    <row r="48" spans="1:11" x14ac:dyDescent="0.25">
      <c r="A48" t="s">
        <v>20</v>
      </c>
    </row>
    <row r="50" spans="1:11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 x14ac:dyDescent="0.3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 x14ac:dyDescent="0.25">
      <c r="A52" s="2" t="s">
        <v>11</v>
      </c>
      <c r="B52" s="5">
        <f>IF(B16=0, "--",(B26/B16)^(1/10)-1)</f>
        <v>1.3493393907979101E-2</v>
      </c>
      <c r="C52" s="5" t="str">
        <f t="shared" ref="C52:K52" si="0">IF(C16=0, "--",(C26/C16)^(1/10)-1)</f>
        <v>--</v>
      </c>
      <c r="D52" s="5">
        <f t="shared" si="0"/>
        <v>1.3722384779501828E-2</v>
      </c>
      <c r="E52" s="5" t="str">
        <f t="shared" si="0"/>
        <v>--</v>
      </c>
      <c r="F52" s="5">
        <f t="shared" si="0"/>
        <v>1.5142063417060925E-2</v>
      </c>
      <c r="G52" s="5">
        <f t="shared" si="0"/>
        <v>-1.3226519680826776E-2</v>
      </c>
      <c r="H52" s="5">
        <f t="shared" si="0"/>
        <v>-4.4609383657750801E-2</v>
      </c>
      <c r="I52" s="5">
        <f t="shared" si="0"/>
        <v>2.924740618163435E-2</v>
      </c>
      <c r="J52" s="5">
        <f t="shared" si="0"/>
        <v>5.2238128363975012E-3</v>
      </c>
      <c r="K52" s="5">
        <f t="shared" si="0"/>
        <v>1.0682714217529199E-2</v>
      </c>
    </row>
    <row r="53" spans="1:11" x14ac:dyDescent="0.25">
      <c r="A53" s="2" t="s">
        <v>12</v>
      </c>
      <c r="B53" s="5">
        <f>IF(B26=0,"--",(B36/B26)^(1/10)-1)</f>
        <v>6.7466153623323422E-3</v>
      </c>
      <c r="C53" s="5" t="str">
        <f t="shared" ref="C53:K53" si="1">IF(C26=0,"--",(C36/C26)^(1/10)-1)</f>
        <v>--</v>
      </c>
      <c r="D53" s="5">
        <f t="shared" si="1"/>
        <v>8.592550066386373E-4</v>
      </c>
      <c r="E53" s="5" t="str">
        <f t="shared" si="1"/>
        <v>--</v>
      </c>
      <c r="F53" s="5">
        <f t="shared" si="1"/>
        <v>-2.4459072349656052E-2</v>
      </c>
      <c r="G53" s="5">
        <f t="shared" si="1"/>
        <v>1.5149451891769417E-2</v>
      </c>
      <c r="H53" s="5">
        <f t="shared" si="1"/>
        <v>-1.5215227824118327E-2</v>
      </c>
      <c r="I53" s="5">
        <f t="shared" si="1"/>
        <v>2.141820723948773E-2</v>
      </c>
      <c r="J53" s="5">
        <f t="shared" si="1"/>
        <v>-3.5524040773867172E-2</v>
      </c>
      <c r="K53" s="5">
        <f t="shared" si="1"/>
        <v>6.4201365667337917E-4</v>
      </c>
    </row>
    <row r="54" spans="1:11" x14ac:dyDescent="0.25">
      <c r="A54" s="2" t="s">
        <v>13</v>
      </c>
      <c r="B54" s="5">
        <f>IF(B36=0,"--",(B46/B36)^(1/10)-1)</f>
        <v>1.4613342102423488E-2</v>
      </c>
      <c r="C54" s="5">
        <f t="shared" ref="C54:K54" si="2">IF(C36=0,"--",(C46/C36)^(1/10)-1)</f>
        <v>0.10593752067911844</v>
      </c>
      <c r="D54" s="5">
        <f t="shared" si="2"/>
        <v>1.2165379422464317E-2</v>
      </c>
      <c r="E54" s="5">
        <f t="shared" si="2"/>
        <v>0.13946711766192643</v>
      </c>
      <c r="F54" s="5">
        <f t="shared" si="2"/>
        <v>-3.6559906475919224E-3</v>
      </c>
      <c r="G54" s="5">
        <f t="shared" si="2"/>
        <v>-2.6301177968294231E-3</v>
      </c>
      <c r="H54" s="5">
        <f t="shared" si="2"/>
        <v>6.8116261009132373E-3</v>
      </c>
      <c r="I54" s="5">
        <f t="shared" si="2"/>
        <v>1.0414578261998209E-2</v>
      </c>
      <c r="J54" s="5">
        <f t="shared" si="2"/>
        <v>-5.8956576991492371E-3</v>
      </c>
      <c r="K54" s="5">
        <f t="shared" si="2"/>
        <v>1.1101285029857522E-2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 x14ac:dyDescent="0.25"/>
  <cols>
    <col min="2" max="9" width="18.7109375" customWidth="1"/>
  </cols>
  <sheetData>
    <row r="1" spans="1:9" ht="18.75" x14ac:dyDescent="0.3">
      <c r="A1" s="21" t="str">
        <f>CONCATENATE("Form 1.1b - ",'List of Forms'!A1)</f>
        <v>Form 1.1b - NCNC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 x14ac:dyDescent="0.25">
      <c r="A6" s="2">
        <v>1990</v>
      </c>
      <c r="B6" s="3">
        <v>5168.9557839999998</v>
      </c>
      <c r="C6" s="3">
        <v>4290.5883245743498</v>
      </c>
      <c r="D6" s="3">
        <v>1523.85326828129</v>
      </c>
      <c r="E6" s="3">
        <v>143.82328899999999</v>
      </c>
      <c r="F6" s="3">
        <v>711.75807702427096</v>
      </c>
      <c r="G6" s="3">
        <v>755.12014809157199</v>
      </c>
      <c r="H6" s="3">
        <v>77.687598999999906</v>
      </c>
      <c r="I6" s="4">
        <v>12671.7864899714</v>
      </c>
    </row>
    <row r="7" spans="1:9" x14ac:dyDescent="0.25">
      <c r="A7" s="2">
        <v>1991</v>
      </c>
      <c r="B7" s="3">
        <v>5252.2022200000001</v>
      </c>
      <c r="C7" s="3">
        <v>4268.7508518444201</v>
      </c>
      <c r="D7" s="3">
        <v>1583.47971269547</v>
      </c>
      <c r="E7" s="3">
        <v>154.958268518088</v>
      </c>
      <c r="F7" s="3">
        <v>587.03274603682996</v>
      </c>
      <c r="G7" s="3">
        <v>794.66600137025296</v>
      </c>
      <c r="H7" s="3">
        <v>98.790029000000004</v>
      </c>
      <c r="I7" s="4">
        <v>12739.879829465001</v>
      </c>
    </row>
    <row r="8" spans="1:9" x14ac:dyDescent="0.25">
      <c r="A8" s="2">
        <v>1992</v>
      </c>
      <c r="B8" s="3">
        <v>5269.4589999999898</v>
      </c>
      <c r="C8" s="3">
        <v>4433.0231216536204</v>
      </c>
      <c r="D8" s="3">
        <v>1659.6799552723401</v>
      </c>
      <c r="E8" s="3">
        <v>121.061504816385</v>
      </c>
      <c r="F8" s="3">
        <v>712.371076910596</v>
      </c>
      <c r="G8" s="3">
        <v>780.42921138974202</v>
      </c>
      <c r="H8" s="3">
        <v>91.320719972215699</v>
      </c>
      <c r="I8" s="4">
        <v>13067.3445900149</v>
      </c>
    </row>
    <row r="9" spans="1:9" x14ac:dyDescent="0.25">
      <c r="A9" s="2">
        <v>1993</v>
      </c>
      <c r="B9" s="3">
        <v>5256.7</v>
      </c>
      <c r="C9" s="3">
        <v>4451.82180487611</v>
      </c>
      <c r="D9" s="3">
        <v>1622.63908002376</v>
      </c>
      <c r="E9" s="3">
        <v>118.06496148586101</v>
      </c>
      <c r="F9" s="3">
        <v>1107.33855405227</v>
      </c>
      <c r="G9" s="3">
        <v>696.30590741189201</v>
      </c>
      <c r="H9" s="3">
        <v>92.408304462278593</v>
      </c>
      <c r="I9" s="4">
        <v>13345.2786123121</v>
      </c>
    </row>
    <row r="10" spans="1:9" x14ac:dyDescent="0.25">
      <c r="A10" s="2">
        <v>1994</v>
      </c>
      <c r="B10" s="3">
        <v>5359.9409999999998</v>
      </c>
      <c r="C10" s="3">
        <v>4470.5678165354102</v>
      </c>
      <c r="D10" s="3">
        <v>1702.7213484798001</v>
      </c>
      <c r="E10" s="3">
        <v>130.45984048592101</v>
      </c>
      <c r="F10" s="3">
        <v>699.64532469104699</v>
      </c>
      <c r="G10" s="3">
        <v>627.70164028551005</v>
      </c>
      <c r="H10" s="3">
        <v>99.730199556829007</v>
      </c>
      <c r="I10" s="4">
        <v>13090.7671700345</v>
      </c>
    </row>
    <row r="11" spans="1:9" x14ac:dyDescent="0.25">
      <c r="A11" s="2">
        <v>1995</v>
      </c>
      <c r="B11" s="3">
        <v>5247.1949999999997</v>
      </c>
      <c r="C11" s="3">
        <v>4610.9490478570597</v>
      </c>
      <c r="D11" s="3">
        <v>1702.5812045223799</v>
      </c>
      <c r="E11" s="3">
        <v>135.08444972033701</v>
      </c>
      <c r="F11" s="3">
        <v>1003.5511911390601</v>
      </c>
      <c r="G11" s="3">
        <v>677.08442962406798</v>
      </c>
      <c r="H11" s="3">
        <v>104.964028913565</v>
      </c>
      <c r="I11" s="4">
        <v>13481.409351776399</v>
      </c>
    </row>
    <row r="12" spans="1:9" x14ac:dyDescent="0.25">
      <c r="A12" s="2">
        <v>1996</v>
      </c>
      <c r="B12" s="3">
        <v>5664.9339999999902</v>
      </c>
      <c r="C12" s="3">
        <v>4742.0900831615099</v>
      </c>
      <c r="D12" s="3">
        <v>1891.2549581590499</v>
      </c>
      <c r="E12" s="3">
        <v>132.63327511930899</v>
      </c>
      <c r="F12" s="3">
        <v>992.14171105544995</v>
      </c>
      <c r="G12" s="3">
        <v>683.10143574003996</v>
      </c>
      <c r="H12" s="3">
        <v>105.054614814285</v>
      </c>
      <c r="I12" s="4">
        <v>14211.2100780496</v>
      </c>
    </row>
    <row r="13" spans="1:9" x14ac:dyDescent="0.25">
      <c r="A13" s="2">
        <v>1997</v>
      </c>
      <c r="B13" s="3">
        <v>5617.2169999999896</v>
      </c>
      <c r="C13" s="3">
        <v>4919.7829487298904</v>
      </c>
      <c r="D13" s="3">
        <v>1976.7884057896099</v>
      </c>
      <c r="E13" s="3">
        <v>134.60406938698401</v>
      </c>
      <c r="F13" s="3">
        <v>1038.8087282757999</v>
      </c>
      <c r="G13" s="3">
        <v>711.187039778535</v>
      </c>
      <c r="H13" s="3">
        <v>103.238252161736</v>
      </c>
      <c r="I13" s="4">
        <v>14501.626444122499</v>
      </c>
    </row>
    <row r="14" spans="1:9" x14ac:dyDescent="0.25">
      <c r="A14" s="2">
        <v>1998</v>
      </c>
      <c r="B14" s="3">
        <v>5785.7129999999997</v>
      </c>
      <c r="C14" s="3">
        <v>4936.6626609550904</v>
      </c>
      <c r="D14" s="3">
        <v>2163.8486824033198</v>
      </c>
      <c r="E14" s="3">
        <v>156.19384746902199</v>
      </c>
      <c r="F14" s="3">
        <v>907.35311020014501</v>
      </c>
      <c r="G14" s="3">
        <v>701.11873982761097</v>
      </c>
      <c r="H14" s="3">
        <v>102.64501724839</v>
      </c>
      <c r="I14" s="4">
        <v>14753.5350581035</v>
      </c>
    </row>
    <row r="15" spans="1:9" x14ac:dyDescent="0.25">
      <c r="A15" s="2">
        <v>1999</v>
      </c>
      <c r="B15" s="3">
        <v>5799.6549999999997</v>
      </c>
      <c r="C15" s="3">
        <v>5362.85772802469</v>
      </c>
      <c r="D15" s="3">
        <v>1865.3014344712101</v>
      </c>
      <c r="E15" s="3">
        <v>198.78564641149899</v>
      </c>
      <c r="F15" s="3">
        <v>1601.96857735563</v>
      </c>
      <c r="G15" s="3">
        <v>693.11275058538899</v>
      </c>
      <c r="H15" s="3">
        <v>116.268986907475</v>
      </c>
      <c r="I15" s="4">
        <v>15637.9501237559</v>
      </c>
    </row>
    <row r="16" spans="1:9" x14ac:dyDescent="0.25">
      <c r="A16" s="2">
        <v>2000</v>
      </c>
      <c r="B16" s="3">
        <v>6068.5789069999901</v>
      </c>
      <c r="C16" s="3">
        <v>5568.98850234167</v>
      </c>
      <c r="D16" s="3">
        <v>2060.9349532712399</v>
      </c>
      <c r="E16" s="3">
        <v>205.84533148657201</v>
      </c>
      <c r="F16" s="3">
        <v>1211.1964749906899</v>
      </c>
      <c r="G16" s="3">
        <v>687.186585054891</v>
      </c>
      <c r="H16" s="3">
        <v>109.517579744803</v>
      </c>
      <c r="I16" s="4">
        <v>15912.2483338898</v>
      </c>
    </row>
    <row r="17" spans="1:9" x14ac:dyDescent="0.25">
      <c r="A17" s="2">
        <v>2001</v>
      </c>
      <c r="B17" s="3">
        <v>5982.2520379999996</v>
      </c>
      <c r="C17" s="3">
        <v>5726.4648338964798</v>
      </c>
      <c r="D17" s="3">
        <v>1973.05645255276</v>
      </c>
      <c r="E17" s="3">
        <v>187.18568787330801</v>
      </c>
      <c r="F17" s="3">
        <v>958.26027290530396</v>
      </c>
      <c r="G17" s="3">
        <v>622.66327278045901</v>
      </c>
      <c r="H17" s="3">
        <v>107.88144675695099</v>
      </c>
      <c r="I17" s="4">
        <v>15557.7640047652</v>
      </c>
    </row>
    <row r="18" spans="1:9" x14ac:dyDescent="0.25">
      <c r="A18" s="2">
        <v>2002</v>
      </c>
      <c r="B18" s="3">
        <v>6166.8451960000002</v>
      </c>
      <c r="C18" s="3">
        <v>5986.58398703887</v>
      </c>
      <c r="D18" s="3">
        <v>2047.1669860787399</v>
      </c>
      <c r="E18" s="3">
        <v>179.37216262477</v>
      </c>
      <c r="F18" s="3">
        <v>1044.9205420242599</v>
      </c>
      <c r="G18" s="3">
        <v>659.490946348016</v>
      </c>
      <c r="H18" s="3">
        <v>108.370063120559</v>
      </c>
      <c r="I18" s="4">
        <v>16192.749883235199</v>
      </c>
    </row>
    <row r="19" spans="1:9" x14ac:dyDescent="0.25">
      <c r="A19" s="2">
        <v>2003</v>
      </c>
      <c r="B19" s="3">
        <v>6612.9607964308898</v>
      </c>
      <c r="C19" s="3">
        <v>6246.1166046244798</v>
      </c>
      <c r="D19" s="3">
        <v>2050.1772283045798</v>
      </c>
      <c r="E19" s="3">
        <v>174.23796154073199</v>
      </c>
      <c r="F19" s="3">
        <v>859.66125756941005</v>
      </c>
      <c r="G19" s="3">
        <v>699.10713106766298</v>
      </c>
      <c r="H19" s="3">
        <v>111.51112105650201</v>
      </c>
      <c r="I19" s="4">
        <v>16753.7721005942</v>
      </c>
    </row>
    <row r="20" spans="1:9" x14ac:dyDescent="0.25">
      <c r="A20" s="2">
        <v>2004</v>
      </c>
      <c r="B20" s="3">
        <v>6730.35666699999</v>
      </c>
      <c r="C20" s="3">
        <v>6322.3832924059598</v>
      </c>
      <c r="D20" s="3">
        <v>2321.2302552661399</v>
      </c>
      <c r="E20" s="3">
        <v>210.34051620095099</v>
      </c>
      <c r="F20" s="3">
        <v>1083.69922973711</v>
      </c>
      <c r="G20" s="3">
        <v>697.91641763112796</v>
      </c>
      <c r="H20" s="3">
        <v>117.21059474982199</v>
      </c>
      <c r="I20" s="4">
        <v>17483.136972991098</v>
      </c>
    </row>
    <row r="21" spans="1:9" x14ac:dyDescent="0.25">
      <c r="A21" s="2">
        <v>2005</v>
      </c>
      <c r="B21" s="3">
        <v>6944.2385379999996</v>
      </c>
      <c r="C21" s="3">
        <v>6469.6059806633102</v>
      </c>
      <c r="D21" s="3">
        <v>2427.9593024078899</v>
      </c>
      <c r="E21" s="3">
        <v>196.629394297071</v>
      </c>
      <c r="F21" s="3">
        <v>708.74210085440302</v>
      </c>
      <c r="G21" s="3">
        <v>679.13362114348297</v>
      </c>
      <c r="H21" s="3">
        <v>116.462029973744</v>
      </c>
      <c r="I21" s="4">
        <v>17542.7709673399</v>
      </c>
    </row>
    <row r="22" spans="1:9" x14ac:dyDescent="0.25">
      <c r="A22" s="2">
        <v>2006</v>
      </c>
      <c r="B22" s="3">
        <v>7266.6572050000004</v>
      </c>
      <c r="C22" s="3">
        <v>6562.7892161360996</v>
      </c>
      <c r="D22" s="3">
        <v>2524.2647668795698</v>
      </c>
      <c r="E22" s="3">
        <v>210.49144921752699</v>
      </c>
      <c r="F22" s="3">
        <v>735.08401422175803</v>
      </c>
      <c r="G22" s="3">
        <v>716.56353890242303</v>
      </c>
      <c r="H22" s="3">
        <v>112.771866940604</v>
      </c>
      <c r="I22" s="4">
        <v>18128.622057297998</v>
      </c>
    </row>
    <row r="23" spans="1:9" x14ac:dyDescent="0.25">
      <c r="A23" s="2">
        <v>2007</v>
      </c>
      <c r="B23" s="3">
        <v>7091.4832909999996</v>
      </c>
      <c r="C23" s="3">
        <v>6653.5482250549603</v>
      </c>
      <c r="D23" s="3">
        <v>2694.9218049790002</v>
      </c>
      <c r="E23" s="3">
        <v>211.924880859887</v>
      </c>
      <c r="F23" s="3">
        <v>620.14022637071105</v>
      </c>
      <c r="G23" s="3">
        <v>755.31768630481997</v>
      </c>
      <c r="H23" s="3">
        <v>109.59741344448101</v>
      </c>
      <c r="I23" s="4">
        <v>18136.9335280138</v>
      </c>
    </row>
    <row r="24" spans="1:9" x14ac:dyDescent="0.25">
      <c r="A24" s="2">
        <v>2008</v>
      </c>
      <c r="B24" s="3">
        <v>7203.0498829999997</v>
      </c>
      <c r="C24" s="3">
        <v>6759.9026810526002</v>
      </c>
      <c r="D24" s="3">
        <v>2535.4284204486298</v>
      </c>
      <c r="E24" s="3">
        <v>206.10938455360801</v>
      </c>
      <c r="F24" s="3">
        <v>628.063098350725</v>
      </c>
      <c r="G24" s="3">
        <v>769.88686722047203</v>
      </c>
      <c r="H24" s="3">
        <v>115.163051531596</v>
      </c>
      <c r="I24" s="4">
        <v>18217.6033861576</v>
      </c>
    </row>
    <row r="25" spans="1:9" x14ac:dyDescent="0.25">
      <c r="A25" s="2">
        <v>2009</v>
      </c>
      <c r="B25" s="3">
        <v>7226.6895809999996</v>
      </c>
      <c r="C25" s="3">
        <v>6598.6600697822396</v>
      </c>
      <c r="D25" s="3">
        <v>2396.6736832407</v>
      </c>
      <c r="E25" s="3">
        <v>195.807978659459</v>
      </c>
      <c r="F25" s="3">
        <v>610.39124981176997</v>
      </c>
      <c r="G25" s="3">
        <v>744.99112342717297</v>
      </c>
      <c r="H25" s="3">
        <v>114.69702174326</v>
      </c>
      <c r="I25" s="4">
        <v>17887.9107076646</v>
      </c>
    </row>
    <row r="26" spans="1:9" x14ac:dyDescent="0.25">
      <c r="A26" s="2">
        <v>2010</v>
      </c>
      <c r="B26" s="3">
        <v>6907.9599980000003</v>
      </c>
      <c r="C26" s="3">
        <v>6365.76864273919</v>
      </c>
      <c r="D26" s="3">
        <v>2383.6043006967702</v>
      </c>
      <c r="E26" s="3">
        <v>180.18378858058099</v>
      </c>
      <c r="F26" s="3">
        <v>766.99019902449004</v>
      </c>
      <c r="G26" s="3">
        <v>916.31365141315496</v>
      </c>
      <c r="H26" s="3">
        <v>115.374948050263</v>
      </c>
      <c r="I26" s="4">
        <v>17636.195528504399</v>
      </c>
    </row>
    <row r="27" spans="1:9" x14ac:dyDescent="0.25">
      <c r="A27" s="2">
        <v>2011</v>
      </c>
      <c r="B27" s="3">
        <v>7050.3856340000002</v>
      </c>
      <c r="C27" s="3">
        <v>6330.8136812031998</v>
      </c>
      <c r="D27" s="3">
        <v>2412.6242779590202</v>
      </c>
      <c r="E27" s="3">
        <v>176.93115108238899</v>
      </c>
      <c r="F27" s="3">
        <v>621.70750254494101</v>
      </c>
      <c r="G27" s="3">
        <v>1181.5299811013999</v>
      </c>
      <c r="H27" s="3">
        <v>111.61076894817801</v>
      </c>
      <c r="I27" s="4">
        <v>17885.602996839101</v>
      </c>
    </row>
    <row r="28" spans="1:9" x14ac:dyDescent="0.25">
      <c r="A28" s="2">
        <v>2012</v>
      </c>
      <c r="B28" s="3">
        <v>7134.709777</v>
      </c>
      <c r="C28" s="3">
        <v>6403.4058797191101</v>
      </c>
      <c r="D28" s="3">
        <v>2426.36283919277</v>
      </c>
      <c r="E28" s="3">
        <v>177.88518669990901</v>
      </c>
      <c r="F28" s="3">
        <v>655.88542797294997</v>
      </c>
      <c r="G28" s="3">
        <v>1016.93112402311</v>
      </c>
      <c r="H28" s="3">
        <v>112.411887978283</v>
      </c>
      <c r="I28" s="4">
        <v>17927.592122586098</v>
      </c>
    </row>
    <row r="29" spans="1:9" x14ac:dyDescent="0.25">
      <c r="A29" s="2">
        <v>2013</v>
      </c>
      <c r="B29" s="3">
        <v>7117.67367499999</v>
      </c>
      <c r="C29" s="3">
        <v>6454.1595209421803</v>
      </c>
      <c r="D29" s="3">
        <v>2374.98445861255</v>
      </c>
      <c r="E29" s="3">
        <v>188.610963888839</v>
      </c>
      <c r="F29" s="3">
        <v>675.75894618626205</v>
      </c>
      <c r="G29" s="3">
        <v>910.53309278724601</v>
      </c>
      <c r="H29" s="3">
        <v>102.027911875679</v>
      </c>
      <c r="I29" s="4">
        <v>17823.7485692927</v>
      </c>
    </row>
    <row r="30" spans="1:9" x14ac:dyDescent="0.25">
      <c r="A30" s="2">
        <v>2014</v>
      </c>
      <c r="B30" s="3">
        <v>7155.9511190000103</v>
      </c>
      <c r="C30" s="3">
        <v>6546.0047517604698</v>
      </c>
      <c r="D30" s="3">
        <v>2406.4165361637201</v>
      </c>
      <c r="E30" s="3">
        <v>199.826682078684</v>
      </c>
      <c r="F30" s="3">
        <v>682.81632971700799</v>
      </c>
      <c r="G30" s="3">
        <v>888.73054779515996</v>
      </c>
      <c r="H30" s="3">
        <v>109.559611484941</v>
      </c>
      <c r="I30" s="4">
        <v>17989.305578</v>
      </c>
    </row>
    <row r="31" spans="1:9" x14ac:dyDescent="0.25">
      <c r="A31" s="2">
        <v>2015</v>
      </c>
      <c r="B31" s="3">
        <v>7087.3450522473404</v>
      </c>
      <c r="C31" s="3">
        <v>6499.0803416422496</v>
      </c>
      <c r="D31" s="3">
        <v>2415.1614351041599</v>
      </c>
      <c r="E31" s="3">
        <v>205.209780950875</v>
      </c>
      <c r="F31" s="3">
        <v>685.29401433340001</v>
      </c>
      <c r="G31" s="3">
        <v>790.07980074483498</v>
      </c>
      <c r="H31" s="3">
        <v>94.7218629187728</v>
      </c>
      <c r="I31" s="4">
        <v>17776.892287941599</v>
      </c>
    </row>
    <row r="32" spans="1:9" x14ac:dyDescent="0.25">
      <c r="A32" s="2">
        <v>2016</v>
      </c>
      <c r="B32" s="3">
        <v>7117.4389341932801</v>
      </c>
      <c r="C32" s="3">
        <v>6481.0771392832603</v>
      </c>
      <c r="D32" s="3">
        <v>2454.2403006388499</v>
      </c>
      <c r="E32" s="3">
        <v>208.50033134236199</v>
      </c>
      <c r="F32" s="3">
        <v>610.54720134849197</v>
      </c>
      <c r="G32" s="3">
        <v>1040.0782640994</v>
      </c>
      <c r="H32" s="3">
        <v>85.398682559032196</v>
      </c>
      <c r="I32" s="4">
        <v>17997.280853464599</v>
      </c>
    </row>
    <row r="33" spans="1:9" x14ac:dyDescent="0.25">
      <c r="A33" s="2">
        <v>2017</v>
      </c>
      <c r="B33" s="3">
        <v>7706.6272904500001</v>
      </c>
      <c r="C33" s="3">
        <v>6530.0906587571799</v>
      </c>
      <c r="D33" s="3">
        <v>2231.70782477801</v>
      </c>
      <c r="E33" s="3">
        <v>214.57586029834599</v>
      </c>
      <c r="F33" s="3">
        <v>614.08546146464505</v>
      </c>
      <c r="G33" s="3">
        <v>1212.9945735818101</v>
      </c>
      <c r="H33" s="3">
        <v>85.731700250000003</v>
      </c>
      <c r="I33" s="4">
        <v>18595.813369579999</v>
      </c>
    </row>
    <row r="34" spans="1:9" x14ac:dyDescent="0.25">
      <c r="A34" s="2">
        <v>2018</v>
      </c>
      <c r="B34" s="3">
        <v>7012.4909749312101</v>
      </c>
      <c r="C34" s="3">
        <v>6149.9932876901803</v>
      </c>
      <c r="D34" s="3">
        <v>1843.82418784632</v>
      </c>
      <c r="E34" s="3">
        <v>210.53970723721801</v>
      </c>
      <c r="F34" s="3">
        <v>649.992465286026</v>
      </c>
      <c r="G34" s="3">
        <v>1032.00104216352</v>
      </c>
      <c r="H34" s="3">
        <v>76.457014021780793</v>
      </c>
      <c r="I34" s="4">
        <v>16975.298679176201</v>
      </c>
    </row>
    <row r="35" spans="1:9" x14ac:dyDescent="0.25">
      <c r="A35" s="2">
        <v>2019</v>
      </c>
      <c r="B35" s="3">
        <v>6990.0709467144798</v>
      </c>
      <c r="C35" s="3">
        <v>6178.5377357013604</v>
      </c>
      <c r="D35" s="3">
        <v>1848.4554399418701</v>
      </c>
      <c r="E35" s="3">
        <v>210.471335336203</v>
      </c>
      <c r="F35" s="3">
        <v>640.73531496542796</v>
      </c>
      <c r="G35" s="3">
        <v>1066.50117672384</v>
      </c>
      <c r="H35" s="3">
        <v>80.698568744427206</v>
      </c>
      <c r="I35" s="4">
        <v>17015.4705181276</v>
      </c>
    </row>
    <row r="36" spans="1:9" x14ac:dyDescent="0.25">
      <c r="A36" s="2">
        <v>2020</v>
      </c>
      <c r="B36" s="3">
        <v>6971.1849644543699</v>
      </c>
      <c r="C36" s="3">
        <v>6232.3020509908602</v>
      </c>
      <c r="D36" s="3">
        <v>1816.0050281319</v>
      </c>
      <c r="E36" s="3">
        <v>209.41874804128301</v>
      </c>
      <c r="F36" s="3">
        <v>644.61804950251496</v>
      </c>
      <c r="G36" s="3">
        <v>1075.0228980167899</v>
      </c>
      <c r="H36" s="3">
        <v>80.357346299375806</v>
      </c>
      <c r="I36" s="4">
        <v>17028.909085437099</v>
      </c>
    </row>
    <row r="37" spans="1:9" x14ac:dyDescent="0.25">
      <c r="A37" s="2">
        <v>2021</v>
      </c>
      <c r="B37" s="3">
        <v>6952.4875021364596</v>
      </c>
      <c r="C37" s="3">
        <v>6285.8587540144599</v>
      </c>
      <c r="D37" s="3">
        <v>1805.0059137891001</v>
      </c>
      <c r="E37" s="3">
        <v>208.52724868870899</v>
      </c>
      <c r="F37" s="3">
        <v>648.52061701550099</v>
      </c>
      <c r="G37" s="3">
        <v>1081.4892447085999</v>
      </c>
      <c r="H37" s="3">
        <v>79.993814508574701</v>
      </c>
      <c r="I37" s="4">
        <v>17061.883094861401</v>
      </c>
    </row>
    <row r="38" spans="1:9" x14ac:dyDescent="0.25">
      <c r="A38" s="2">
        <v>2022</v>
      </c>
      <c r="B38" s="3">
        <v>6963.7151024896002</v>
      </c>
      <c r="C38" s="3">
        <v>6360.81265704007</v>
      </c>
      <c r="D38" s="3">
        <v>1796.0179932741</v>
      </c>
      <c r="E38" s="3">
        <v>208.40790423074901</v>
      </c>
      <c r="F38" s="3">
        <v>652.44445566202296</v>
      </c>
      <c r="G38" s="3">
        <v>1094.79299581597</v>
      </c>
      <c r="H38" s="3">
        <v>79.611191657841999</v>
      </c>
      <c r="I38" s="4">
        <v>17155.8023001703</v>
      </c>
    </row>
    <row r="39" spans="1:9" x14ac:dyDescent="0.25">
      <c r="A39" s="2">
        <v>2023</v>
      </c>
      <c r="B39" s="3">
        <v>6982.1150497947301</v>
      </c>
      <c r="C39" s="3">
        <v>6410.9645752014103</v>
      </c>
      <c r="D39" s="3">
        <v>1781.59045902516</v>
      </c>
      <c r="E39" s="3">
        <v>208.243018743824</v>
      </c>
      <c r="F39" s="3">
        <v>656.38881388920402</v>
      </c>
      <c r="G39" s="3">
        <v>1106.2652194090899</v>
      </c>
      <c r="H39" s="3">
        <v>79.206231958154603</v>
      </c>
      <c r="I39" s="4">
        <v>17224.773368021499</v>
      </c>
    </row>
    <row r="40" spans="1:9" x14ac:dyDescent="0.25">
      <c r="A40" s="2">
        <v>2024</v>
      </c>
      <c r="B40" s="3">
        <v>7003.0707916182901</v>
      </c>
      <c r="C40" s="3">
        <v>6466.2110775716701</v>
      </c>
      <c r="D40" s="3">
        <v>1769.4942125447801</v>
      </c>
      <c r="E40" s="3">
        <v>207.88192647693401</v>
      </c>
      <c r="F40" s="3">
        <v>660.35108223248994</v>
      </c>
      <c r="G40" s="3">
        <v>1117.28514146883</v>
      </c>
      <c r="H40" s="3">
        <v>78.778126898129599</v>
      </c>
      <c r="I40" s="4">
        <v>17303.0723588111</v>
      </c>
    </row>
    <row r="41" spans="1:9" x14ac:dyDescent="0.25">
      <c r="A41" s="2">
        <v>2025</v>
      </c>
      <c r="B41" s="3">
        <v>7015.3761009256204</v>
      </c>
      <c r="C41" s="3">
        <v>6519.2057225385097</v>
      </c>
      <c r="D41" s="3">
        <v>1756.42220275977</v>
      </c>
      <c r="E41" s="3">
        <v>207.29529581515499</v>
      </c>
      <c r="F41" s="3">
        <v>664.32781510845996</v>
      </c>
      <c r="G41" s="3">
        <v>1127.6550396285099</v>
      </c>
      <c r="H41" s="3">
        <v>78.328158387972394</v>
      </c>
      <c r="I41" s="4">
        <v>17368.610335164001</v>
      </c>
    </row>
    <row r="42" spans="1:9" x14ac:dyDescent="0.25">
      <c r="A42" s="2">
        <v>2026</v>
      </c>
      <c r="B42" s="3">
        <v>7030.8119298703396</v>
      </c>
      <c r="C42" s="3">
        <v>6561.9944444212497</v>
      </c>
      <c r="D42" s="3">
        <v>1744.38115217156</v>
      </c>
      <c r="E42" s="3">
        <v>206.505452260542</v>
      </c>
      <c r="F42" s="3">
        <v>668.31570909102004</v>
      </c>
      <c r="G42" s="3">
        <v>1137.96703949778</v>
      </c>
      <c r="H42" s="3">
        <v>77.856211709715495</v>
      </c>
      <c r="I42" s="4">
        <v>17427.831939022199</v>
      </c>
    </row>
    <row r="43" spans="1:9" x14ac:dyDescent="0.25">
      <c r="A43" s="2">
        <v>2027</v>
      </c>
      <c r="B43" s="3">
        <v>7052.0745885380402</v>
      </c>
      <c r="C43" s="3">
        <v>6600.5070538280797</v>
      </c>
      <c r="D43" s="3">
        <v>1736.88975352138</v>
      </c>
      <c r="E43" s="3">
        <v>205.79569551503801</v>
      </c>
      <c r="F43" s="3">
        <v>672.31211551085403</v>
      </c>
      <c r="G43" s="3">
        <v>1148.36447843218</v>
      </c>
      <c r="H43" s="3">
        <v>77.361253662176694</v>
      </c>
      <c r="I43" s="4">
        <v>17493.304939007699</v>
      </c>
    </row>
    <row r="44" spans="1:9" x14ac:dyDescent="0.25">
      <c r="A44" s="2">
        <v>2028</v>
      </c>
      <c r="B44" s="3">
        <v>7082.6340308292001</v>
      </c>
      <c r="C44" s="3">
        <v>6641.7524393965796</v>
      </c>
      <c r="D44" s="3">
        <v>1731.9726554597501</v>
      </c>
      <c r="E44" s="3">
        <v>205.10412260349</v>
      </c>
      <c r="F44" s="3">
        <v>676.31513060338295</v>
      </c>
      <c r="G44" s="3">
        <v>1159.30756936855</v>
      </c>
      <c r="H44" s="3">
        <v>76.845196094127303</v>
      </c>
      <c r="I44" s="4">
        <v>17573.931144355</v>
      </c>
    </row>
    <row r="45" spans="1:9" x14ac:dyDescent="0.25">
      <c r="A45" s="2">
        <v>2029</v>
      </c>
      <c r="B45" s="3">
        <v>7111.1937716356897</v>
      </c>
      <c r="C45" s="3">
        <v>6678.0114988145297</v>
      </c>
      <c r="D45" s="3">
        <v>1726.5943240091899</v>
      </c>
      <c r="E45" s="3">
        <v>204.546066802757</v>
      </c>
      <c r="F45" s="3">
        <v>680.32347471273295</v>
      </c>
      <c r="G45" s="3">
        <v>1170.39494922376</v>
      </c>
      <c r="H45" s="3">
        <v>76.306622038315197</v>
      </c>
      <c r="I45" s="4">
        <v>17647.3707072369</v>
      </c>
    </row>
    <row r="46" spans="1:9" x14ac:dyDescent="0.25">
      <c r="A46" s="2">
        <v>2030</v>
      </c>
      <c r="B46" s="3">
        <v>7148.1869593983602</v>
      </c>
      <c r="C46" s="3">
        <v>6704.7147421749696</v>
      </c>
      <c r="D46" s="3">
        <v>1718.9479522020699</v>
      </c>
      <c r="E46" s="3">
        <v>203.97552278339899</v>
      </c>
      <c r="F46" s="3">
        <v>684.33632119394304</v>
      </c>
      <c r="G46" s="3">
        <v>1181.74954139942</v>
      </c>
      <c r="H46" s="3">
        <v>75.743486942410797</v>
      </c>
      <c r="I46" s="4">
        <v>17717.6545260946</v>
      </c>
    </row>
    <row r="47" spans="1:9" x14ac:dyDescent="0.25">
      <c r="A47" t="s">
        <v>21</v>
      </c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 x14ac:dyDescent="0.25">
      <c r="A52" s="2" t="s">
        <v>11</v>
      </c>
      <c r="B52" s="5">
        <f>IF(B16=0, "--",(B26/B16)^(1/10)-1)</f>
        <v>1.3039270387513069E-2</v>
      </c>
      <c r="C52" s="5">
        <f t="shared" ref="C52:I52" si="0">IF(C16=0, "--",(C26/C16)^(1/10)-1)</f>
        <v>1.346196167050917E-2</v>
      </c>
      <c r="D52" s="5">
        <f t="shared" si="0"/>
        <v>1.4651700465314832E-2</v>
      </c>
      <c r="E52" s="5">
        <f t="shared" si="0"/>
        <v>-1.3226519680826776E-2</v>
      </c>
      <c r="F52" s="5">
        <f t="shared" si="0"/>
        <v>-4.4660968731459083E-2</v>
      </c>
      <c r="G52" s="5">
        <f t="shared" si="0"/>
        <v>2.9193295473607384E-2</v>
      </c>
      <c r="H52" s="5">
        <f t="shared" si="0"/>
        <v>5.2238128363975012E-3</v>
      </c>
      <c r="I52" s="5">
        <f t="shared" si="0"/>
        <v>1.0339507713406748E-2</v>
      </c>
    </row>
    <row r="53" spans="1:9" x14ac:dyDescent="0.25">
      <c r="A53" s="2" t="s">
        <v>12</v>
      </c>
      <c r="B53" s="5">
        <f>IF(B26=0,"--",(B36/B26)^(1/10)-1)</f>
        <v>9.1150016198104922E-4</v>
      </c>
      <c r="C53" s="5">
        <f t="shared" ref="C53:I53" si="1">IF(C26=0,"--",(C36/C26)^(1/10)-1)</f>
        <v>-2.1166777133311276E-3</v>
      </c>
      <c r="D53" s="5">
        <f t="shared" si="1"/>
        <v>-2.6830949649988334E-2</v>
      </c>
      <c r="E53" s="5">
        <f t="shared" si="1"/>
        <v>1.5149451891769417E-2</v>
      </c>
      <c r="F53" s="5">
        <f t="shared" si="1"/>
        <v>-1.723141661926042E-2</v>
      </c>
      <c r="G53" s="5">
        <f t="shared" si="1"/>
        <v>1.6102116076014639E-2</v>
      </c>
      <c r="H53" s="5">
        <f t="shared" si="1"/>
        <v>-3.5524040773867172E-2</v>
      </c>
      <c r="I53" s="5">
        <f t="shared" si="1"/>
        <v>-3.4979598450858296E-3</v>
      </c>
    </row>
    <row r="54" spans="1:9" x14ac:dyDescent="0.25">
      <c r="A54" s="2" t="s">
        <v>13</v>
      </c>
      <c r="B54" s="5">
        <f>IF(B36=0,"--",(B46/B36)^(1/10)-1)</f>
        <v>2.510499326019433E-3</v>
      </c>
      <c r="C54" s="5">
        <f t="shared" ref="C54:I54" si="2">IF(C36=0,"--",(C46/C36)^(1/10)-1)</f>
        <v>7.3332774081198426E-3</v>
      </c>
      <c r="D54" s="5">
        <f t="shared" si="2"/>
        <v>-5.4776030208538717E-3</v>
      </c>
      <c r="E54" s="5">
        <f t="shared" si="2"/>
        <v>-2.6301177968294231E-3</v>
      </c>
      <c r="F54" s="5">
        <f t="shared" si="2"/>
        <v>5.9970632464521056E-3</v>
      </c>
      <c r="G54" s="5">
        <f t="shared" si="2"/>
        <v>9.5103426915128519E-3</v>
      </c>
      <c r="H54" s="5">
        <f t="shared" si="2"/>
        <v>-5.8956576991492371E-3</v>
      </c>
      <c r="I54" s="5">
        <f t="shared" si="2"/>
        <v>3.9727845805805906E-3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24.7109375" customWidth="1"/>
  </cols>
  <sheetData>
    <row r="1" spans="1:8" ht="18.75" x14ac:dyDescent="0.3">
      <c r="A1" s="16" t="str">
        <f>CONCATENATE("Form 1.2 - ",'List of Forms'!A1)</f>
        <v>Form 1.2 - NCNC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 x14ac:dyDescent="0.25">
      <c r="A6" s="2">
        <v>1990</v>
      </c>
      <c r="B6" s="3">
        <v>12671.7864899714</v>
      </c>
      <c r="C6" s="3">
        <v>810.99433535817604</v>
      </c>
      <c r="D6" s="3">
        <v>13482.780825329601</v>
      </c>
      <c r="E6" s="3">
        <v>0</v>
      </c>
      <c r="F6" s="3">
        <v>0</v>
      </c>
      <c r="G6" s="3">
        <v>0</v>
      </c>
      <c r="H6" s="4">
        <v>13482.780825329601</v>
      </c>
    </row>
    <row r="7" spans="1:8" x14ac:dyDescent="0.25">
      <c r="A7" s="2">
        <v>1991</v>
      </c>
      <c r="B7" s="3">
        <v>12739.879829465001</v>
      </c>
      <c r="C7" s="3">
        <v>815.352309085765</v>
      </c>
      <c r="D7" s="3">
        <v>13555.2321385508</v>
      </c>
      <c r="E7" s="3">
        <v>0</v>
      </c>
      <c r="F7" s="3">
        <v>0</v>
      </c>
      <c r="G7" s="3">
        <v>0</v>
      </c>
      <c r="H7" s="4">
        <v>13555.2321385508</v>
      </c>
    </row>
    <row r="8" spans="1:8" x14ac:dyDescent="0.25">
      <c r="A8" s="2">
        <v>1992</v>
      </c>
      <c r="B8" s="3">
        <v>13067.3581616476</v>
      </c>
      <c r="C8" s="3">
        <v>836.31005376095402</v>
      </c>
      <c r="D8" s="3">
        <v>13903.668215408499</v>
      </c>
      <c r="E8" s="3">
        <v>0</v>
      </c>
      <c r="F8" s="3">
        <v>1.3571632709723801E-2</v>
      </c>
      <c r="G8" s="3">
        <v>1.3571632709723801E-2</v>
      </c>
      <c r="H8" s="4">
        <v>13903.654643775801</v>
      </c>
    </row>
    <row r="9" spans="1:8" x14ac:dyDescent="0.25">
      <c r="A9" s="2">
        <v>1993</v>
      </c>
      <c r="B9" s="3">
        <v>13345.300644508699</v>
      </c>
      <c r="C9" s="3">
        <v>854.09783118797998</v>
      </c>
      <c r="D9" s="3">
        <v>14199.3984756967</v>
      </c>
      <c r="E9" s="3">
        <v>0</v>
      </c>
      <c r="F9" s="3">
        <v>2.20321965749085E-2</v>
      </c>
      <c r="G9" s="3">
        <v>2.20321965749085E-2</v>
      </c>
      <c r="H9" s="4">
        <v>14199.376443500099</v>
      </c>
    </row>
    <row r="10" spans="1:8" x14ac:dyDescent="0.25">
      <c r="A10" s="2">
        <v>1994</v>
      </c>
      <c r="B10" s="3">
        <v>13091.6842746367</v>
      </c>
      <c r="C10" s="3">
        <v>837.80909888221095</v>
      </c>
      <c r="D10" s="3">
        <v>13929.493373518901</v>
      </c>
      <c r="E10" s="3">
        <v>0</v>
      </c>
      <c r="F10" s="3">
        <v>0.91710460225059298</v>
      </c>
      <c r="G10" s="3">
        <v>0.91710460225059298</v>
      </c>
      <c r="H10" s="4">
        <v>13928.5762689167</v>
      </c>
    </row>
    <row r="11" spans="1:8" x14ac:dyDescent="0.25">
      <c r="A11" s="2">
        <v>1995</v>
      </c>
      <c r="B11" s="3">
        <v>13483.2880580446</v>
      </c>
      <c r="C11" s="3">
        <v>862.81019851369604</v>
      </c>
      <c r="D11" s="3">
        <v>14346.0982565583</v>
      </c>
      <c r="E11" s="3">
        <v>0</v>
      </c>
      <c r="F11" s="3">
        <v>1.87870626817713</v>
      </c>
      <c r="G11" s="3">
        <v>1.87870626817713</v>
      </c>
      <c r="H11" s="4">
        <v>14344.2195502901</v>
      </c>
    </row>
    <row r="12" spans="1:8" x14ac:dyDescent="0.25">
      <c r="A12" s="2">
        <v>1996</v>
      </c>
      <c r="B12" s="3">
        <v>14213.8691800161</v>
      </c>
      <c r="C12" s="3">
        <v>909.51744499517804</v>
      </c>
      <c r="D12" s="3">
        <v>15123.386625011301</v>
      </c>
      <c r="E12" s="3">
        <v>0</v>
      </c>
      <c r="F12" s="3">
        <v>2.65910196651912</v>
      </c>
      <c r="G12" s="3">
        <v>2.65910196651912</v>
      </c>
      <c r="H12" s="4">
        <v>15120.727523044799</v>
      </c>
    </row>
    <row r="13" spans="1:8" x14ac:dyDescent="0.25">
      <c r="A13" s="2">
        <v>1997</v>
      </c>
      <c r="B13" s="3">
        <v>14504.9572712382</v>
      </c>
      <c r="C13" s="3">
        <v>928.10409242384401</v>
      </c>
      <c r="D13" s="3">
        <v>15433.0613636621</v>
      </c>
      <c r="E13" s="3">
        <v>0</v>
      </c>
      <c r="F13" s="3">
        <v>3.33082711570612</v>
      </c>
      <c r="G13" s="3">
        <v>3.33082711570612</v>
      </c>
      <c r="H13" s="4">
        <v>15429.7305365464</v>
      </c>
    </row>
    <row r="14" spans="1:8" x14ac:dyDescent="0.25">
      <c r="A14" s="2">
        <v>1998</v>
      </c>
      <c r="B14" s="3">
        <v>14757.2339961243</v>
      </c>
      <c r="C14" s="3">
        <v>944.22624371863003</v>
      </c>
      <c r="D14" s="3">
        <v>15701.4602398429</v>
      </c>
      <c r="E14" s="3">
        <v>0</v>
      </c>
      <c r="F14" s="3">
        <v>3.6989380207341198</v>
      </c>
      <c r="G14" s="3">
        <v>3.6989380207341198</v>
      </c>
      <c r="H14" s="4">
        <v>15697.7613018222</v>
      </c>
    </row>
    <row r="15" spans="1:8" x14ac:dyDescent="0.25">
      <c r="A15" s="2">
        <v>1999</v>
      </c>
      <c r="B15" s="3">
        <v>15641.9861013013</v>
      </c>
      <c r="C15" s="3">
        <v>1000.82880792037</v>
      </c>
      <c r="D15" s="3">
        <v>16642.814909221699</v>
      </c>
      <c r="E15" s="3">
        <v>0</v>
      </c>
      <c r="F15" s="3">
        <v>4.0359775454814697</v>
      </c>
      <c r="G15" s="3">
        <v>4.0359775454814697</v>
      </c>
      <c r="H15" s="4">
        <v>16638.778931676199</v>
      </c>
    </row>
    <row r="16" spans="1:8" x14ac:dyDescent="0.25">
      <c r="A16" s="2">
        <v>2000</v>
      </c>
      <c r="B16" s="3">
        <v>15916.896472250201</v>
      </c>
      <c r="C16" s="3">
        <v>1018.38389336895</v>
      </c>
      <c r="D16" s="3">
        <v>16935.280365619201</v>
      </c>
      <c r="E16" s="3">
        <v>0</v>
      </c>
      <c r="F16" s="3">
        <v>4.6481383603870396</v>
      </c>
      <c r="G16" s="3">
        <v>4.6481383603870396</v>
      </c>
      <c r="H16" s="4">
        <v>16930.6322272588</v>
      </c>
    </row>
    <row r="17" spans="1:8" x14ac:dyDescent="0.25">
      <c r="A17" s="2">
        <v>2001</v>
      </c>
      <c r="B17" s="3">
        <v>15564.179058262</v>
      </c>
      <c r="C17" s="3">
        <v>995.69689630497805</v>
      </c>
      <c r="D17" s="3">
        <v>16559.875954566902</v>
      </c>
      <c r="E17" s="3">
        <v>0</v>
      </c>
      <c r="F17" s="3">
        <v>6.4150534967296799</v>
      </c>
      <c r="G17" s="3">
        <v>6.4150534967296799</v>
      </c>
      <c r="H17" s="4">
        <v>16553.460901070201</v>
      </c>
    </row>
    <row r="18" spans="1:8" x14ac:dyDescent="0.25">
      <c r="A18" s="2">
        <v>2002</v>
      </c>
      <c r="B18" s="3">
        <v>16201.963883120499</v>
      </c>
      <c r="C18" s="3">
        <v>1036.3359925270499</v>
      </c>
      <c r="D18" s="3">
        <v>17238.299875647499</v>
      </c>
      <c r="E18" s="3">
        <v>0</v>
      </c>
      <c r="F18" s="3">
        <v>9.2139998852974205</v>
      </c>
      <c r="G18" s="3">
        <v>9.2139998852974205</v>
      </c>
      <c r="H18" s="4">
        <v>17229.085875762201</v>
      </c>
    </row>
    <row r="19" spans="1:8" x14ac:dyDescent="0.25">
      <c r="A19" s="2">
        <v>2003</v>
      </c>
      <c r="B19" s="3">
        <v>16765.1096259308</v>
      </c>
      <c r="C19" s="3">
        <v>1072.24141443803</v>
      </c>
      <c r="D19" s="3">
        <v>17837.351040368801</v>
      </c>
      <c r="E19" s="3">
        <v>0</v>
      </c>
      <c r="F19" s="3">
        <v>11.3375253365751</v>
      </c>
      <c r="G19" s="3">
        <v>11.3375253365751</v>
      </c>
      <c r="H19" s="4">
        <v>17826.0135150323</v>
      </c>
    </row>
    <row r="20" spans="1:8" x14ac:dyDescent="0.25">
      <c r="A20" s="2">
        <v>2004</v>
      </c>
      <c r="B20" s="3">
        <v>17496.444168129899</v>
      </c>
      <c r="C20" s="3">
        <v>1118.92076627143</v>
      </c>
      <c r="D20" s="3">
        <v>18615.364934401299</v>
      </c>
      <c r="E20" s="3">
        <v>0</v>
      </c>
      <c r="F20" s="3">
        <v>13.307195138821401</v>
      </c>
      <c r="G20" s="3">
        <v>13.307195138821401</v>
      </c>
      <c r="H20" s="4">
        <v>18602.057739262498</v>
      </c>
    </row>
    <row r="21" spans="1:8" x14ac:dyDescent="0.25">
      <c r="A21" s="2">
        <v>2005</v>
      </c>
      <c r="B21" s="3">
        <v>17558.938166936401</v>
      </c>
      <c r="C21" s="3">
        <v>1122.7373419097501</v>
      </c>
      <c r="D21" s="3">
        <v>18681.6755088461</v>
      </c>
      <c r="E21" s="3">
        <v>0</v>
      </c>
      <c r="F21" s="3">
        <v>16.1671995965036</v>
      </c>
      <c r="G21" s="3">
        <v>16.1671995965036</v>
      </c>
      <c r="H21" s="4">
        <v>18665.508309249599</v>
      </c>
    </row>
    <row r="22" spans="1:8" x14ac:dyDescent="0.25">
      <c r="A22" s="2">
        <v>2006</v>
      </c>
      <c r="B22" s="3">
        <v>18149.620259604199</v>
      </c>
      <c r="C22" s="3">
        <v>1160.2318116670699</v>
      </c>
      <c r="D22" s="3">
        <v>19309.852071271202</v>
      </c>
      <c r="E22" s="3">
        <v>2.9511719999999899</v>
      </c>
      <c r="F22" s="3">
        <v>18.0470303062203</v>
      </c>
      <c r="G22" s="3">
        <v>20.9982023062203</v>
      </c>
      <c r="H22" s="4">
        <v>19288.853868965001</v>
      </c>
    </row>
    <row r="23" spans="1:8" x14ac:dyDescent="0.25">
      <c r="A23" s="2">
        <v>2007</v>
      </c>
      <c r="B23" s="3">
        <v>18157.069815663901</v>
      </c>
      <c r="C23" s="3">
        <v>1160.7637457928799</v>
      </c>
      <c r="D23" s="3">
        <v>19317.833561456799</v>
      </c>
      <c r="E23" s="3">
        <v>0.84957028000000001</v>
      </c>
      <c r="F23" s="3">
        <v>19.286717370118101</v>
      </c>
      <c r="G23" s="3">
        <v>20.136287650118099</v>
      </c>
      <c r="H23" s="4">
        <v>19297.697273806702</v>
      </c>
    </row>
    <row r="24" spans="1:8" x14ac:dyDescent="0.25">
      <c r="A24" s="2">
        <v>2008</v>
      </c>
      <c r="B24" s="3">
        <v>18242.745266316899</v>
      </c>
      <c r="C24" s="3">
        <v>1165.92661671409</v>
      </c>
      <c r="D24" s="3">
        <v>19408.671883030998</v>
      </c>
      <c r="E24" s="3">
        <v>0.25499457720000002</v>
      </c>
      <c r="F24" s="3">
        <v>24.8868855820985</v>
      </c>
      <c r="G24" s="3">
        <v>25.141880159298498</v>
      </c>
      <c r="H24" s="4">
        <v>19383.530002871699</v>
      </c>
    </row>
    <row r="25" spans="1:8" x14ac:dyDescent="0.25">
      <c r="A25" s="2">
        <v>2009</v>
      </c>
      <c r="B25" s="3">
        <v>17926.943851429001</v>
      </c>
      <c r="C25" s="3">
        <v>1144.82628529053</v>
      </c>
      <c r="D25" s="3">
        <v>19071.770136719599</v>
      </c>
      <c r="E25" s="3">
        <v>0.60544463142799998</v>
      </c>
      <c r="F25" s="3">
        <v>38.4276991330294</v>
      </c>
      <c r="G25" s="3">
        <v>39.0331437644574</v>
      </c>
      <c r="H25" s="4">
        <v>19032.736992955099</v>
      </c>
    </row>
    <row r="26" spans="1:8" x14ac:dyDescent="0.25">
      <c r="A26" s="2">
        <v>2010</v>
      </c>
      <c r="B26" s="3">
        <v>17701.3655778871</v>
      </c>
      <c r="C26" s="3">
        <v>1128.7165138242799</v>
      </c>
      <c r="D26" s="3">
        <v>18830.0820917114</v>
      </c>
      <c r="E26" s="3">
        <v>0.59295018511372</v>
      </c>
      <c r="F26" s="3">
        <v>64.577099197547</v>
      </c>
      <c r="G26" s="3">
        <v>65.170049382660693</v>
      </c>
      <c r="H26" s="4">
        <v>18764.912042328699</v>
      </c>
    </row>
    <row r="27" spans="1:8" x14ac:dyDescent="0.25">
      <c r="A27" s="2">
        <v>2011</v>
      </c>
      <c r="B27" s="3">
        <v>17984.0000552001</v>
      </c>
      <c r="C27" s="3">
        <v>1144.6785917976999</v>
      </c>
      <c r="D27" s="3">
        <v>19128.6786469978</v>
      </c>
      <c r="E27" s="3">
        <v>0.59842098326258297</v>
      </c>
      <c r="F27" s="3">
        <v>97.798637377700203</v>
      </c>
      <c r="G27" s="3">
        <v>98.397058360962802</v>
      </c>
      <c r="H27" s="4">
        <v>19030.281588636801</v>
      </c>
    </row>
    <row r="28" spans="1:8" x14ac:dyDescent="0.25">
      <c r="A28" s="2">
        <v>2012</v>
      </c>
      <c r="B28" s="3">
        <v>18061.639695614402</v>
      </c>
      <c r="C28" s="3">
        <v>1147.3658958455101</v>
      </c>
      <c r="D28" s="3">
        <v>19209.005591460002</v>
      </c>
      <c r="E28" s="3">
        <v>0.52294677342995699</v>
      </c>
      <c r="F28" s="3">
        <v>133.52462625491501</v>
      </c>
      <c r="G28" s="3">
        <v>134.047573028345</v>
      </c>
      <c r="H28" s="4">
        <v>19074.9580184316</v>
      </c>
    </row>
    <row r="29" spans="1:8" x14ac:dyDescent="0.25">
      <c r="A29" s="2">
        <v>2013</v>
      </c>
      <c r="B29" s="3">
        <v>18001.957763655399</v>
      </c>
      <c r="C29" s="3">
        <v>1140.7199084347301</v>
      </c>
      <c r="D29" s="3">
        <v>19142.6776720901</v>
      </c>
      <c r="E29" s="3">
        <v>0.60049730569565696</v>
      </c>
      <c r="F29" s="3">
        <v>177.60869705696101</v>
      </c>
      <c r="G29" s="3">
        <v>178.209194362657</v>
      </c>
      <c r="H29" s="4">
        <v>18964.4684777275</v>
      </c>
    </row>
    <row r="30" spans="1:8" x14ac:dyDescent="0.25">
      <c r="A30" s="2">
        <v>2014</v>
      </c>
      <c r="B30" s="3">
        <v>18218.396272541999</v>
      </c>
      <c r="C30" s="3">
        <v>1151.315556992</v>
      </c>
      <c r="D30" s="3">
        <v>19369.711829534001</v>
      </c>
      <c r="E30" s="3">
        <v>0.60607233263870097</v>
      </c>
      <c r="F30" s="3">
        <v>228.484622209441</v>
      </c>
      <c r="G30" s="3">
        <v>229.09069454207901</v>
      </c>
      <c r="H30" s="4">
        <v>19140.621134992001</v>
      </c>
    </row>
    <row r="31" spans="1:8" x14ac:dyDescent="0.25">
      <c r="A31" s="2">
        <v>2015</v>
      </c>
      <c r="B31" s="3">
        <v>18069.212547846699</v>
      </c>
      <c r="C31" s="3">
        <v>1137.7211064282601</v>
      </c>
      <c r="D31" s="3">
        <v>19206.933654274999</v>
      </c>
      <c r="E31" s="3">
        <v>0.54767160931231396</v>
      </c>
      <c r="F31" s="3">
        <v>291.77258829583201</v>
      </c>
      <c r="G31" s="3">
        <v>292.32025990514398</v>
      </c>
      <c r="H31" s="4">
        <v>18914.613394369899</v>
      </c>
    </row>
    <row r="32" spans="1:8" x14ac:dyDescent="0.25">
      <c r="A32" s="2">
        <v>2016</v>
      </c>
      <c r="B32" s="3">
        <v>18371.297948506301</v>
      </c>
      <c r="C32" s="3">
        <v>1150.52411228089</v>
      </c>
      <c r="D32" s="3">
        <v>19521.822060787199</v>
      </c>
      <c r="E32" s="3">
        <v>0.545294893219191</v>
      </c>
      <c r="F32" s="3">
        <v>373.47180014839603</v>
      </c>
      <c r="G32" s="3">
        <v>374.01709504161499</v>
      </c>
      <c r="H32" s="4">
        <v>19147.804965745501</v>
      </c>
    </row>
    <row r="33" spans="1:8" x14ac:dyDescent="0.25">
      <c r="A33" s="2">
        <v>2017</v>
      </c>
      <c r="B33" s="3">
        <v>19081.5713085147</v>
      </c>
      <c r="C33" s="3">
        <v>1187.4276654504999</v>
      </c>
      <c r="D33" s="3">
        <v>20268.998973965201</v>
      </c>
      <c r="E33" s="3">
        <v>43.507851944286998</v>
      </c>
      <c r="F33" s="3">
        <v>442.25008699042797</v>
      </c>
      <c r="G33" s="3">
        <v>485.75793893471501</v>
      </c>
      <c r="H33" s="4">
        <v>19783.2410350305</v>
      </c>
    </row>
    <row r="34" spans="1:8" x14ac:dyDescent="0.25">
      <c r="A34" s="2">
        <v>2018</v>
      </c>
      <c r="B34" s="3">
        <v>17548.664772799199</v>
      </c>
      <c r="C34" s="3">
        <v>1082.68841349992</v>
      </c>
      <c r="D34" s="3">
        <v>18631.3531862991</v>
      </c>
      <c r="E34" s="3">
        <v>46.738968729459003</v>
      </c>
      <c r="F34" s="3">
        <v>526.62712489350304</v>
      </c>
      <c r="G34" s="3">
        <v>573.36609362296201</v>
      </c>
      <c r="H34" s="4">
        <v>18057.9870926761</v>
      </c>
    </row>
    <row r="35" spans="1:8" x14ac:dyDescent="0.25">
      <c r="A35" s="2">
        <v>2019</v>
      </c>
      <c r="B35" s="3">
        <v>17680.375887095899</v>
      </c>
      <c r="C35" s="3">
        <v>1083.97850960251</v>
      </c>
      <c r="D35" s="3">
        <v>18764.3543966984</v>
      </c>
      <c r="E35" s="3">
        <v>47.674555935678399</v>
      </c>
      <c r="F35" s="3">
        <v>617.23081303267804</v>
      </c>
      <c r="G35" s="3">
        <v>664.90536896835704</v>
      </c>
      <c r="H35" s="4">
        <v>18099.449027730101</v>
      </c>
    </row>
    <row r="36" spans="1:8" x14ac:dyDescent="0.25">
      <c r="A36" s="2">
        <v>2020</v>
      </c>
      <c r="B36" s="3">
        <v>17815.339652978098</v>
      </c>
      <c r="C36" s="3">
        <v>1083.5378567077501</v>
      </c>
      <c r="D36" s="3">
        <v>18898.877509685801</v>
      </c>
      <c r="E36" s="3">
        <v>48.525383642947403</v>
      </c>
      <c r="F36" s="3">
        <v>737.90518389806596</v>
      </c>
      <c r="G36" s="3">
        <v>786.43056754101303</v>
      </c>
      <c r="H36" s="4">
        <v>18112.446942144801</v>
      </c>
    </row>
    <row r="37" spans="1:8" x14ac:dyDescent="0.25">
      <c r="A37" s="2">
        <v>2021</v>
      </c>
      <c r="B37" s="3">
        <v>17990.890744529701</v>
      </c>
      <c r="C37" s="3">
        <v>1084.31108691906</v>
      </c>
      <c r="D37" s="3">
        <v>19075.2018314487</v>
      </c>
      <c r="E37" s="3">
        <v>49.301355353928301</v>
      </c>
      <c r="F37" s="3">
        <v>879.70629431435304</v>
      </c>
      <c r="G37" s="3">
        <v>929.00764966828103</v>
      </c>
      <c r="H37" s="4">
        <v>18146.1941817804</v>
      </c>
    </row>
    <row r="38" spans="1:8" x14ac:dyDescent="0.25">
      <c r="A38" s="2">
        <v>2022</v>
      </c>
      <c r="B38" s="3">
        <v>18226.4034593742</v>
      </c>
      <c r="C38" s="3">
        <v>1088.93018537383</v>
      </c>
      <c r="D38" s="3">
        <v>19315.333644748102</v>
      </c>
      <c r="E38" s="3">
        <v>49.707345909050801</v>
      </c>
      <c r="F38" s="3">
        <v>1020.89381329486</v>
      </c>
      <c r="G38" s="3">
        <v>1070.6011592039099</v>
      </c>
      <c r="H38" s="4">
        <v>18244.732485544198</v>
      </c>
    </row>
    <row r="39" spans="1:8" x14ac:dyDescent="0.25">
      <c r="A39" s="2">
        <v>2023</v>
      </c>
      <c r="B39" s="3">
        <v>18440.115008534201</v>
      </c>
      <c r="C39" s="3">
        <v>1091.93158364895</v>
      </c>
      <c r="D39" s="3">
        <v>19532.0465921832</v>
      </c>
      <c r="E39" s="3">
        <v>50.067267044314399</v>
      </c>
      <c r="F39" s="3">
        <v>1165.27437346837</v>
      </c>
      <c r="G39" s="3">
        <v>1215.34164051269</v>
      </c>
      <c r="H39" s="4">
        <v>18316.704951670501</v>
      </c>
    </row>
    <row r="40" spans="1:8" x14ac:dyDescent="0.25">
      <c r="A40" s="2">
        <v>2024</v>
      </c>
      <c r="B40" s="3">
        <v>18668.360454580601</v>
      </c>
      <c r="C40" s="3">
        <v>1095.4904107510899</v>
      </c>
      <c r="D40" s="3">
        <v>19763.8508653317</v>
      </c>
      <c r="E40" s="3">
        <v>50.380711069877798</v>
      </c>
      <c r="F40" s="3">
        <v>1314.90738469966</v>
      </c>
      <c r="G40" s="3">
        <v>1365.2880957695299</v>
      </c>
      <c r="H40" s="4">
        <v>18398.562769562199</v>
      </c>
    </row>
    <row r="41" spans="1:8" x14ac:dyDescent="0.25">
      <c r="A41" s="2">
        <v>2025</v>
      </c>
      <c r="B41" s="3">
        <v>18879.9098848801</v>
      </c>
      <c r="C41" s="3">
        <v>1098.2120156440601</v>
      </c>
      <c r="D41" s="3">
        <v>19978.121900524198</v>
      </c>
      <c r="E41" s="3">
        <v>50.645626868204502</v>
      </c>
      <c r="F41" s="3">
        <v>1460.6539228479101</v>
      </c>
      <c r="G41" s="3">
        <v>1511.2995497161101</v>
      </c>
      <c r="H41" s="4">
        <v>18466.822350808001</v>
      </c>
    </row>
    <row r="42" spans="1:8" x14ac:dyDescent="0.25">
      <c r="A42" s="2">
        <v>2026</v>
      </c>
      <c r="B42" s="3">
        <v>19079.705823210599</v>
      </c>
      <c r="C42" s="3">
        <v>1100.5085521347801</v>
      </c>
      <c r="D42" s="3">
        <v>20180.2143753454</v>
      </c>
      <c r="E42" s="3">
        <v>50.878244331666998</v>
      </c>
      <c r="F42" s="3">
        <v>1600.9956398567899</v>
      </c>
      <c r="G42" s="3">
        <v>1651.8738841884599</v>
      </c>
      <c r="H42" s="4">
        <v>18528.340491157</v>
      </c>
    </row>
    <row r="43" spans="1:8" x14ac:dyDescent="0.25">
      <c r="A43" s="2">
        <v>2027</v>
      </c>
      <c r="B43" s="3">
        <v>19280.962558764899</v>
      </c>
      <c r="C43" s="3">
        <v>1103.03898663874</v>
      </c>
      <c r="D43" s="3">
        <v>20384.0015454036</v>
      </c>
      <c r="E43" s="3">
        <v>51.096379824147597</v>
      </c>
      <c r="F43" s="3">
        <v>1736.56123993298</v>
      </c>
      <c r="G43" s="3">
        <v>1787.6576197571301</v>
      </c>
      <c r="H43" s="4">
        <v>18596.343925646499</v>
      </c>
    </row>
    <row r="44" spans="1:8" x14ac:dyDescent="0.25">
      <c r="A44" s="2">
        <v>2028</v>
      </c>
      <c r="B44" s="3">
        <v>19493.2936883687</v>
      </c>
      <c r="C44" s="3">
        <v>1106.3455403503201</v>
      </c>
      <c r="D44" s="3">
        <v>20599.639228718999</v>
      </c>
      <c r="E44" s="3">
        <v>51.294039965441598</v>
      </c>
      <c r="F44" s="3">
        <v>1868.0685040481601</v>
      </c>
      <c r="G44" s="3">
        <v>1919.3625440136</v>
      </c>
      <c r="H44" s="4">
        <v>18680.276684705401</v>
      </c>
    </row>
    <row r="45" spans="1:8" x14ac:dyDescent="0.25">
      <c r="A45" s="2">
        <v>2029</v>
      </c>
      <c r="B45" s="3">
        <v>19695.841865072998</v>
      </c>
      <c r="C45" s="3">
        <v>1108.99691954986</v>
      </c>
      <c r="D45" s="3">
        <v>20804.838784622902</v>
      </c>
      <c r="E45" s="3">
        <v>51.374110557048297</v>
      </c>
      <c r="F45" s="3">
        <v>1997.09704727902</v>
      </c>
      <c r="G45" s="3">
        <v>2048.4711578360698</v>
      </c>
      <c r="H45" s="4">
        <v>18756.3676267868</v>
      </c>
    </row>
    <row r="46" spans="1:8" x14ac:dyDescent="0.25">
      <c r="A46" s="2">
        <v>2030</v>
      </c>
      <c r="B46" s="3">
        <v>19894.852796025301</v>
      </c>
      <c r="C46" s="3">
        <v>1111.22447805052</v>
      </c>
      <c r="D46" s="3">
        <v>21006.077274075898</v>
      </c>
      <c r="E46" s="3">
        <v>51.439290001454502</v>
      </c>
      <c r="F46" s="3">
        <v>2125.75897992932</v>
      </c>
      <c r="G46" s="3">
        <v>2177.19826993078</v>
      </c>
      <c r="H46" s="4">
        <v>18828.879004145099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 x14ac:dyDescent="0.3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 x14ac:dyDescent="0.25">
      <c r="A52" s="2" t="s">
        <v>11</v>
      </c>
      <c r="B52" s="5">
        <f t="shared" ref="B52:H52" si="0">IF(B16=0, "--",(B26/B16)^(1/10)-1)</f>
        <v>1.0682714217529199E-2</v>
      </c>
      <c r="C52" s="5">
        <f t="shared" si="0"/>
        <v>1.0339507713406304E-2</v>
      </c>
      <c r="D52" s="5">
        <f t="shared" si="0"/>
        <v>1.0662105501399566E-2</v>
      </c>
      <c r="E52" s="5" t="str">
        <f t="shared" si="0"/>
        <v>--</v>
      </c>
      <c r="F52" s="5">
        <f t="shared" si="0"/>
        <v>0.30100794447882873</v>
      </c>
      <c r="G52" s="5">
        <f t="shared" si="0"/>
        <v>0.30219762909408754</v>
      </c>
      <c r="H52" s="5">
        <f t="shared" si="0"/>
        <v>1.0339507713406526E-2</v>
      </c>
    </row>
    <row r="53" spans="1:8" x14ac:dyDescent="0.25">
      <c r="A53" s="2" t="s">
        <v>12</v>
      </c>
      <c r="B53" s="5">
        <f t="shared" ref="B53:H53" si="1">IF(B26=0,"--",(B36/B26)^(1/10)-1)</f>
        <v>6.4201365667337917E-4</v>
      </c>
      <c r="C53" s="5">
        <f t="shared" si="1"/>
        <v>-4.076635672993989E-3</v>
      </c>
      <c r="D53" s="5">
        <f t="shared" si="1"/>
        <v>3.6474920450579873E-4</v>
      </c>
      <c r="E53" s="5">
        <f t="shared" si="1"/>
        <v>0.55344212154931904</v>
      </c>
      <c r="F53" s="5">
        <f t="shared" si="1"/>
        <v>0.27582821649608746</v>
      </c>
      <c r="G53" s="5">
        <f t="shared" si="1"/>
        <v>0.28280674136691175</v>
      </c>
      <c r="H53" s="5">
        <f t="shared" si="1"/>
        <v>-3.5326820397573178E-3</v>
      </c>
    </row>
    <row r="54" spans="1:8" x14ac:dyDescent="0.25">
      <c r="A54" s="2" t="s">
        <v>13</v>
      </c>
      <c r="B54" s="5">
        <f t="shared" ref="B54:H54" si="2">IF(B36=0,"--",(B46/B36)^(1/10)-1)</f>
        <v>1.1101285029857522E-2</v>
      </c>
      <c r="C54" s="5">
        <f t="shared" si="2"/>
        <v>2.5262917143460406E-3</v>
      </c>
      <c r="D54" s="5">
        <f t="shared" si="2"/>
        <v>1.0626995692088137E-2</v>
      </c>
      <c r="E54" s="5">
        <f t="shared" si="2"/>
        <v>5.8485606636000664E-3</v>
      </c>
      <c r="F54" s="5">
        <f t="shared" si="2"/>
        <v>0.11160718724081042</v>
      </c>
      <c r="G54" s="5">
        <f t="shared" si="2"/>
        <v>0.10719409142294212</v>
      </c>
      <c r="H54" s="5">
        <f t="shared" si="2"/>
        <v>3.8867770185244677E-3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 x14ac:dyDescent="0.25"/>
  <cols>
    <col min="1" max="1" width="9.140625" customWidth="1"/>
    <col min="2" max="9" width="32.7109375" customWidth="1"/>
  </cols>
  <sheetData>
    <row r="1" spans="1:9" ht="18.75" x14ac:dyDescent="0.3">
      <c r="A1" s="16" t="str">
        <f>CONCATENATE("Form 1.4 - ",'List of Forms'!A1)</f>
        <v>Form 1.4 - NCNC Planning Area</v>
      </c>
      <c r="B1" s="17"/>
      <c r="C1" s="17"/>
      <c r="D1" s="17"/>
      <c r="E1" s="17"/>
      <c r="F1" s="17"/>
      <c r="G1" s="17"/>
      <c r="H1" s="17"/>
      <c r="I1" s="17"/>
    </row>
    <row r="2" spans="1:9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  <c r="I2" s="17"/>
    </row>
    <row r="3" spans="1:9" ht="15.75" x14ac:dyDescent="0.2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 x14ac:dyDescent="0.3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63</v>
      </c>
      <c r="I5" s="6" t="s">
        <v>66</v>
      </c>
    </row>
    <row r="6" spans="1:9" ht="15.75" thickTop="1" x14ac:dyDescent="0.25">
      <c r="A6" s="2">
        <v>1990</v>
      </c>
      <c r="B6" s="3">
        <v>3465.1498889999998</v>
      </c>
      <c r="C6" s="3">
        <v>265.43048149999998</v>
      </c>
      <c r="D6" s="3">
        <v>3730.5803700000001</v>
      </c>
      <c r="E6" s="3">
        <v>0</v>
      </c>
      <c r="F6" s="3">
        <v>0</v>
      </c>
      <c r="G6" s="3">
        <v>0</v>
      </c>
      <c r="H6" s="4">
        <v>3730.5803700000001</v>
      </c>
      <c r="I6" s="15">
        <v>41.25712566</v>
      </c>
    </row>
    <row r="7" spans="1:9" x14ac:dyDescent="0.25">
      <c r="A7" s="2">
        <v>1991</v>
      </c>
      <c r="B7" s="3">
        <v>3376.397727</v>
      </c>
      <c r="C7" s="3">
        <v>258.63206589999999</v>
      </c>
      <c r="D7" s="3">
        <v>3635.0297930000002</v>
      </c>
      <c r="E7" s="3">
        <v>0</v>
      </c>
      <c r="F7" s="3">
        <v>0</v>
      </c>
      <c r="G7" s="3">
        <v>0</v>
      </c>
      <c r="H7" s="4">
        <v>3635.0297930000002</v>
      </c>
      <c r="I7" s="15">
        <v>42.56914021</v>
      </c>
    </row>
    <row r="8" spans="1:9" x14ac:dyDescent="0.25">
      <c r="A8" s="2">
        <v>1992</v>
      </c>
      <c r="B8" s="3">
        <v>3320.3367309999999</v>
      </c>
      <c r="C8" s="3">
        <v>254.33746160000001</v>
      </c>
      <c r="D8" s="3">
        <v>3574.6741929999998</v>
      </c>
      <c r="E8" s="3">
        <v>0</v>
      </c>
      <c r="F8" s="3">
        <v>4.333824E-3</v>
      </c>
      <c r="G8" s="3">
        <v>4.333824E-3</v>
      </c>
      <c r="H8" s="4">
        <v>3574.6698590000001</v>
      </c>
      <c r="I8" s="15">
        <v>44.400609009999997</v>
      </c>
    </row>
    <row r="9" spans="1:9" x14ac:dyDescent="0.25">
      <c r="A9" s="2">
        <v>1993</v>
      </c>
      <c r="B9" s="3">
        <v>3446.1580549999999</v>
      </c>
      <c r="C9" s="3">
        <v>263.97537670000003</v>
      </c>
      <c r="D9" s="3">
        <v>3710.1334320000001</v>
      </c>
      <c r="E9" s="3">
        <v>0</v>
      </c>
      <c r="F9" s="3">
        <v>4.3121549999999998E-3</v>
      </c>
      <c r="G9" s="3">
        <v>4.3121549999999998E-3</v>
      </c>
      <c r="H9" s="4">
        <v>3710.1291200000001</v>
      </c>
      <c r="I9" s="15">
        <v>43.689406259999998</v>
      </c>
    </row>
    <row r="10" spans="1:9" x14ac:dyDescent="0.25">
      <c r="A10" s="2">
        <v>1994</v>
      </c>
      <c r="B10" s="3">
        <v>3324.6232049999999</v>
      </c>
      <c r="C10" s="3">
        <v>254.64391209999999</v>
      </c>
      <c r="D10" s="3">
        <v>3579.2671169999999</v>
      </c>
      <c r="E10" s="3">
        <v>0</v>
      </c>
      <c r="F10" s="3">
        <v>0.290148882</v>
      </c>
      <c r="G10" s="3">
        <v>0.290148882</v>
      </c>
      <c r="H10" s="4">
        <v>3578.9769679999999</v>
      </c>
      <c r="I10" s="15">
        <v>44.426665389999997</v>
      </c>
    </row>
    <row r="11" spans="1:9" x14ac:dyDescent="0.25">
      <c r="A11" s="2">
        <v>1995</v>
      </c>
      <c r="B11" s="3">
        <v>3558.8753489999999</v>
      </c>
      <c r="C11" s="3">
        <v>272.57786379999999</v>
      </c>
      <c r="D11" s="3">
        <v>3831.4532129999998</v>
      </c>
      <c r="E11" s="3">
        <v>0</v>
      </c>
      <c r="F11" s="3">
        <v>0.417596786</v>
      </c>
      <c r="G11" s="3">
        <v>0.417596786</v>
      </c>
      <c r="H11" s="4">
        <v>3831.0356160000001</v>
      </c>
      <c r="I11" s="15">
        <v>42.74217599</v>
      </c>
    </row>
    <row r="12" spans="1:9" x14ac:dyDescent="0.25">
      <c r="A12" s="2">
        <v>1996</v>
      </c>
      <c r="B12" s="3">
        <v>3790.318855</v>
      </c>
      <c r="C12" s="3">
        <v>290.29348220000003</v>
      </c>
      <c r="D12" s="3">
        <v>4080.612337</v>
      </c>
      <c r="E12" s="3">
        <v>0</v>
      </c>
      <c r="F12" s="3">
        <v>0.58671189099999999</v>
      </c>
      <c r="G12" s="3">
        <v>0.58671189099999999</v>
      </c>
      <c r="H12" s="4">
        <v>4080.0256250000002</v>
      </c>
      <c r="I12" s="15">
        <v>42.306362909999997</v>
      </c>
    </row>
    <row r="13" spans="1:9" x14ac:dyDescent="0.25">
      <c r="A13" s="2">
        <v>1997</v>
      </c>
      <c r="B13" s="3">
        <v>3885.16822</v>
      </c>
      <c r="C13" s="3">
        <v>297.5506532</v>
      </c>
      <c r="D13" s="3">
        <v>4182.7188740000001</v>
      </c>
      <c r="E13" s="3">
        <v>0</v>
      </c>
      <c r="F13" s="3">
        <v>0.69494157999999995</v>
      </c>
      <c r="G13" s="3">
        <v>0.69494157999999995</v>
      </c>
      <c r="H13" s="4">
        <v>4182.0239320000001</v>
      </c>
      <c r="I13" s="15">
        <v>42.117998200000002</v>
      </c>
    </row>
    <row r="14" spans="1:9" x14ac:dyDescent="0.25">
      <c r="A14" s="2">
        <v>1998</v>
      </c>
      <c r="B14" s="3">
        <v>4115.3160939999998</v>
      </c>
      <c r="C14" s="3">
        <v>315.17618579999998</v>
      </c>
      <c r="D14" s="3">
        <v>4430.4922800000004</v>
      </c>
      <c r="E14" s="3">
        <v>0</v>
      </c>
      <c r="F14" s="3">
        <v>0.744478686</v>
      </c>
      <c r="G14" s="3">
        <v>0.744478686</v>
      </c>
      <c r="H14" s="4">
        <v>4429.7478019999999</v>
      </c>
      <c r="I14" s="15">
        <v>40.453361319999999</v>
      </c>
    </row>
    <row r="15" spans="1:9" x14ac:dyDescent="0.25">
      <c r="A15" s="2">
        <v>1999</v>
      </c>
      <c r="B15" s="3">
        <v>4247.4887079999999</v>
      </c>
      <c r="C15" s="3">
        <v>325.29475589999998</v>
      </c>
      <c r="D15" s="3">
        <v>4572.7834640000001</v>
      </c>
      <c r="E15" s="3">
        <v>0</v>
      </c>
      <c r="F15" s="3">
        <v>0.82087622100000002</v>
      </c>
      <c r="G15" s="3">
        <v>0.82087622100000002</v>
      </c>
      <c r="H15" s="4">
        <v>4571.9625880000003</v>
      </c>
      <c r="I15" s="15">
        <v>41.544609149999999</v>
      </c>
    </row>
    <row r="16" spans="1:9" x14ac:dyDescent="0.25">
      <c r="A16" s="2">
        <v>2000</v>
      </c>
      <c r="B16" s="3">
        <v>4195.8101790000001</v>
      </c>
      <c r="C16" s="3">
        <v>321.32487650000002</v>
      </c>
      <c r="D16" s="3">
        <v>4517.1350560000001</v>
      </c>
      <c r="E16" s="3">
        <v>0</v>
      </c>
      <c r="F16" s="3">
        <v>0.96844954500000002</v>
      </c>
      <c r="G16" s="3">
        <v>0.96844954500000002</v>
      </c>
      <c r="H16" s="4">
        <v>4516.1666059999998</v>
      </c>
      <c r="I16" s="15">
        <v>42.795599510000002</v>
      </c>
    </row>
    <row r="17" spans="1:9" x14ac:dyDescent="0.25">
      <c r="A17" s="2">
        <v>2001</v>
      </c>
      <c r="B17" s="3">
        <v>3911.4824279999998</v>
      </c>
      <c r="C17" s="3">
        <v>299.5092593</v>
      </c>
      <c r="D17" s="3">
        <v>4210.9916869999997</v>
      </c>
      <c r="E17" s="3">
        <v>0</v>
      </c>
      <c r="F17" s="3">
        <v>1.439877539</v>
      </c>
      <c r="G17" s="3">
        <v>1.439877539</v>
      </c>
      <c r="H17" s="4">
        <v>4209.5518099999999</v>
      </c>
      <c r="I17" s="15">
        <v>44.889921110000003</v>
      </c>
    </row>
    <row r="18" spans="1:9" x14ac:dyDescent="0.25">
      <c r="A18" s="2">
        <v>2002</v>
      </c>
      <c r="B18" s="3">
        <v>4275.6905569999999</v>
      </c>
      <c r="C18" s="3">
        <v>327.36205269999999</v>
      </c>
      <c r="D18" s="3">
        <v>4603.0526099999997</v>
      </c>
      <c r="E18" s="3">
        <v>0</v>
      </c>
      <c r="F18" s="3">
        <v>2.0345163679999998</v>
      </c>
      <c r="G18" s="3">
        <v>2.0345163679999998</v>
      </c>
      <c r="H18" s="4">
        <v>4601.0180929999997</v>
      </c>
      <c r="I18" s="15">
        <v>42.746856999999999</v>
      </c>
    </row>
    <row r="19" spans="1:9" x14ac:dyDescent="0.25">
      <c r="A19" s="2">
        <v>2003</v>
      </c>
      <c r="B19" s="3">
        <v>4297.9844460000004</v>
      </c>
      <c r="C19" s="3">
        <v>329.05009669999998</v>
      </c>
      <c r="D19" s="3">
        <v>4627.0345429999998</v>
      </c>
      <c r="E19" s="3">
        <v>0</v>
      </c>
      <c r="F19" s="3">
        <v>2.291277671</v>
      </c>
      <c r="G19" s="3">
        <v>2.291277671</v>
      </c>
      <c r="H19" s="4">
        <v>4624.7432650000001</v>
      </c>
      <c r="I19" s="15">
        <v>44.000994929999997</v>
      </c>
    </row>
    <row r="20" spans="1:9" x14ac:dyDescent="0.25">
      <c r="A20" s="2">
        <v>2004</v>
      </c>
      <c r="B20" s="3">
        <v>4195.5822120000003</v>
      </c>
      <c r="C20" s="3">
        <v>321.169107</v>
      </c>
      <c r="D20" s="3">
        <v>4516.751319</v>
      </c>
      <c r="E20" s="3">
        <v>0</v>
      </c>
      <c r="F20" s="3">
        <v>2.774025682</v>
      </c>
      <c r="G20" s="3">
        <v>2.774025682</v>
      </c>
      <c r="H20" s="4">
        <v>4513.9772929999999</v>
      </c>
      <c r="I20" s="15">
        <v>47.043271050000001</v>
      </c>
    </row>
    <row r="21" spans="1:9" x14ac:dyDescent="0.25">
      <c r="A21" s="2">
        <v>2005</v>
      </c>
      <c r="B21" s="3">
        <v>4518.6209049999998</v>
      </c>
      <c r="C21" s="3">
        <v>345.87392410000001</v>
      </c>
      <c r="D21" s="3">
        <v>4864.4948299999996</v>
      </c>
      <c r="E21" s="3">
        <v>0</v>
      </c>
      <c r="F21" s="3">
        <v>3.2955252349999999</v>
      </c>
      <c r="G21" s="3">
        <v>3.2955252349999999</v>
      </c>
      <c r="H21" s="4">
        <v>4861.1993039999998</v>
      </c>
      <c r="I21" s="15">
        <v>43.832101000000002</v>
      </c>
    </row>
    <row r="22" spans="1:9" x14ac:dyDescent="0.25">
      <c r="A22" s="2">
        <v>2006</v>
      </c>
      <c r="B22" s="3">
        <v>5097.1042100000004</v>
      </c>
      <c r="C22" s="3">
        <v>390.15674289999998</v>
      </c>
      <c r="D22" s="3">
        <v>5487.260953</v>
      </c>
      <c r="E22" s="3">
        <v>8.5377563000000004E-2</v>
      </c>
      <c r="F22" s="3">
        <v>3.5887677930000002</v>
      </c>
      <c r="G22" s="3">
        <v>3.6741453559999999</v>
      </c>
      <c r="H22" s="4">
        <v>5483.5868069999997</v>
      </c>
      <c r="I22" s="15">
        <v>40.154811709999997</v>
      </c>
    </row>
    <row r="23" spans="1:9" x14ac:dyDescent="0.25">
      <c r="A23" s="2">
        <v>2007</v>
      </c>
      <c r="B23" s="3">
        <v>4794.2739179999999</v>
      </c>
      <c r="C23" s="3">
        <v>366.94093800000002</v>
      </c>
      <c r="D23" s="3">
        <v>5161.2148559999996</v>
      </c>
      <c r="E23" s="3">
        <v>3.3115499999999999E-2</v>
      </c>
      <c r="F23" s="3">
        <v>3.8891312739999999</v>
      </c>
      <c r="G23" s="3">
        <v>3.922246774</v>
      </c>
      <c r="H23" s="4">
        <v>5157.2926090000001</v>
      </c>
      <c r="I23" s="15">
        <v>42.714921289999999</v>
      </c>
    </row>
    <row r="24" spans="1:9" x14ac:dyDescent="0.25">
      <c r="A24" s="2">
        <v>2008</v>
      </c>
      <c r="B24" s="3">
        <v>4839.841222</v>
      </c>
      <c r="C24" s="3">
        <v>370.30999850000001</v>
      </c>
      <c r="D24" s="3">
        <v>5210.1512199999997</v>
      </c>
      <c r="E24" s="3">
        <v>3.2784344999999999E-2</v>
      </c>
      <c r="F24" s="3">
        <v>5.4742538529999996</v>
      </c>
      <c r="G24" s="3">
        <v>5.5070381980000001</v>
      </c>
      <c r="H24" s="4">
        <v>5204.644182</v>
      </c>
      <c r="I24" s="15">
        <v>42.514563109999997</v>
      </c>
    </row>
    <row r="25" spans="1:9" x14ac:dyDescent="0.25">
      <c r="A25" s="2">
        <v>2009</v>
      </c>
      <c r="B25" s="3">
        <v>4419.8924690000003</v>
      </c>
      <c r="C25" s="3">
        <v>337.88076000000001</v>
      </c>
      <c r="D25" s="3">
        <v>4757.7732290000004</v>
      </c>
      <c r="E25" s="3">
        <v>8.3612680999999994E-2</v>
      </c>
      <c r="F25" s="3">
        <v>8.8328769840000003</v>
      </c>
      <c r="G25" s="3">
        <v>8.9164896650000003</v>
      </c>
      <c r="H25" s="4">
        <v>4748.8567389999998</v>
      </c>
      <c r="I25" s="15">
        <v>45.751788070000003</v>
      </c>
    </row>
    <row r="26" spans="1:9" x14ac:dyDescent="0.25">
      <c r="A26" s="2">
        <v>2010</v>
      </c>
      <c r="B26" s="3">
        <v>4702.9787569999999</v>
      </c>
      <c r="C26" s="3">
        <v>359.08717380000002</v>
      </c>
      <c r="D26" s="3">
        <v>5062.0659310000001</v>
      </c>
      <c r="E26" s="3">
        <v>8.4059499999999995E-2</v>
      </c>
      <c r="F26" s="3">
        <v>15.072584600000001</v>
      </c>
      <c r="G26" s="3">
        <v>15.156644099999999</v>
      </c>
      <c r="H26" s="4">
        <v>5046.9092870000004</v>
      </c>
      <c r="I26" s="15">
        <v>42.444060810000003</v>
      </c>
    </row>
    <row r="27" spans="1:9" x14ac:dyDescent="0.25">
      <c r="A27" s="2">
        <v>2011</v>
      </c>
      <c r="B27" s="3">
        <v>4425.5249260000001</v>
      </c>
      <c r="C27" s="3">
        <v>337.32235910000003</v>
      </c>
      <c r="D27" s="3">
        <v>4762.8472849999998</v>
      </c>
      <c r="E27" s="3">
        <v>7.8615391000000007E-2</v>
      </c>
      <c r="F27" s="3">
        <v>21.760160079999999</v>
      </c>
      <c r="G27" s="3">
        <v>21.838775470000002</v>
      </c>
      <c r="H27" s="4">
        <v>4741.0085090000002</v>
      </c>
      <c r="I27" s="15">
        <v>45.821613050000003</v>
      </c>
    </row>
    <row r="28" spans="1:9" x14ac:dyDescent="0.25">
      <c r="A28" s="2">
        <v>2012</v>
      </c>
      <c r="B28" s="3">
        <v>4628.4037559999997</v>
      </c>
      <c r="C28" s="3">
        <v>352.47184010000001</v>
      </c>
      <c r="D28" s="3">
        <v>4980.8755959999999</v>
      </c>
      <c r="E28" s="3">
        <v>6.8292128999999993E-2</v>
      </c>
      <c r="F28" s="3">
        <v>26.875410720000001</v>
      </c>
      <c r="G28" s="3">
        <v>26.94370284</v>
      </c>
      <c r="H28" s="4">
        <v>4953.9318929999999</v>
      </c>
      <c r="I28" s="15">
        <v>43.955118280000001</v>
      </c>
    </row>
    <row r="29" spans="1:9" x14ac:dyDescent="0.25">
      <c r="A29" s="2">
        <v>2013</v>
      </c>
      <c r="B29" s="3">
        <v>4775.6727490000003</v>
      </c>
      <c r="C29" s="3">
        <v>363.09393699999998</v>
      </c>
      <c r="D29" s="3">
        <v>5138.7666859999999</v>
      </c>
      <c r="E29" s="3">
        <v>0.18377942999999999</v>
      </c>
      <c r="F29" s="3">
        <v>35.359243939999999</v>
      </c>
      <c r="G29" s="3">
        <v>35.54302337</v>
      </c>
      <c r="H29" s="4">
        <v>5103.2236629999998</v>
      </c>
      <c r="I29" s="15">
        <v>42.422080719999997</v>
      </c>
    </row>
    <row r="30" spans="1:9" x14ac:dyDescent="0.25">
      <c r="A30" s="2">
        <v>2014</v>
      </c>
      <c r="B30" s="3">
        <v>4691.2417839999998</v>
      </c>
      <c r="C30" s="3">
        <v>355.82567749999998</v>
      </c>
      <c r="D30" s="3">
        <v>5047.0674609999996</v>
      </c>
      <c r="E30" s="3">
        <v>0.21846679899999999</v>
      </c>
      <c r="F30" s="3">
        <v>45.779485479999998</v>
      </c>
      <c r="G30" s="3">
        <v>45.99795228</v>
      </c>
      <c r="H30" s="4">
        <v>5001.0695089999999</v>
      </c>
      <c r="I30" s="15">
        <v>43.690702729999998</v>
      </c>
    </row>
    <row r="31" spans="1:9" x14ac:dyDescent="0.25">
      <c r="A31" s="2">
        <v>2015</v>
      </c>
      <c r="B31" s="3">
        <v>4802.7751010000002</v>
      </c>
      <c r="C31" s="3">
        <v>363.47937130000003</v>
      </c>
      <c r="D31" s="3">
        <v>5166.254473</v>
      </c>
      <c r="E31" s="3">
        <v>0.214964773</v>
      </c>
      <c r="F31" s="3">
        <v>57.39863158</v>
      </c>
      <c r="G31" s="3">
        <v>57.613596350000002</v>
      </c>
      <c r="H31" s="4">
        <v>5108.6408760000004</v>
      </c>
      <c r="I31" s="15">
        <v>42.265692469999998</v>
      </c>
    </row>
    <row r="32" spans="1:9" x14ac:dyDescent="0.25">
      <c r="A32" s="2">
        <v>2016</v>
      </c>
      <c r="B32" s="3">
        <v>4747.8307889999996</v>
      </c>
      <c r="C32" s="3">
        <v>357.93158679999999</v>
      </c>
      <c r="D32" s="3">
        <v>5105.7623759999997</v>
      </c>
      <c r="E32" s="3">
        <v>0.21330639600000001</v>
      </c>
      <c r="F32" s="3">
        <v>74.881362260000003</v>
      </c>
      <c r="G32" s="3">
        <v>75.094668650000003</v>
      </c>
      <c r="H32" s="4">
        <v>5030.6677069999996</v>
      </c>
      <c r="I32" s="15">
        <v>43.449947639999998</v>
      </c>
    </row>
    <row r="33" spans="1:9" x14ac:dyDescent="0.25">
      <c r="A33" s="2">
        <v>2017</v>
      </c>
      <c r="B33" s="3">
        <v>4847.9209920000003</v>
      </c>
      <c r="C33" s="3">
        <v>363.36689189999998</v>
      </c>
      <c r="D33" s="3">
        <v>5211.2878840000003</v>
      </c>
      <c r="E33" s="3">
        <v>1.709823917</v>
      </c>
      <c r="F33" s="3">
        <v>87.383663209999995</v>
      </c>
      <c r="G33" s="3">
        <v>89.09348713</v>
      </c>
      <c r="H33" s="4">
        <v>5122.1943970000002</v>
      </c>
      <c r="I33" s="15">
        <v>44.089713779999997</v>
      </c>
    </row>
    <row r="34" spans="1:9" x14ac:dyDescent="0.25">
      <c r="A34" s="2">
        <v>2018</v>
      </c>
      <c r="B34" s="3">
        <v>4673.8310590000001</v>
      </c>
      <c r="C34" s="3">
        <v>347.5634852</v>
      </c>
      <c r="D34" s="3">
        <v>5021.3945439999998</v>
      </c>
      <c r="E34" s="3">
        <v>4.2620764370000002</v>
      </c>
      <c r="F34" s="3">
        <v>103.00483060000001</v>
      </c>
      <c r="G34" s="3">
        <v>107.2669071</v>
      </c>
      <c r="H34" s="4">
        <v>4914.1276369999996</v>
      </c>
      <c r="I34" s="15">
        <v>41.948728320000001</v>
      </c>
    </row>
    <row r="35" spans="1:9" x14ac:dyDescent="0.25">
      <c r="A35" s="2">
        <v>2019</v>
      </c>
      <c r="B35" s="3">
        <v>4685.065302</v>
      </c>
      <c r="C35" s="3">
        <v>345.9837258</v>
      </c>
      <c r="D35" s="3">
        <v>5031.049027</v>
      </c>
      <c r="E35" s="3">
        <v>2.5542969599999998</v>
      </c>
      <c r="F35" s="3">
        <v>121.87421070000001</v>
      </c>
      <c r="G35" s="3">
        <v>124.4285076</v>
      </c>
      <c r="H35" s="4">
        <v>4906.6205200000004</v>
      </c>
      <c r="I35" s="15">
        <v>42.109373259999998</v>
      </c>
    </row>
    <row r="36" spans="1:9" x14ac:dyDescent="0.25">
      <c r="A36" s="2">
        <v>2020</v>
      </c>
      <c r="B36" s="3">
        <v>4707.758503</v>
      </c>
      <c r="C36" s="3">
        <v>344.73710160000002</v>
      </c>
      <c r="D36" s="3">
        <v>5052.4956050000001</v>
      </c>
      <c r="E36" s="3">
        <v>2.6478085760000001</v>
      </c>
      <c r="F36" s="3">
        <v>145.83899919999999</v>
      </c>
      <c r="G36" s="3">
        <v>148.48680780000001</v>
      </c>
      <c r="H36" s="4">
        <v>4904.0087970000004</v>
      </c>
      <c r="I36" s="15">
        <v>42.162055879999997</v>
      </c>
    </row>
    <row r="37" spans="1:9" x14ac:dyDescent="0.25">
      <c r="A37" s="2">
        <v>2021</v>
      </c>
      <c r="B37" s="3">
        <v>4742.0467509999999</v>
      </c>
      <c r="C37" s="3">
        <v>344.04992370000002</v>
      </c>
      <c r="D37" s="3">
        <v>5086.0966749999998</v>
      </c>
      <c r="E37" s="3">
        <v>2.787724474</v>
      </c>
      <c r="F37" s="3">
        <v>173.72627650000001</v>
      </c>
      <c r="G37" s="3">
        <v>176.51400100000001</v>
      </c>
      <c r="H37" s="4">
        <v>4909.5826740000002</v>
      </c>
      <c r="I37" s="15">
        <v>42.19265652</v>
      </c>
    </row>
    <row r="38" spans="1:9" x14ac:dyDescent="0.25">
      <c r="A38" s="2">
        <v>2022</v>
      </c>
      <c r="B38" s="3">
        <v>4791.6929950000003</v>
      </c>
      <c r="C38" s="3">
        <v>344.52266040000001</v>
      </c>
      <c r="D38" s="3">
        <v>5136.215655</v>
      </c>
      <c r="E38" s="3">
        <v>2.9195031249999999</v>
      </c>
      <c r="F38" s="3">
        <v>201.33544269999999</v>
      </c>
      <c r="G38" s="3">
        <v>204.2549458</v>
      </c>
      <c r="H38" s="4">
        <v>4931.960709</v>
      </c>
      <c r="I38" s="15">
        <v>42.229290570000003</v>
      </c>
    </row>
    <row r="39" spans="1:9" x14ac:dyDescent="0.25">
      <c r="A39" s="2">
        <v>2023</v>
      </c>
      <c r="B39" s="3">
        <v>4840.0431840000001</v>
      </c>
      <c r="C39" s="3">
        <v>344.81227539999998</v>
      </c>
      <c r="D39" s="3">
        <v>5184.8554599999998</v>
      </c>
      <c r="E39" s="3">
        <v>3.0428234299999999</v>
      </c>
      <c r="F39" s="3">
        <v>229.76598540000001</v>
      </c>
      <c r="G39" s="3">
        <v>232.80880880000001</v>
      </c>
      <c r="H39" s="4">
        <v>4952.0466509999997</v>
      </c>
      <c r="I39" s="15">
        <v>42.223916719999998</v>
      </c>
    </row>
    <row r="40" spans="1:9" x14ac:dyDescent="0.25">
      <c r="A40" s="2">
        <v>2024</v>
      </c>
      <c r="B40" s="3">
        <v>4893.1303889999999</v>
      </c>
      <c r="C40" s="3">
        <v>345.36447650000002</v>
      </c>
      <c r="D40" s="3">
        <v>5238.4948649999997</v>
      </c>
      <c r="E40" s="3">
        <v>3.1587772250000001</v>
      </c>
      <c r="F40" s="3">
        <v>259.09270320000002</v>
      </c>
      <c r="G40" s="3">
        <v>262.25148050000001</v>
      </c>
      <c r="H40" s="4">
        <v>4976.2433849999998</v>
      </c>
      <c r="I40" s="15">
        <v>42.206387249999999</v>
      </c>
    </row>
    <row r="41" spans="1:9" x14ac:dyDescent="0.25">
      <c r="A41" s="2">
        <v>2025</v>
      </c>
      <c r="B41" s="3">
        <v>4938.969024</v>
      </c>
      <c r="C41" s="3">
        <v>345.41289490000003</v>
      </c>
      <c r="D41" s="3">
        <v>5284.3819190000004</v>
      </c>
      <c r="E41" s="3">
        <v>3.2685075619999999</v>
      </c>
      <c r="F41" s="3">
        <v>287.62607409999998</v>
      </c>
      <c r="G41" s="3">
        <v>290.8945817</v>
      </c>
      <c r="H41" s="4">
        <v>4993.4873379999999</v>
      </c>
      <c r="I41" s="15">
        <v>42.21668347</v>
      </c>
    </row>
    <row r="42" spans="1:9" x14ac:dyDescent="0.25">
      <c r="A42" s="2">
        <v>2026</v>
      </c>
      <c r="B42" s="3">
        <v>4983.8662180000001</v>
      </c>
      <c r="C42" s="3">
        <v>345.4508376</v>
      </c>
      <c r="D42" s="3">
        <v>5329.3170550000004</v>
      </c>
      <c r="E42" s="3">
        <v>3.374158134</v>
      </c>
      <c r="F42" s="3">
        <v>315.1020307</v>
      </c>
      <c r="G42" s="3">
        <v>318.47618879999999</v>
      </c>
      <c r="H42" s="4">
        <v>5010.8408669999999</v>
      </c>
      <c r="I42" s="15">
        <v>42.210627279999997</v>
      </c>
    </row>
    <row r="43" spans="1:9" x14ac:dyDescent="0.25">
      <c r="A43" s="2">
        <v>2027</v>
      </c>
      <c r="B43" s="3">
        <v>5028.5212529999999</v>
      </c>
      <c r="C43" s="3">
        <v>345.38700840000001</v>
      </c>
      <c r="D43" s="3">
        <v>5373.9082609999996</v>
      </c>
      <c r="E43" s="3">
        <v>3.4787175100000001</v>
      </c>
      <c r="F43" s="3">
        <v>341.64928259999999</v>
      </c>
      <c r="G43" s="3">
        <v>345.12800010000001</v>
      </c>
      <c r="H43" s="4">
        <v>5028.7802609999999</v>
      </c>
      <c r="I43" s="15">
        <v>42.214417830000002</v>
      </c>
    </row>
    <row r="44" spans="1:9" x14ac:dyDescent="0.25">
      <c r="A44" s="2">
        <v>2028</v>
      </c>
      <c r="B44" s="3">
        <v>5074.3693279999998</v>
      </c>
      <c r="C44" s="3">
        <v>345.29822639999998</v>
      </c>
      <c r="D44" s="3">
        <v>5419.6675539999997</v>
      </c>
      <c r="E44" s="3">
        <v>3.582196857</v>
      </c>
      <c r="F44" s="3">
        <v>367.40537819999997</v>
      </c>
      <c r="G44" s="3">
        <v>370.98757510000002</v>
      </c>
      <c r="H44" s="4">
        <v>5048.6799789999995</v>
      </c>
      <c r="I44" s="15">
        <v>42.237806419999998</v>
      </c>
    </row>
    <row r="45" spans="1:9" x14ac:dyDescent="0.25">
      <c r="A45" s="2">
        <v>2029</v>
      </c>
      <c r="B45" s="3">
        <v>5126.7279109999999</v>
      </c>
      <c r="C45" s="3">
        <v>345.52746100000002</v>
      </c>
      <c r="D45" s="3">
        <v>5472.2553719999996</v>
      </c>
      <c r="E45" s="3">
        <v>3.6846072319999998</v>
      </c>
      <c r="F45" s="3">
        <v>392.69653190000002</v>
      </c>
      <c r="G45" s="3">
        <v>396.38113909999998</v>
      </c>
      <c r="H45" s="4">
        <v>5075.8742329999995</v>
      </c>
      <c r="I45" s="15">
        <v>42.182642020000003</v>
      </c>
    </row>
    <row r="46" spans="1:9" x14ac:dyDescent="0.25">
      <c r="A46" s="2">
        <v>2030</v>
      </c>
      <c r="B46" s="3">
        <v>5178.7501789999997</v>
      </c>
      <c r="C46" s="3">
        <v>345.51343980000001</v>
      </c>
      <c r="D46" s="3">
        <v>5524.2636190000003</v>
      </c>
      <c r="E46" s="3">
        <v>3.7859595769999999</v>
      </c>
      <c r="F46" s="3">
        <v>417.93136220000002</v>
      </c>
      <c r="G46" s="3">
        <v>421.71732179999998</v>
      </c>
      <c r="H46" s="4">
        <v>5102.5462969999999</v>
      </c>
      <c r="I46" s="15">
        <v>42.124368629999999</v>
      </c>
    </row>
    <row r="47" spans="1:9" x14ac:dyDescent="0.25">
      <c r="A47" s="8" t="s">
        <v>65</v>
      </c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8"/>
      <c r="B48" s="7"/>
      <c r="C48" s="7"/>
      <c r="D48" s="7"/>
      <c r="E48" s="7"/>
      <c r="F48" s="7"/>
      <c r="G48" s="7"/>
      <c r="H48" s="7"/>
      <c r="I48" s="7"/>
    </row>
    <row r="50" spans="1:9" ht="18.75" x14ac:dyDescent="0.3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 x14ac:dyDescent="0.3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63</v>
      </c>
      <c r="I51" s="6" t="s">
        <v>64</v>
      </c>
    </row>
    <row r="52" spans="1:9" ht="15.75" thickTop="1" x14ac:dyDescent="0.25">
      <c r="A52" s="2" t="s">
        <v>11</v>
      </c>
      <c r="B52" s="5">
        <f t="shared" ref="B52:G52" si="0">IF(B16=0, "--",(B26/B16)^(1/10)-1)</f>
        <v>1.1476316899103889E-2</v>
      </c>
      <c r="C52" s="5">
        <f t="shared" si="0"/>
        <v>1.1173208733487927E-2</v>
      </c>
      <c r="D52" s="5">
        <f t="shared" si="0"/>
        <v>1.1454782384594298E-2</v>
      </c>
      <c r="E52" s="5" t="str">
        <f t="shared" si="0"/>
        <v>--</v>
      </c>
      <c r="F52" s="5">
        <f t="shared" si="0"/>
        <v>0.31586420485055822</v>
      </c>
      <c r="G52" s="5">
        <f t="shared" si="0"/>
        <v>0.31659622442772695</v>
      </c>
      <c r="H52" s="5">
        <f t="shared" ref="H52:I52" si="1">IF(H16=0, "--",(H26/H16)^(1/10)-1)</f>
        <v>1.1173208758023856E-2</v>
      </c>
      <c r="I52" s="5">
        <f t="shared" si="1"/>
        <v>-8.2448886145258804E-4</v>
      </c>
    </row>
    <row r="53" spans="1:9" x14ac:dyDescent="0.25">
      <c r="A53" s="2" t="s">
        <v>12</v>
      </c>
      <c r="B53" s="5">
        <f t="shared" ref="B53:G53" si="2">IF(B26=0,"--",(B36/B26)^(1/10)-1)</f>
        <v>1.0158585989938906E-4</v>
      </c>
      <c r="C53" s="5">
        <f t="shared" si="2"/>
        <v>-4.0700030727069958E-3</v>
      </c>
      <c r="D53" s="5">
        <f t="shared" si="2"/>
        <v>-1.8922072580485061E-4</v>
      </c>
      <c r="E53" s="5">
        <f t="shared" si="2"/>
        <v>0.41198465902472914</v>
      </c>
      <c r="F53" s="5">
        <f t="shared" si="2"/>
        <v>0.25478290854223551</v>
      </c>
      <c r="G53" s="5">
        <f t="shared" si="2"/>
        <v>0.25634374479801636</v>
      </c>
      <c r="H53" s="5">
        <f t="shared" ref="H53:I53" si="3">IF(H26=0,"--",(H36/H26)^(1/10)-1)</f>
        <v>-2.8681829886857413E-3</v>
      </c>
      <c r="I53" s="5">
        <f t="shared" si="3"/>
        <v>-6.6641044189508225E-4</v>
      </c>
    </row>
    <row r="54" spans="1:9" x14ac:dyDescent="0.25">
      <c r="A54" s="2" t="s">
        <v>13</v>
      </c>
      <c r="B54" s="5">
        <f t="shared" ref="B54:G54" si="4">IF(B36=0,"--",(B46/B36)^(1/10)-1)</f>
        <v>9.5807903088145352E-3</v>
      </c>
      <c r="C54" s="5">
        <f t="shared" si="4"/>
        <v>2.2496928395510096E-4</v>
      </c>
      <c r="D54" s="5">
        <f t="shared" si="4"/>
        <v>8.9667280419096773E-3</v>
      </c>
      <c r="E54" s="5">
        <f t="shared" si="4"/>
        <v>3.6403661946849741E-2</v>
      </c>
      <c r="F54" s="5">
        <f t="shared" si="4"/>
        <v>0.11102320227423146</v>
      </c>
      <c r="G54" s="5">
        <f t="shared" si="4"/>
        <v>0.11002652541572666</v>
      </c>
      <c r="H54" s="5">
        <f t="shared" ref="H54:I54" si="5">IF(H36=0,"--",(H46/H36)^(1/10)-1)</f>
        <v>3.9765552559576367E-3</v>
      </c>
      <c r="I54" s="5">
        <f t="shared" si="5"/>
        <v>-8.9422626855961695E-5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1.5 - ",'List of Forms'!A1)</f>
        <v>Form 1.5 - NCNC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35</v>
      </c>
      <c r="B3" s="17"/>
      <c r="C3" s="17"/>
      <c r="D3" s="17"/>
      <c r="E3" s="17"/>
    </row>
    <row r="5" spans="1:5" ht="30.75" thickBot="1" x14ac:dyDescent="0.3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 x14ac:dyDescent="0.25">
      <c r="A6" s="2">
        <v>2018</v>
      </c>
      <c r="B6" s="3">
        <v>4914.1276369999996</v>
      </c>
      <c r="C6" s="3">
        <v>5130.2493567664187</v>
      </c>
      <c r="D6" s="3">
        <v>5355.0159453234946</v>
      </c>
      <c r="E6" s="3">
        <v>5549.0452226249017</v>
      </c>
    </row>
    <row r="7" spans="1:5" x14ac:dyDescent="0.25">
      <c r="A7" s="2">
        <v>2019</v>
      </c>
      <c r="B7" s="3">
        <v>4906.6205200000004</v>
      </c>
      <c r="C7" s="3">
        <v>5122.4120792259582</v>
      </c>
      <c r="D7" s="3">
        <v>5346.8353008209542</v>
      </c>
      <c r="E7" s="3">
        <v>5540.5681673260369</v>
      </c>
    </row>
    <row r="8" spans="1:5" x14ac:dyDescent="0.25">
      <c r="A8" s="2">
        <v>2020</v>
      </c>
      <c r="B8" s="3">
        <v>4904.0087970000004</v>
      </c>
      <c r="C8" s="3">
        <v>5119.6854935060601</v>
      </c>
      <c r="D8" s="3">
        <v>5343.9892578723611</v>
      </c>
      <c r="E8" s="3">
        <v>5537.6190031800243</v>
      </c>
    </row>
    <row r="9" spans="1:5" x14ac:dyDescent="0.25">
      <c r="A9" s="2">
        <v>2021</v>
      </c>
      <c r="B9" s="3">
        <v>4909.5826740000002</v>
      </c>
      <c r="C9" s="3">
        <v>5125.5045077861614</v>
      </c>
      <c r="D9" s="3">
        <v>5350.063214923769</v>
      </c>
      <c r="E9" s="3">
        <v>5543.9130390340115</v>
      </c>
    </row>
    <row r="10" spans="1:5" x14ac:dyDescent="0.25">
      <c r="A10" s="2">
        <v>2022</v>
      </c>
      <c r="B10" s="3">
        <v>4931.960709</v>
      </c>
      <c r="C10" s="3">
        <v>5148.8667214169272</v>
      </c>
      <c r="D10" s="3">
        <v>5374.4489743305312</v>
      </c>
      <c r="E10" s="3">
        <v>5569.18237214484</v>
      </c>
    </row>
    <row r="11" spans="1:5" x14ac:dyDescent="0.25">
      <c r="A11" s="2">
        <v>2023</v>
      </c>
      <c r="B11" s="3">
        <v>4952.0466509999997</v>
      </c>
      <c r="C11" s="3">
        <v>5169.836036550234</v>
      </c>
      <c r="D11" s="3">
        <v>5396.3369975224778</v>
      </c>
      <c r="E11" s="3">
        <v>5591.8634681053554</v>
      </c>
    </row>
    <row r="12" spans="1:5" x14ac:dyDescent="0.25">
      <c r="A12" s="2">
        <v>2024</v>
      </c>
      <c r="B12" s="3">
        <v>4976.2433849999998</v>
      </c>
      <c r="C12" s="3">
        <v>5195.0969349657935</v>
      </c>
      <c r="D12" s="3">
        <v>5422.7046269302182</v>
      </c>
      <c r="E12" s="3">
        <v>5619.1864806772865</v>
      </c>
    </row>
    <row r="13" spans="1:5" x14ac:dyDescent="0.25">
      <c r="A13" s="2">
        <v>2025</v>
      </c>
      <c r="B13" s="3">
        <v>4993.4873379999999</v>
      </c>
      <c r="C13" s="3">
        <v>5213.0992713561373</v>
      </c>
      <c r="D13" s="3">
        <v>5441.4956820465204</v>
      </c>
      <c r="E13" s="3">
        <v>5638.6583955484757</v>
      </c>
    </row>
    <row r="14" spans="1:5" x14ac:dyDescent="0.25">
      <c r="A14" s="2">
        <v>2026</v>
      </c>
      <c r="B14" s="3">
        <v>5010.8408669999999</v>
      </c>
      <c r="C14" s="3">
        <v>5231.2160028629787</v>
      </c>
      <c r="D14" s="3">
        <v>5460.4061441604763</v>
      </c>
      <c r="E14" s="3">
        <v>5658.254043913018</v>
      </c>
    </row>
    <row r="15" spans="1:5" x14ac:dyDescent="0.25">
      <c r="A15" s="2">
        <v>2027</v>
      </c>
      <c r="B15" s="3">
        <v>5028.7802609999999</v>
      </c>
      <c r="C15" s="3">
        <v>5249.944365520133</v>
      </c>
      <c r="D15" s="3">
        <v>5479.9550342210705</v>
      </c>
      <c r="E15" s="3">
        <v>5678.5112525013683</v>
      </c>
    </row>
    <row r="16" spans="1:5" x14ac:dyDescent="0.25">
      <c r="A16" s="2">
        <v>2028</v>
      </c>
      <c r="B16" s="3">
        <v>5048.6799789999995</v>
      </c>
      <c r="C16" s="3">
        <v>5270.7192665830726</v>
      </c>
      <c r="D16" s="3">
        <v>5501.640125669468</v>
      </c>
      <c r="E16" s="3">
        <v>5700.98206385516</v>
      </c>
    </row>
    <row r="17" spans="1:5" x14ac:dyDescent="0.25">
      <c r="A17" s="2">
        <v>2029</v>
      </c>
      <c r="B17" s="3">
        <v>5075.8742329999995</v>
      </c>
      <c r="C17" s="3">
        <v>5299.1095149439016</v>
      </c>
      <c r="D17" s="3">
        <v>5531.2742081655588</v>
      </c>
      <c r="E17" s="3">
        <v>5731.6898835107504</v>
      </c>
    </row>
    <row r="18" spans="1:5" x14ac:dyDescent="0.25">
      <c r="A18" s="2">
        <v>2030</v>
      </c>
      <c r="B18" s="3">
        <v>5102.5462969999999</v>
      </c>
      <c r="C18" s="3">
        <v>5326.9546075600083</v>
      </c>
      <c r="D18" s="3">
        <v>5560.3392505424154</v>
      </c>
      <c r="E18" s="3">
        <v>5761.8080449118452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 x14ac:dyDescent="0.25"/>
  <cols>
    <col min="1" max="1" width="9.140625" customWidth="1"/>
    <col min="2" max="8" width="18.7109375" customWidth="1"/>
  </cols>
  <sheetData>
    <row r="1" spans="1:8" ht="18.75" x14ac:dyDescent="0.3">
      <c r="A1" s="16" t="str">
        <f>CONCATENATE("Form 1.7a - ",'List of Forms'!A1)</f>
        <v>Form 1.7a - NCNC Planning Area</v>
      </c>
      <c r="B1" s="17"/>
      <c r="C1" s="17"/>
      <c r="D1" s="17"/>
      <c r="E1" s="17"/>
      <c r="F1" s="17"/>
      <c r="G1" s="17"/>
      <c r="H1" s="17"/>
    </row>
    <row r="2" spans="1:8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  <c r="G2" s="17"/>
      <c r="H2" s="17"/>
    </row>
    <row r="3" spans="1:8" ht="15.75" x14ac:dyDescent="0.2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 x14ac:dyDescent="0.3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 x14ac:dyDescent="0.25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 x14ac:dyDescent="0.25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 x14ac:dyDescent="0.25">
      <c r="A8" s="2">
        <v>1992</v>
      </c>
      <c r="B8" s="3">
        <v>4.07148981291716E-3</v>
      </c>
      <c r="C8" s="3">
        <v>9.5001428968066997E-3</v>
      </c>
      <c r="D8" s="3">
        <v>0</v>
      </c>
      <c r="E8" s="3">
        <v>0</v>
      </c>
      <c r="F8" s="3">
        <v>0</v>
      </c>
      <c r="G8" s="3">
        <v>0</v>
      </c>
      <c r="H8" s="4">
        <v>1.3571632709723801E-2</v>
      </c>
    </row>
    <row r="9" spans="1:8" x14ac:dyDescent="0.25">
      <c r="A9" s="2">
        <v>1993</v>
      </c>
      <c r="B9" s="3">
        <v>6.60965897247256E-3</v>
      </c>
      <c r="C9" s="3">
        <v>1.54225376024359E-2</v>
      </c>
      <c r="D9" s="3">
        <v>0</v>
      </c>
      <c r="E9" s="3">
        <v>0</v>
      </c>
      <c r="F9" s="3">
        <v>0</v>
      </c>
      <c r="G9" s="3">
        <v>0</v>
      </c>
      <c r="H9" s="4">
        <v>2.20321965749085E-2</v>
      </c>
    </row>
    <row r="10" spans="1:8" x14ac:dyDescent="0.25">
      <c r="A10" s="2">
        <v>1994</v>
      </c>
      <c r="B10" s="3">
        <v>0.27513138067517801</v>
      </c>
      <c r="C10" s="3">
        <v>0.64197322157541503</v>
      </c>
      <c r="D10" s="3">
        <v>0</v>
      </c>
      <c r="E10" s="3">
        <v>0</v>
      </c>
      <c r="F10" s="3">
        <v>0</v>
      </c>
      <c r="G10" s="3">
        <v>0</v>
      </c>
      <c r="H10" s="4">
        <v>0.91710460225059298</v>
      </c>
    </row>
    <row r="11" spans="1:8" x14ac:dyDescent="0.25">
      <c r="A11" s="2">
        <v>1995</v>
      </c>
      <c r="B11" s="3">
        <v>0.56361188045314103</v>
      </c>
      <c r="C11" s="3">
        <v>1.31509438772399</v>
      </c>
      <c r="D11" s="3">
        <v>0</v>
      </c>
      <c r="E11" s="3">
        <v>0</v>
      </c>
      <c r="F11" s="3">
        <v>0</v>
      </c>
      <c r="G11" s="3">
        <v>0</v>
      </c>
      <c r="H11" s="4">
        <v>1.87870626817713</v>
      </c>
    </row>
    <row r="12" spans="1:8" x14ac:dyDescent="0.25">
      <c r="A12" s="2">
        <v>1996</v>
      </c>
      <c r="B12" s="3">
        <v>0.79773058995573598</v>
      </c>
      <c r="C12" s="3">
        <v>1.8613713765633799</v>
      </c>
      <c r="D12" s="3">
        <v>0</v>
      </c>
      <c r="E12" s="3">
        <v>0</v>
      </c>
      <c r="F12" s="3">
        <v>0</v>
      </c>
      <c r="G12" s="3">
        <v>0</v>
      </c>
      <c r="H12" s="4">
        <v>2.65910196651912</v>
      </c>
    </row>
    <row r="13" spans="1:8" x14ac:dyDescent="0.25">
      <c r="A13" s="2">
        <v>1997</v>
      </c>
      <c r="B13" s="3">
        <v>0.99924813471183604</v>
      </c>
      <c r="C13" s="3">
        <v>2.33157898099428</v>
      </c>
      <c r="D13" s="3">
        <v>0</v>
      </c>
      <c r="E13" s="3">
        <v>0</v>
      </c>
      <c r="F13" s="3">
        <v>0</v>
      </c>
      <c r="G13" s="3">
        <v>0</v>
      </c>
      <c r="H13" s="4">
        <v>3.33082711570612</v>
      </c>
    </row>
    <row r="14" spans="1:8" x14ac:dyDescent="0.25">
      <c r="A14" s="2">
        <v>1998</v>
      </c>
      <c r="B14" s="3">
        <v>1.10968140622023</v>
      </c>
      <c r="C14" s="3">
        <v>2.58925661451388</v>
      </c>
      <c r="D14" s="3">
        <v>0</v>
      </c>
      <c r="E14" s="3">
        <v>0</v>
      </c>
      <c r="F14" s="3">
        <v>0</v>
      </c>
      <c r="G14" s="3">
        <v>0</v>
      </c>
      <c r="H14" s="4">
        <v>3.6989380207341198</v>
      </c>
    </row>
    <row r="15" spans="1:8" x14ac:dyDescent="0.25">
      <c r="A15" s="2">
        <v>1999</v>
      </c>
      <c r="B15" s="3">
        <v>1.21165645287335</v>
      </c>
      <c r="C15" s="3">
        <v>2.8243210926081099</v>
      </c>
      <c r="D15" s="3">
        <v>0</v>
      </c>
      <c r="E15" s="3">
        <v>0</v>
      </c>
      <c r="F15" s="3">
        <v>0</v>
      </c>
      <c r="G15" s="3">
        <v>0</v>
      </c>
      <c r="H15" s="4">
        <v>4.0359775454814697</v>
      </c>
    </row>
    <row r="16" spans="1:8" x14ac:dyDescent="0.25">
      <c r="A16" s="2">
        <v>2000</v>
      </c>
      <c r="B16" s="3">
        <v>1.3954857992329099</v>
      </c>
      <c r="C16" s="3">
        <v>3.2526525611541199</v>
      </c>
      <c r="D16" s="3">
        <v>0</v>
      </c>
      <c r="E16" s="3">
        <v>0</v>
      </c>
      <c r="F16" s="3">
        <v>0</v>
      </c>
      <c r="G16" s="3">
        <v>0</v>
      </c>
      <c r="H16" s="4">
        <v>4.6481383603870396</v>
      </c>
    </row>
    <row r="17" spans="1:8" x14ac:dyDescent="0.25">
      <c r="A17" s="2">
        <v>2001</v>
      </c>
      <c r="B17" s="3">
        <v>1.92648311295521</v>
      </c>
      <c r="C17" s="3">
        <v>4.4885703837744604</v>
      </c>
      <c r="D17" s="3">
        <v>0</v>
      </c>
      <c r="E17" s="3">
        <v>0</v>
      </c>
      <c r="F17" s="3">
        <v>0</v>
      </c>
      <c r="G17" s="3">
        <v>0</v>
      </c>
      <c r="H17" s="4">
        <v>6.4150534967296799</v>
      </c>
    </row>
    <row r="18" spans="1:8" x14ac:dyDescent="0.25">
      <c r="A18" s="2">
        <v>2002</v>
      </c>
      <c r="B18" s="3">
        <v>2.7745689072930602</v>
      </c>
      <c r="C18" s="3">
        <v>6.4394309780043599</v>
      </c>
      <c r="D18" s="3">
        <v>0</v>
      </c>
      <c r="E18" s="3">
        <v>0</v>
      </c>
      <c r="F18" s="3">
        <v>0</v>
      </c>
      <c r="G18" s="3">
        <v>0</v>
      </c>
      <c r="H18" s="4">
        <v>9.2139998852974205</v>
      </c>
    </row>
    <row r="19" spans="1:8" x14ac:dyDescent="0.25">
      <c r="A19" s="2">
        <v>2003</v>
      </c>
      <c r="B19" s="3">
        <v>3.6818699033579501</v>
      </c>
      <c r="C19" s="3">
        <v>7.6556554332171496</v>
      </c>
      <c r="D19" s="3">
        <v>0</v>
      </c>
      <c r="E19" s="3">
        <v>0</v>
      </c>
      <c r="F19" s="3">
        <v>0</v>
      </c>
      <c r="G19" s="3">
        <v>0</v>
      </c>
      <c r="H19" s="4">
        <v>11.3375253365751</v>
      </c>
    </row>
    <row r="20" spans="1:8" x14ac:dyDescent="0.25">
      <c r="A20" s="2">
        <v>2004</v>
      </c>
      <c r="B20" s="3">
        <v>4.21663236228739</v>
      </c>
      <c r="C20" s="3">
        <v>9.0905627765340604</v>
      </c>
      <c r="D20" s="3">
        <v>0</v>
      </c>
      <c r="E20" s="3">
        <v>0</v>
      </c>
      <c r="F20" s="3">
        <v>0</v>
      </c>
      <c r="G20" s="3">
        <v>0</v>
      </c>
      <c r="H20" s="4">
        <v>13.307195138821401</v>
      </c>
    </row>
    <row r="21" spans="1:8" x14ac:dyDescent="0.25">
      <c r="A21" s="2">
        <v>2005</v>
      </c>
      <c r="B21" s="3">
        <v>4.7322798633848997</v>
      </c>
      <c r="C21" s="3">
        <v>11.4155238271402</v>
      </c>
      <c r="D21" s="3">
        <v>1.9395905978490901E-2</v>
      </c>
      <c r="E21" s="3">
        <v>0</v>
      </c>
      <c r="F21" s="3">
        <v>0</v>
      </c>
      <c r="G21" s="3">
        <v>0</v>
      </c>
      <c r="H21" s="4">
        <v>16.1671995965036</v>
      </c>
    </row>
    <row r="22" spans="1:8" x14ac:dyDescent="0.25">
      <c r="A22" s="2">
        <v>2006</v>
      </c>
      <c r="B22" s="3">
        <v>5.0204706843443798</v>
      </c>
      <c r="C22" s="3">
        <v>13.032561580443099</v>
      </c>
      <c r="D22" s="3">
        <v>0.11251445860638699</v>
      </c>
      <c r="E22" s="3">
        <v>0</v>
      </c>
      <c r="F22" s="3">
        <v>0</v>
      </c>
      <c r="G22" s="3">
        <v>2.8326555828264102</v>
      </c>
      <c r="H22" s="4">
        <v>20.9982023062203</v>
      </c>
    </row>
    <row r="23" spans="1:8" x14ac:dyDescent="0.25">
      <c r="A23" s="2">
        <v>2007</v>
      </c>
      <c r="B23" s="3">
        <v>5.3447960739619003</v>
      </c>
      <c r="C23" s="3">
        <v>13.9465923849306</v>
      </c>
      <c r="D23" s="3">
        <v>0.111951886313355</v>
      </c>
      <c r="E23" s="3">
        <v>0</v>
      </c>
      <c r="F23" s="3">
        <v>0</v>
      </c>
      <c r="G23" s="3">
        <v>0.73294730491228099</v>
      </c>
      <c r="H23" s="4">
        <v>20.136287650118099</v>
      </c>
    </row>
    <row r="24" spans="1:8" x14ac:dyDescent="0.25">
      <c r="A24" s="2">
        <v>2008</v>
      </c>
      <c r="B24" s="3">
        <v>9.6189062277307507</v>
      </c>
      <c r="C24" s="3">
        <v>15.2359248152794</v>
      </c>
      <c r="D24" s="3">
        <v>0.146806547900658</v>
      </c>
      <c r="E24" s="3">
        <v>0</v>
      </c>
      <c r="F24" s="3">
        <v>0</v>
      </c>
      <c r="G24" s="3">
        <v>0.14024256838772001</v>
      </c>
      <c r="H24" s="4">
        <v>25.141880159298498</v>
      </c>
    </row>
    <row r="25" spans="1:8" x14ac:dyDescent="0.25">
      <c r="A25" s="2">
        <v>2009</v>
      </c>
      <c r="B25" s="3">
        <v>22.257472045872898</v>
      </c>
      <c r="C25" s="3">
        <v>15.934686182494</v>
      </c>
      <c r="D25" s="3">
        <v>0.29722871376193299</v>
      </c>
      <c r="E25" s="3">
        <v>0</v>
      </c>
      <c r="F25" s="3">
        <v>5.1215466782634E-2</v>
      </c>
      <c r="G25" s="3">
        <v>0.49254135554578099</v>
      </c>
      <c r="H25" s="4">
        <v>39.0331437644574</v>
      </c>
    </row>
    <row r="26" spans="1:8" x14ac:dyDescent="0.25">
      <c r="A26" s="2">
        <v>2010</v>
      </c>
      <c r="B26" s="3">
        <v>32.625067301970198</v>
      </c>
      <c r="C26" s="3">
        <v>20.104242726394599</v>
      </c>
      <c r="D26" s="3">
        <v>11.5446163156113</v>
      </c>
      <c r="E26" s="3">
        <v>0</v>
      </c>
      <c r="F26" s="3">
        <v>0.41424938991658899</v>
      </c>
      <c r="G26" s="3">
        <v>0.481873648768052</v>
      </c>
      <c r="H26" s="4">
        <v>65.170049382660693</v>
      </c>
    </row>
    <row r="27" spans="1:8" x14ac:dyDescent="0.25">
      <c r="A27" s="2">
        <v>2011</v>
      </c>
      <c r="B27" s="3">
        <v>39.647891112837598</v>
      </c>
      <c r="C27" s="3">
        <v>33.2493639430485</v>
      </c>
      <c r="D27" s="3">
        <v>21.847756536065202</v>
      </c>
      <c r="E27" s="3">
        <v>0</v>
      </c>
      <c r="F27" s="3">
        <v>3.1628973384871801</v>
      </c>
      <c r="G27" s="3">
        <v>0.489149430524212</v>
      </c>
      <c r="H27" s="4">
        <v>98.397058360962802</v>
      </c>
    </row>
    <row r="28" spans="1:8" x14ac:dyDescent="0.25">
      <c r="A28" s="2">
        <v>2012</v>
      </c>
      <c r="B28" s="3">
        <v>49.531266177864303</v>
      </c>
      <c r="C28" s="3">
        <v>54.123457108729703</v>
      </c>
      <c r="D28" s="3">
        <v>24.611507497437699</v>
      </c>
      <c r="E28" s="3">
        <v>0</v>
      </c>
      <c r="F28" s="3">
        <v>5.3541643164216</v>
      </c>
      <c r="G28" s="3">
        <v>0.427177927892331</v>
      </c>
      <c r="H28" s="4">
        <v>134.047573028345</v>
      </c>
    </row>
    <row r="29" spans="1:8" x14ac:dyDescent="0.25">
      <c r="A29" s="2">
        <v>2013</v>
      </c>
      <c r="B29" s="3">
        <v>64.572006570408803</v>
      </c>
      <c r="C29" s="3">
        <v>77.708052582760104</v>
      </c>
      <c r="D29" s="3">
        <v>28.891771945556101</v>
      </c>
      <c r="E29" s="3">
        <v>0</v>
      </c>
      <c r="F29" s="3">
        <v>6.3304966347717597</v>
      </c>
      <c r="G29" s="3">
        <v>0.70686662916036003</v>
      </c>
      <c r="H29" s="4">
        <v>178.209194362657</v>
      </c>
    </row>
    <row r="30" spans="1:8" x14ac:dyDescent="0.25">
      <c r="A30" s="2">
        <v>2014</v>
      </c>
      <c r="B30" s="3">
        <v>98.084934461729006</v>
      </c>
      <c r="C30" s="3">
        <v>85.028727951666696</v>
      </c>
      <c r="D30" s="3">
        <v>35.073094660942097</v>
      </c>
      <c r="E30" s="3">
        <v>0</v>
      </c>
      <c r="F30" s="3">
        <v>8.5809940415177994</v>
      </c>
      <c r="G30" s="3">
        <v>2.3229434262238899</v>
      </c>
      <c r="H30" s="4">
        <v>229.09069454207901</v>
      </c>
    </row>
    <row r="31" spans="1:8" x14ac:dyDescent="0.25">
      <c r="A31" s="2">
        <v>2015</v>
      </c>
      <c r="B31" s="3">
        <v>145.471423977744</v>
      </c>
      <c r="C31" s="3">
        <v>94.504752008773593</v>
      </c>
      <c r="D31" s="3">
        <v>38.216820764823098</v>
      </c>
      <c r="E31" s="3">
        <v>0</v>
      </c>
      <c r="F31" s="3">
        <v>10.297808355825101</v>
      </c>
      <c r="G31" s="3">
        <v>3.8294547979778</v>
      </c>
      <c r="H31" s="4">
        <v>292.32025990514398</v>
      </c>
    </row>
    <row r="32" spans="1:8" x14ac:dyDescent="0.25">
      <c r="A32" s="2">
        <v>2016</v>
      </c>
      <c r="B32" s="3">
        <v>202.31983713863301</v>
      </c>
      <c r="C32" s="3">
        <v>114.332853104683</v>
      </c>
      <c r="D32" s="3">
        <v>39.716007903443298</v>
      </c>
      <c r="E32" s="3">
        <v>0</v>
      </c>
      <c r="F32" s="3">
        <v>10.5916859356029</v>
      </c>
      <c r="G32" s="3">
        <v>7.0567109592525901</v>
      </c>
      <c r="H32" s="4">
        <v>374.01709504161499</v>
      </c>
    </row>
    <row r="33" spans="1:8" x14ac:dyDescent="0.25">
      <c r="A33" s="2">
        <v>2017</v>
      </c>
      <c r="B33" s="3">
        <v>247.23623361947301</v>
      </c>
      <c r="C33" s="3">
        <v>131.60484714531401</v>
      </c>
      <c r="D33" s="3">
        <v>45.449311640360598</v>
      </c>
      <c r="E33" s="3">
        <v>0</v>
      </c>
      <c r="F33" s="3">
        <v>11.5110690284152</v>
      </c>
      <c r="G33" s="3">
        <v>49.956477501151099</v>
      </c>
      <c r="H33" s="4">
        <v>485.75793893471501</v>
      </c>
    </row>
    <row r="34" spans="1:8" x14ac:dyDescent="0.25">
      <c r="A34" s="2">
        <v>2018</v>
      </c>
      <c r="B34" s="3">
        <v>298.19995884179298</v>
      </c>
      <c r="C34" s="3">
        <v>158.503308670416</v>
      </c>
      <c r="D34" s="3">
        <v>49.120623356125598</v>
      </c>
      <c r="E34" s="3">
        <v>0</v>
      </c>
      <c r="F34" s="3">
        <v>12.5091595540038</v>
      </c>
      <c r="G34" s="3">
        <v>55.033043200623297</v>
      </c>
      <c r="H34" s="4">
        <v>573.36609362296201</v>
      </c>
    </row>
    <row r="35" spans="1:8" x14ac:dyDescent="0.25">
      <c r="A35" s="2">
        <v>2019</v>
      </c>
      <c r="B35" s="3">
        <v>362.90491403453899</v>
      </c>
      <c r="C35" s="3">
        <v>181.831307842841</v>
      </c>
      <c r="D35" s="3">
        <v>50.6956512550707</v>
      </c>
      <c r="E35" s="3">
        <v>0</v>
      </c>
      <c r="F35" s="3">
        <v>13.032166584420199</v>
      </c>
      <c r="G35" s="3">
        <v>56.441329251484397</v>
      </c>
      <c r="H35" s="4">
        <v>664.90536896835704</v>
      </c>
    </row>
    <row r="36" spans="1:8" x14ac:dyDescent="0.25">
      <c r="A36" s="2">
        <v>2020</v>
      </c>
      <c r="B36" s="3">
        <v>452.12958574768402</v>
      </c>
      <c r="C36" s="3">
        <v>208.65442039512601</v>
      </c>
      <c r="D36" s="3">
        <v>53.761860945033597</v>
      </c>
      <c r="E36" s="3">
        <v>0</v>
      </c>
      <c r="F36" s="3">
        <v>13.702719628506999</v>
      </c>
      <c r="G36" s="3">
        <v>58.181980824661302</v>
      </c>
      <c r="H36" s="4">
        <v>786.43056754101303</v>
      </c>
    </row>
    <row r="37" spans="1:8" x14ac:dyDescent="0.25">
      <c r="A37" s="2">
        <v>2021</v>
      </c>
      <c r="B37" s="3">
        <v>560.85477322673205</v>
      </c>
      <c r="C37" s="3">
        <v>237.055814674857</v>
      </c>
      <c r="D37" s="3">
        <v>56.812374736253297</v>
      </c>
      <c r="E37" s="3">
        <v>0</v>
      </c>
      <c r="F37" s="3">
        <v>14.369919907373401</v>
      </c>
      <c r="G37" s="3">
        <v>59.914767123064898</v>
      </c>
      <c r="H37" s="4">
        <v>929.00764966828103</v>
      </c>
    </row>
    <row r="38" spans="1:8" x14ac:dyDescent="0.25">
      <c r="A38" s="2">
        <v>2022</v>
      </c>
      <c r="B38" s="3">
        <v>667.16538328245497</v>
      </c>
      <c r="C38" s="3">
        <v>266.914995402822</v>
      </c>
      <c r="D38" s="3">
        <v>59.847275281417502</v>
      </c>
      <c r="E38" s="3">
        <v>0</v>
      </c>
      <c r="F38" s="3">
        <v>15.0337841848454</v>
      </c>
      <c r="G38" s="3">
        <v>61.639721052370398</v>
      </c>
      <c r="H38" s="4">
        <v>1070.6011592039099</v>
      </c>
    </row>
    <row r="39" spans="1:8" x14ac:dyDescent="0.25">
      <c r="A39" s="2">
        <v>2023</v>
      </c>
      <c r="B39" s="3">
        <v>775.25625025383295</v>
      </c>
      <c r="C39" s="3">
        <v>298.16754094003602</v>
      </c>
      <c r="D39" s="3">
        <v>62.866644774336102</v>
      </c>
      <c r="E39" s="3">
        <v>0</v>
      </c>
      <c r="F39" s="3">
        <v>15.694329140930099</v>
      </c>
      <c r="G39" s="3">
        <v>63.3568754035566</v>
      </c>
      <c r="H39" s="4">
        <v>1215.34164051269</v>
      </c>
    </row>
    <row r="40" spans="1:8" x14ac:dyDescent="0.25">
      <c r="A40" s="2">
        <v>2024</v>
      </c>
      <c r="B40" s="3">
        <v>887.17861235490705</v>
      </c>
      <c r="C40" s="3">
        <v>330.82108423659002</v>
      </c>
      <c r="D40" s="3">
        <v>65.870564952720002</v>
      </c>
      <c r="E40" s="3">
        <v>0</v>
      </c>
      <c r="F40" s="3">
        <v>16.3515713722344</v>
      </c>
      <c r="G40" s="3">
        <v>65.0662628530863</v>
      </c>
      <c r="H40" s="4">
        <v>1365.2880957695299</v>
      </c>
    </row>
    <row r="41" spans="1:8" x14ac:dyDescent="0.25">
      <c r="A41" s="2">
        <v>2025</v>
      </c>
      <c r="B41" s="3">
        <v>993.71450314276899</v>
      </c>
      <c r="C41" s="3">
        <v>364.95248611693597</v>
      </c>
      <c r="D41" s="3">
        <v>68.859117100941702</v>
      </c>
      <c r="E41" s="3">
        <v>0</v>
      </c>
      <c r="F41" s="3">
        <v>17.005527392382099</v>
      </c>
      <c r="G41" s="3">
        <v>66.767915963089607</v>
      </c>
      <c r="H41" s="4">
        <v>1511.2995497161101</v>
      </c>
    </row>
    <row r="42" spans="1:8" x14ac:dyDescent="0.25">
      <c r="A42" s="2">
        <v>2026</v>
      </c>
      <c r="B42" s="3">
        <v>1093.2206826619399</v>
      </c>
      <c r="C42" s="3">
        <v>400.70273865976299</v>
      </c>
      <c r="D42" s="3">
        <v>71.832382052776694</v>
      </c>
      <c r="E42" s="3">
        <v>0</v>
      </c>
      <c r="F42" s="3">
        <v>17.6562136324291</v>
      </c>
      <c r="G42" s="3">
        <v>68.4618671815483</v>
      </c>
      <c r="H42" s="4">
        <v>1651.8738841884599</v>
      </c>
    </row>
    <row r="43" spans="1:8" x14ac:dyDescent="0.25">
      <c r="A43" s="2">
        <v>2027</v>
      </c>
      <c r="B43" s="3">
        <v>1186.15094104646</v>
      </c>
      <c r="C43" s="3">
        <v>438.26444323277798</v>
      </c>
      <c r="D43" s="3">
        <v>74.790440194126106</v>
      </c>
      <c r="E43" s="3">
        <v>0</v>
      </c>
      <c r="F43" s="3">
        <v>18.303646441275902</v>
      </c>
      <c r="G43" s="3">
        <v>70.148148842484005</v>
      </c>
      <c r="H43" s="4">
        <v>1787.6576197571301</v>
      </c>
    </row>
    <row r="44" spans="1:8" x14ac:dyDescent="0.25">
      <c r="A44" s="2">
        <v>2028</v>
      </c>
      <c r="B44" s="3">
        <v>1273.0054170318101</v>
      </c>
      <c r="C44" s="3">
        <v>477.849120263847</v>
      </c>
      <c r="D44" s="3">
        <v>77.733371465721405</v>
      </c>
      <c r="E44" s="3">
        <v>0</v>
      </c>
      <c r="F44" s="3">
        <v>18.947842086078399</v>
      </c>
      <c r="G44" s="3">
        <v>71.826793166146899</v>
      </c>
      <c r="H44" s="4">
        <v>1919.3625440136</v>
      </c>
    </row>
    <row r="45" spans="1:8" x14ac:dyDescent="0.25">
      <c r="A45" s="2">
        <v>2029</v>
      </c>
      <c r="B45" s="3">
        <v>1355.0178881521899</v>
      </c>
      <c r="C45" s="3">
        <v>519.705365306202</v>
      </c>
      <c r="D45" s="3">
        <v>80.661255365810007</v>
      </c>
      <c r="E45" s="3">
        <v>0</v>
      </c>
      <c r="F45" s="3">
        <v>19.5888167526569</v>
      </c>
      <c r="G45" s="3">
        <v>73.497832259207598</v>
      </c>
      <c r="H45" s="4">
        <v>2048.4711578360698</v>
      </c>
    </row>
    <row r="46" spans="1:8" x14ac:dyDescent="0.25">
      <c r="A46" s="2">
        <v>2030</v>
      </c>
      <c r="B46" s="3">
        <v>1434.11030472318</v>
      </c>
      <c r="C46" s="3">
        <v>564.12590959392105</v>
      </c>
      <c r="D46" s="3">
        <v>83.574170952823195</v>
      </c>
      <c r="E46" s="3">
        <v>0</v>
      </c>
      <c r="F46" s="3">
        <v>20.226586545902599</v>
      </c>
      <c r="G46" s="3">
        <v>75.161298114950597</v>
      </c>
      <c r="H46" s="4">
        <v>2177.19826993078</v>
      </c>
    </row>
    <row r="47" spans="1:8" x14ac:dyDescent="0.25">
      <c r="A47" t="s">
        <v>33</v>
      </c>
    </row>
    <row r="50" spans="1:8" ht="18.75" x14ac:dyDescent="0.3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 x14ac:dyDescent="0.3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 x14ac:dyDescent="0.25">
      <c r="A52" s="2" t="s">
        <v>11</v>
      </c>
      <c r="B52" s="5">
        <f>IF(B16=0, "--",(B26/B16)^(1/10)-1)</f>
        <v>0.37051123308900968</v>
      </c>
      <c r="C52" s="5">
        <f t="shared" ref="C52:H52" si="0">IF(C16=0, "--",(C26/C16)^(1/10)-1)</f>
        <v>0.19978935484818305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0.30219762909408754</v>
      </c>
    </row>
    <row r="53" spans="1:8" x14ac:dyDescent="0.25">
      <c r="A53" s="2" t="s">
        <v>12</v>
      </c>
      <c r="B53" s="5">
        <f>IF(B26=0,"--",(B36/B26)^(1/10)-1)</f>
        <v>0.30068206262047115</v>
      </c>
      <c r="C53" s="5">
        <f t="shared" ref="C53:H53" si="1">IF(C26=0,"--",(C36/C26)^(1/10)-1)</f>
        <v>0.26361271432425082</v>
      </c>
      <c r="D53" s="5">
        <f t="shared" si="1"/>
        <v>0.1662978605203036</v>
      </c>
      <c r="E53" s="5" t="str">
        <f t="shared" si="1"/>
        <v>--</v>
      </c>
      <c r="F53" s="5">
        <f t="shared" si="1"/>
        <v>0.41890882363728821</v>
      </c>
      <c r="G53" s="5">
        <f t="shared" si="1"/>
        <v>0.61504836529240414</v>
      </c>
      <c r="H53" s="5">
        <f t="shared" si="1"/>
        <v>0.28280674136691175</v>
      </c>
    </row>
    <row r="54" spans="1:8" x14ac:dyDescent="0.25">
      <c r="A54" s="2" t="s">
        <v>13</v>
      </c>
      <c r="B54" s="5">
        <f>IF(B36=0,"--",(B46/B36)^(1/10)-1)</f>
        <v>0.12235943812529926</v>
      </c>
      <c r="C54" s="5">
        <f t="shared" ref="C54:H54" si="2">IF(C36=0,"--",(C46/C36)^(1/10)-1)</f>
        <v>0.1045740745896464</v>
      </c>
      <c r="D54" s="5">
        <f t="shared" si="2"/>
        <v>4.5104645988396364E-2</v>
      </c>
      <c r="E54" s="5" t="str">
        <f t="shared" si="2"/>
        <v>--</v>
      </c>
      <c r="F54" s="5">
        <f t="shared" si="2"/>
        <v>3.9708471351931118E-2</v>
      </c>
      <c r="G54" s="5">
        <f t="shared" si="2"/>
        <v>2.5936726406159627E-2</v>
      </c>
      <c r="H54" s="5">
        <f t="shared" si="2"/>
        <v>0.10719409142294212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 x14ac:dyDescent="0.25"/>
  <cols>
    <col min="2" max="6" width="24.7109375" customWidth="1"/>
  </cols>
  <sheetData>
    <row r="1" spans="1:6" ht="18.75" x14ac:dyDescent="0.3">
      <c r="A1" s="21" t="str">
        <f>CONCATENATE("Form 2.2 - ",'List of Forms'!A1)</f>
        <v>Form 2.2 - NCNC Planning Area</v>
      </c>
      <c r="B1" s="17"/>
      <c r="C1" s="17"/>
      <c r="D1" s="17"/>
      <c r="E1" s="17"/>
      <c r="F1" s="17"/>
    </row>
    <row r="2" spans="1:6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  <c r="F2" s="17"/>
    </row>
    <row r="3" spans="1:6" ht="15.75" x14ac:dyDescent="0.25">
      <c r="A3" s="22" t="s">
        <v>41</v>
      </c>
      <c r="B3" s="17"/>
      <c r="C3" s="17"/>
      <c r="D3" s="17"/>
      <c r="E3" s="17"/>
      <c r="F3" s="17"/>
    </row>
    <row r="5" spans="1:6" ht="31.5" customHeight="1" thickBot="1" x14ac:dyDescent="0.3">
      <c r="A5" s="1" t="s">
        <v>0</v>
      </c>
      <c r="B5" s="10" t="s">
        <v>42</v>
      </c>
      <c r="C5" s="10" t="s">
        <v>43</v>
      </c>
      <c r="D5" s="10" t="s">
        <v>62</v>
      </c>
      <c r="E5" s="11" t="s">
        <v>67</v>
      </c>
      <c r="F5" s="10" t="s">
        <v>45</v>
      </c>
    </row>
    <row r="6" spans="1:6" ht="15.75" thickTop="1" x14ac:dyDescent="0.25">
      <c r="A6" s="2">
        <v>1990</v>
      </c>
      <c r="B6" s="3">
        <v>1510.7573199999999</v>
      </c>
      <c r="C6" s="3">
        <v>554.04853369999898</v>
      </c>
      <c r="D6" s="3">
        <v>49994.300849409199</v>
      </c>
      <c r="E6" s="3">
        <v>620.45653843240098</v>
      </c>
      <c r="F6" s="3">
        <v>243.42940557791201</v>
      </c>
    </row>
    <row r="7" spans="1:6" x14ac:dyDescent="0.25">
      <c r="A7" s="2">
        <v>1991</v>
      </c>
      <c r="B7" s="3">
        <v>1564.71413646</v>
      </c>
      <c r="C7" s="3">
        <v>571.09684701000003</v>
      </c>
      <c r="D7" s="3">
        <v>51039.4202630328</v>
      </c>
      <c r="E7" s="3">
        <v>629.407101975518</v>
      </c>
      <c r="F7" s="3">
        <v>251.330240084037</v>
      </c>
    </row>
    <row r="8" spans="1:6" x14ac:dyDescent="0.25">
      <c r="A8" s="2">
        <v>1992</v>
      </c>
      <c r="B8" s="3">
        <v>1594.9927034444399</v>
      </c>
      <c r="C8" s="3">
        <v>582.65494129111096</v>
      </c>
      <c r="D8" s="3">
        <v>52860.942483040497</v>
      </c>
      <c r="E8" s="3">
        <v>628.89151609679004</v>
      </c>
      <c r="F8" s="3">
        <v>259.26851604568299</v>
      </c>
    </row>
    <row r="9" spans="1:6" x14ac:dyDescent="0.25">
      <c r="A9" s="2">
        <v>1993</v>
      </c>
      <c r="B9" s="3">
        <v>1621.99611595444</v>
      </c>
      <c r="C9" s="3">
        <v>592.36972400222203</v>
      </c>
      <c r="D9" s="3">
        <v>52887.957793316004</v>
      </c>
      <c r="E9" s="3">
        <v>629.02592077991301</v>
      </c>
      <c r="F9" s="3">
        <v>265.068421020237</v>
      </c>
    </row>
    <row r="10" spans="1:6" x14ac:dyDescent="0.25">
      <c r="A10" s="2">
        <v>1994</v>
      </c>
      <c r="B10" s="3">
        <v>1636.06993871999</v>
      </c>
      <c r="C10" s="3">
        <v>600.72152742666594</v>
      </c>
      <c r="D10" s="3">
        <v>54030.4369965445</v>
      </c>
      <c r="E10" s="3">
        <v>646.18172571942705</v>
      </c>
      <c r="F10" s="3">
        <v>269.86400517795602</v>
      </c>
    </row>
    <row r="11" spans="1:6" x14ac:dyDescent="0.25">
      <c r="A11" s="2">
        <v>1995</v>
      </c>
      <c r="B11" s="3">
        <v>1649.51075904444</v>
      </c>
      <c r="C11" s="3">
        <v>609.90272204444398</v>
      </c>
      <c r="D11" s="3">
        <v>55816.762629032899</v>
      </c>
      <c r="E11" s="3">
        <v>660.98457330886299</v>
      </c>
      <c r="F11" s="3">
        <v>274.89332443968999</v>
      </c>
    </row>
    <row r="12" spans="1:6" x14ac:dyDescent="0.25">
      <c r="A12" s="2">
        <v>1996</v>
      </c>
      <c r="B12" s="3">
        <v>1671.40779869111</v>
      </c>
      <c r="C12" s="3">
        <v>617.40497394444401</v>
      </c>
      <c r="D12" s="3">
        <v>57312.612194166803</v>
      </c>
      <c r="E12" s="3">
        <v>680.21616564406395</v>
      </c>
      <c r="F12" s="3">
        <v>279.31655442777202</v>
      </c>
    </row>
    <row r="13" spans="1:6" x14ac:dyDescent="0.25">
      <c r="A13" s="2">
        <v>1997</v>
      </c>
      <c r="B13" s="3">
        <v>1697.5659816866601</v>
      </c>
      <c r="C13" s="3">
        <v>624.77771724666604</v>
      </c>
      <c r="D13" s="3">
        <v>59770.4750130416</v>
      </c>
      <c r="E13" s="3">
        <v>698.81687821660603</v>
      </c>
      <c r="F13" s="3">
        <v>283.57373756433401</v>
      </c>
    </row>
    <row r="14" spans="1:6" x14ac:dyDescent="0.25">
      <c r="A14" s="2">
        <v>1998</v>
      </c>
      <c r="B14" s="3">
        <v>1723.2859312622199</v>
      </c>
      <c r="C14" s="3">
        <v>627.48440094888804</v>
      </c>
      <c r="D14" s="3">
        <v>63900.697568980897</v>
      </c>
      <c r="E14" s="3">
        <v>728.11509387483102</v>
      </c>
      <c r="F14" s="3">
        <v>289.96196872507102</v>
      </c>
    </row>
    <row r="15" spans="1:6" x14ac:dyDescent="0.25">
      <c r="A15" s="2">
        <v>1999</v>
      </c>
      <c r="B15" s="3">
        <v>1776.2754208911099</v>
      </c>
      <c r="C15" s="3">
        <v>636.85782182888795</v>
      </c>
      <c r="D15" s="3">
        <v>67007.304926615703</v>
      </c>
      <c r="E15" s="3">
        <v>761.59516672455095</v>
      </c>
      <c r="F15" s="3">
        <v>297.82621887863502</v>
      </c>
    </row>
    <row r="16" spans="1:6" x14ac:dyDescent="0.25">
      <c r="A16" s="2">
        <v>2000</v>
      </c>
      <c r="B16" s="3">
        <v>1816.3420564999999</v>
      </c>
      <c r="C16" s="3">
        <v>651.47260289999997</v>
      </c>
      <c r="D16" s="3">
        <v>71597.899777487604</v>
      </c>
      <c r="E16" s="3">
        <v>784.10787391705196</v>
      </c>
      <c r="F16" s="3">
        <v>305.64149175468702</v>
      </c>
    </row>
    <row r="17" spans="1:6" x14ac:dyDescent="0.25">
      <c r="A17" s="2">
        <v>2001</v>
      </c>
      <c r="B17" s="3">
        <v>1871.37641349</v>
      </c>
      <c r="C17" s="3">
        <v>659.16544264000004</v>
      </c>
      <c r="D17" s="3">
        <v>76762.460155553097</v>
      </c>
      <c r="E17" s="3">
        <v>802.76823548567597</v>
      </c>
      <c r="F17" s="3">
        <v>314.028283585689</v>
      </c>
    </row>
    <row r="18" spans="1:6" x14ac:dyDescent="0.25">
      <c r="A18" s="2">
        <v>2002</v>
      </c>
      <c r="B18" s="3">
        <v>1915.7393099599999</v>
      </c>
      <c r="C18" s="3">
        <v>671.53176857999995</v>
      </c>
      <c r="D18" s="3">
        <v>79037.616440313301</v>
      </c>
      <c r="E18" s="3">
        <v>817.95618579713005</v>
      </c>
      <c r="F18" s="3">
        <v>322.13678485371003</v>
      </c>
    </row>
    <row r="19" spans="1:6" x14ac:dyDescent="0.25">
      <c r="A19" s="2">
        <v>2003</v>
      </c>
      <c r="B19" s="3">
        <v>1959.7734706000001</v>
      </c>
      <c r="C19" s="3">
        <v>685.91579603000002</v>
      </c>
      <c r="D19" s="3">
        <v>82284.102389263906</v>
      </c>
      <c r="E19" s="3">
        <v>824.46534149633601</v>
      </c>
      <c r="F19" s="3">
        <v>330.46841056364798</v>
      </c>
    </row>
    <row r="20" spans="1:6" x14ac:dyDescent="0.25">
      <c r="A20" s="2">
        <v>2004</v>
      </c>
      <c r="B20" s="3">
        <v>1995.44830138</v>
      </c>
      <c r="C20" s="3">
        <v>699.77672034</v>
      </c>
      <c r="D20" s="3">
        <v>84958.870154596094</v>
      </c>
      <c r="E20" s="3">
        <v>836.04417361823903</v>
      </c>
      <c r="F20" s="3">
        <v>338.79347575094499</v>
      </c>
    </row>
    <row r="21" spans="1:6" x14ac:dyDescent="0.25">
      <c r="A21" s="2">
        <v>2005</v>
      </c>
      <c r="B21" s="3">
        <v>2023.6441072999901</v>
      </c>
      <c r="C21" s="3">
        <v>715.12518350000005</v>
      </c>
      <c r="D21" s="3">
        <v>85845.201639892693</v>
      </c>
      <c r="E21" s="3">
        <v>861.07644624375996</v>
      </c>
      <c r="F21" s="3">
        <v>348.12916034688601</v>
      </c>
    </row>
    <row r="22" spans="1:6" x14ac:dyDescent="0.25">
      <c r="A22" s="2">
        <v>2006</v>
      </c>
      <c r="B22" s="3">
        <v>2048.8787969</v>
      </c>
      <c r="C22" s="3">
        <v>730.56468361999998</v>
      </c>
      <c r="D22" s="3">
        <v>88008.512157232195</v>
      </c>
      <c r="E22" s="3">
        <v>876.30024508781798</v>
      </c>
      <c r="F22" s="3">
        <v>353.69795521101202</v>
      </c>
    </row>
    <row r="23" spans="1:6" x14ac:dyDescent="0.25">
      <c r="A23" s="2">
        <v>2007</v>
      </c>
      <c r="B23" s="3">
        <v>2074.1757699300001</v>
      </c>
      <c r="C23" s="3">
        <v>742.32607127000006</v>
      </c>
      <c r="D23" s="3">
        <v>89418.968347496193</v>
      </c>
      <c r="E23" s="3">
        <v>879.08069270528097</v>
      </c>
      <c r="F23" s="3">
        <v>361.870370647448</v>
      </c>
    </row>
    <row r="24" spans="1:6" x14ac:dyDescent="0.25">
      <c r="A24" s="2">
        <v>2008</v>
      </c>
      <c r="B24" s="3">
        <v>2094.24014016</v>
      </c>
      <c r="C24" s="3">
        <v>749.35715344000005</v>
      </c>
      <c r="D24" s="3">
        <v>90004.923776884199</v>
      </c>
      <c r="E24" s="3">
        <v>861.77104013741803</v>
      </c>
      <c r="F24" s="3">
        <v>366.89539840618301</v>
      </c>
    </row>
    <row r="25" spans="1:6" x14ac:dyDescent="0.25">
      <c r="A25" s="2">
        <v>2009</v>
      </c>
      <c r="B25" s="3">
        <v>2110.6437667</v>
      </c>
      <c r="C25" s="3">
        <v>752.44563045999996</v>
      </c>
      <c r="D25" s="3">
        <v>87869.316205730895</v>
      </c>
      <c r="E25" s="3">
        <v>816.58251455152003</v>
      </c>
      <c r="F25" s="3">
        <v>374.354918251333</v>
      </c>
    </row>
    <row r="26" spans="1:6" x14ac:dyDescent="0.25">
      <c r="A26" s="2">
        <v>2010</v>
      </c>
      <c r="B26" s="3">
        <v>2128.6423736000002</v>
      </c>
      <c r="C26" s="3">
        <v>753.59717439999997</v>
      </c>
      <c r="D26" s="3">
        <v>89495.094728972195</v>
      </c>
      <c r="E26" s="3">
        <v>801.09468626241301</v>
      </c>
      <c r="F26" s="3">
        <v>376.874648118849</v>
      </c>
    </row>
    <row r="27" spans="1:6" x14ac:dyDescent="0.25">
      <c r="A27" s="2">
        <v>2011</v>
      </c>
      <c r="B27" s="3">
        <v>2147.3595051786101</v>
      </c>
      <c r="C27" s="3">
        <v>758.94741082222197</v>
      </c>
      <c r="D27" s="3">
        <v>92166.098521527296</v>
      </c>
      <c r="E27" s="3">
        <v>799.65687805623804</v>
      </c>
      <c r="F27" s="3">
        <v>378.37484366382898</v>
      </c>
    </row>
    <row r="28" spans="1:6" x14ac:dyDescent="0.25">
      <c r="A28" s="2">
        <v>2012</v>
      </c>
      <c r="B28" s="3">
        <v>2166.1617237877699</v>
      </c>
      <c r="C28" s="3">
        <v>766.15026991166599</v>
      </c>
      <c r="D28" s="3">
        <v>94252.872133088298</v>
      </c>
      <c r="E28" s="3">
        <v>816.29351691036004</v>
      </c>
      <c r="F28" s="3">
        <v>379.05785855141698</v>
      </c>
    </row>
    <row r="29" spans="1:6" x14ac:dyDescent="0.25">
      <c r="A29" s="2">
        <v>2013</v>
      </c>
      <c r="B29" s="3">
        <v>2183.6888228974999</v>
      </c>
      <c r="C29" s="3">
        <v>770.02981026083296</v>
      </c>
      <c r="D29" s="3">
        <v>96123.436918105304</v>
      </c>
      <c r="E29" s="3">
        <v>839.77399689601305</v>
      </c>
      <c r="F29" s="3">
        <v>379.37020050601501</v>
      </c>
    </row>
    <row r="30" spans="1:6" x14ac:dyDescent="0.25">
      <c r="A30" s="2">
        <v>2014</v>
      </c>
      <c r="B30" s="3">
        <v>2208.3140039999998</v>
      </c>
      <c r="C30" s="3">
        <v>774.02143325111103</v>
      </c>
      <c r="D30" s="3">
        <v>101147.09366943401</v>
      </c>
      <c r="E30" s="3">
        <v>864.32245790294496</v>
      </c>
      <c r="F30" s="3">
        <v>379.614852024463</v>
      </c>
    </row>
    <row r="31" spans="1:6" x14ac:dyDescent="0.25">
      <c r="A31" s="2">
        <v>2015</v>
      </c>
      <c r="B31" s="3">
        <v>2231.1891394694399</v>
      </c>
      <c r="C31" s="3">
        <v>781.52598699166595</v>
      </c>
      <c r="D31" s="3">
        <v>107310.48802981401</v>
      </c>
      <c r="E31" s="3">
        <v>886.03566535141294</v>
      </c>
      <c r="F31" s="3">
        <v>379.96847357948599</v>
      </c>
    </row>
    <row r="32" spans="1:6" x14ac:dyDescent="0.25">
      <c r="A32" s="2">
        <v>2016</v>
      </c>
      <c r="B32" s="3">
        <v>2254.3270959800002</v>
      </c>
      <c r="C32" s="3">
        <v>787.20950520333304</v>
      </c>
      <c r="D32" s="3">
        <v>109586.846701252</v>
      </c>
      <c r="E32" s="3">
        <v>906.39160896015301</v>
      </c>
      <c r="F32" s="3">
        <v>380.16224751966098</v>
      </c>
    </row>
    <row r="33" spans="1:6" x14ac:dyDescent="0.25">
      <c r="A33" s="2">
        <v>2017</v>
      </c>
      <c r="B33" s="3">
        <v>2281.7066615449999</v>
      </c>
      <c r="C33" s="3">
        <v>788.264497126111</v>
      </c>
      <c r="D33" s="3">
        <v>112153.228300521</v>
      </c>
      <c r="E33" s="3">
        <v>924.78937228626296</v>
      </c>
      <c r="F33" s="3">
        <v>382.130547397969</v>
      </c>
    </row>
    <row r="34" spans="1:6" x14ac:dyDescent="0.25">
      <c r="A34" s="2">
        <v>2018</v>
      </c>
      <c r="B34" s="3">
        <v>2309.35782621111</v>
      </c>
      <c r="C34" s="3">
        <v>789.71539071777704</v>
      </c>
      <c r="D34" s="3">
        <v>114223.20772711201</v>
      </c>
      <c r="E34" s="3">
        <v>943.76770976948399</v>
      </c>
      <c r="F34" s="3">
        <v>384.499683288722</v>
      </c>
    </row>
    <row r="35" spans="1:6" x14ac:dyDescent="0.25">
      <c r="A35" s="2">
        <v>2019</v>
      </c>
      <c r="B35" s="3">
        <v>2337.3010194849999</v>
      </c>
      <c r="C35" s="3">
        <v>793.3073179475</v>
      </c>
      <c r="D35" s="3">
        <v>115565.729243382</v>
      </c>
      <c r="E35" s="3">
        <v>953.8092328578</v>
      </c>
      <c r="F35" s="3">
        <v>390.36711222461298</v>
      </c>
    </row>
    <row r="36" spans="1:6" x14ac:dyDescent="0.25">
      <c r="A36" s="2">
        <v>2020</v>
      </c>
      <c r="B36" s="3">
        <v>2365.5078497166601</v>
      </c>
      <c r="C36" s="3">
        <v>801.38898752499995</v>
      </c>
      <c r="D36" s="3">
        <v>116360.480752548</v>
      </c>
      <c r="E36" s="3">
        <v>954.71336060467195</v>
      </c>
      <c r="F36" s="3">
        <v>396.22166544683802</v>
      </c>
    </row>
    <row r="37" spans="1:6" x14ac:dyDescent="0.25">
      <c r="A37" s="2">
        <v>2021</v>
      </c>
      <c r="B37" s="3">
        <v>2394.0846247536101</v>
      </c>
      <c r="C37" s="3">
        <v>810.66182231250002</v>
      </c>
      <c r="D37" s="3">
        <v>118377.992363041</v>
      </c>
      <c r="E37" s="3">
        <v>955.98825859138401</v>
      </c>
      <c r="F37" s="3">
        <v>402.06141587893001</v>
      </c>
    </row>
    <row r="38" spans="1:6" x14ac:dyDescent="0.25">
      <c r="A38" s="2">
        <v>2022</v>
      </c>
      <c r="B38" s="3">
        <v>2422.8781810266601</v>
      </c>
      <c r="C38" s="3">
        <v>820.17978625666603</v>
      </c>
      <c r="D38" s="3">
        <v>121725.982995727</v>
      </c>
      <c r="E38" s="3">
        <v>966.59914671039905</v>
      </c>
      <c r="F38" s="3">
        <v>407.14374326388599</v>
      </c>
    </row>
    <row r="39" spans="1:6" x14ac:dyDescent="0.25">
      <c r="A39" s="2">
        <v>2023</v>
      </c>
      <c r="B39" s="3">
        <v>2451.87340690055</v>
      </c>
      <c r="C39" s="3">
        <v>829.932118144166</v>
      </c>
      <c r="D39" s="3">
        <v>124723.85318385799</v>
      </c>
      <c r="E39" s="3">
        <v>974.25957415450796</v>
      </c>
      <c r="F39" s="3">
        <v>412.24310837630497</v>
      </c>
    </row>
    <row r="40" spans="1:6" x14ac:dyDescent="0.25">
      <c r="A40" s="2">
        <v>2024</v>
      </c>
      <c r="B40" s="3">
        <v>2480.9538229483301</v>
      </c>
      <c r="C40" s="3">
        <v>839.98170521333304</v>
      </c>
      <c r="D40" s="3">
        <v>127713.668303978</v>
      </c>
      <c r="E40" s="3">
        <v>980.14594280222195</v>
      </c>
      <c r="F40" s="3">
        <v>417.55948800487403</v>
      </c>
    </row>
    <row r="41" spans="1:6" x14ac:dyDescent="0.25">
      <c r="A41" s="2">
        <v>2025</v>
      </c>
      <c r="B41" s="3">
        <v>2509.9715520208301</v>
      </c>
      <c r="C41" s="3">
        <v>849.93805743333303</v>
      </c>
      <c r="D41" s="3">
        <v>131077.701249948</v>
      </c>
      <c r="E41" s="3">
        <v>985.12289042266298</v>
      </c>
      <c r="F41" s="3">
        <v>423.07740356422698</v>
      </c>
    </row>
    <row r="42" spans="1:6" x14ac:dyDescent="0.25">
      <c r="A42" s="2">
        <v>2026</v>
      </c>
      <c r="B42" s="3">
        <v>2539.3404556711098</v>
      </c>
      <c r="C42" s="3">
        <v>859.93722031777702</v>
      </c>
      <c r="D42" s="3">
        <v>134581.31877010601</v>
      </c>
      <c r="E42" s="3">
        <v>990.94810454636797</v>
      </c>
      <c r="F42" s="3">
        <v>428.57208311027301</v>
      </c>
    </row>
    <row r="43" spans="1:6" x14ac:dyDescent="0.25">
      <c r="A43" s="2">
        <v>2027</v>
      </c>
      <c r="B43" s="3">
        <v>2568.9368485280502</v>
      </c>
      <c r="C43" s="3">
        <v>869.92793688333302</v>
      </c>
      <c r="D43" s="3">
        <v>138261.89764430301</v>
      </c>
      <c r="E43" s="3">
        <v>996.877651414399</v>
      </c>
      <c r="F43" s="3">
        <v>434.07936594426599</v>
      </c>
    </row>
    <row r="44" spans="1:6" x14ac:dyDescent="0.25">
      <c r="A44" s="2">
        <v>2028</v>
      </c>
      <c r="B44" s="3">
        <v>2598.16422711</v>
      </c>
      <c r="C44" s="3">
        <v>879.60316504000002</v>
      </c>
      <c r="D44" s="3">
        <v>142149.60229398301</v>
      </c>
      <c r="E44" s="3">
        <v>1002.61208888514</v>
      </c>
      <c r="F44" s="3">
        <v>439.62825491489701</v>
      </c>
    </row>
    <row r="45" spans="1:6" x14ac:dyDescent="0.25">
      <c r="A45" s="2">
        <v>2029</v>
      </c>
      <c r="B45" s="3">
        <v>2626.1697281699999</v>
      </c>
      <c r="C45" s="3">
        <v>888.37747091999995</v>
      </c>
      <c r="D45" s="3">
        <v>146037.33821340901</v>
      </c>
      <c r="E45" s="3">
        <v>1007.68002178063</v>
      </c>
      <c r="F45" s="3">
        <v>445.21924643415502</v>
      </c>
    </row>
    <row r="46" spans="1:6" x14ac:dyDescent="0.25">
      <c r="A46" s="2">
        <v>2030</v>
      </c>
      <c r="B46" s="3">
        <v>2653.9704329649999</v>
      </c>
      <c r="C46" s="3">
        <v>896.93175244500003</v>
      </c>
      <c r="D46" s="3">
        <v>149859.49856017699</v>
      </c>
      <c r="E46" s="3">
        <v>1012.60557428421</v>
      </c>
      <c r="F46" s="3">
        <v>450.84132496757297</v>
      </c>
    </row>
    <row r="47" spans="1:6" x14ac:dyDescent="0.25">
      <c r="A47" t="s">
        <v>33</v>
      </c>
    </row>
    <row r="50" spans="1:6" ht="18.75" x14ac:dyDescent="0.3">
      <c r="A50" s="19" t="s">
        <v>10</v>
      </c>
      <c r="B50" s="20"/>
      <c r="C50" s="20"/>
      <c r="D50" s="20"/>
      <c r="E50" s="20"/>
      <c r="F50" s="20"/>
    </row>
    <row r="51" spans="1:6" ht="15.75" thickBot="1" x14ac:dyDescent="0.3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 x14ac:dyDescent="0.25">
      <c r="A52" s="2" t="s">
        <v>11</v>
      </c>
      <c r="B52" s="5">
        <f>IF(B16=0, "--",(B26/B16)^(1/10)-1)</f>
        <v>1.5992510290115503E-2</v>
      </c>
      <c r="C52" s="5">
        <f t="shared" ref="C52:F52" si="0">IF(C16=0, "--",(C26/C16)^(1/10)-1)</f>
        <v>1.4668809353992618E-2</v>
      </c>
      <c r="D52" s="5">
        <f t="shared" si="0"/>
        <v>2.2562577494900982E-2</v>
      </c>
      <c r="E52" s="5">
        <f t="shared" si="0"/>
        <v>2.1455529096952031E-3</v>
      </c>
      <c r="F52" s="5">
        <f t="shared" si="0"/>
        <v>2.1170972845739211E-2</v>
      </c>
    </row>
    <row r="53" spans="1:6" x14ac:dyDescent="0.25">
      <c r="A53" s="2" t="s">
        <v>12</v>
      </c>
      <c r="B53" s="5">
        <f>IF(B26=0,"--",(B36/B26)^(1/10)-1)</f>
        <v>1.0606690449272982E-2</v>
      </c>
      <c r="C53" s="5">
        <f t="shared" ref="C53:F53" si="1">IF(C26=0,"--",(C36/C26)^(1/10)-1)</f>
        <v>6.1677912510582633E-3</v>
      </c>
      <c r="D53" s="5">
        <f t="shared" si="1"/>
        <v>2.659850501410177E-2</v>
      </c>
      <c r="E53" s="5">
        <f t="shared" si="1"/>
        <v>1.7697985684585138E-2</v>
      </c>
      <c r="F53" s="5">
        <f t="shared" si="1"/>
        <v>5.0186697534853053E-3</v>
      </c>
    </row>
    <row r="54" spans="1:6" x14ac:dyDescent="0.25">
      <c r="A54" s="2" t="s">
        <v>13</v>
      </c>
      <c r="B54" s="5">
        <f>IF(B36=0,"--",(B46/B36)^(1/10)-1)</f>
        <v>1.157285940460584E-2</v>
      </c>
      <c r="C54" s="5">
        <f t="shared" ref="C54:F54" si="2">IF(C36=0,"--",(C46/C36)^(1/10)-1)</f>
        <v>1.1327001980671714E-2</v>
      </c>
      <c r="D54" s="5">
        <f t="shared" si="2"/>
        <v>2.5623295929422474E-2</v>
      </c>
      <c r="E54" s="5">
        <f t="shared" si="2"/>
        <v>5.9044544767743457E-3</v>
      </c>
      <c r="F54" s="5">
        <f t="shared" si="2"/>
        <v>1.2997911167239362E-2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 x14ac:dyDescent="0.25"/>
  <cols>
    <col min="2" max="5" width="18.7109375" customWidth="1"/>
  </cols>
  <sheetData>
    <row r="1" spans="1:5" ht="18.75" x14ac:dyDescent="0.3">
      <c r="A1" s="21" t="str">
        <f>CONCATENATE("Form 2.3 - ",'List of Forms'!A1)</f>
        <v>Form 2.3 - NCNC Planning Area</v>
      </c>
      <c r="B1" s="17"/>
      <c r="C1" s="17"/>
      <c r="D1" s="17"/>
      <c r="E1" s="17"/>
    </row>
    <row r="2" spans="1:5" ht="15.75" x14ac:dyDescent="0.25">
      <c r="A2" s="18" t="str">
        <f>'List of Forms'!A2</f>
        <v>California Energy Demand 2019-2030 Preliminary Baseline Forecast - Low Demand Case</v>
      </c>
      <c r="B2" s="17"/>
      <c r="C2" s="17"/>
      <c r="D2" s="17"/>
      <c r="E2" s="17"/>
    </row>
    <row r="3" spans="1:5" ht="15.75" x14ac:dyDescent="0.25">
      <c r="A3" s="22" t="s">
        <v>53</v>
      </c>
      <c r="B3" s="17"/>
      <c r="C3" s="17"/>
      <c r="D3" s="17"/>
      <c r="E3" s="17"/>
    </row>
    <row r="5" spans="1:5" ht="15.75" thickBot="1" x14ac:dyDescent="0.3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 x14ac:dyDescent="0.25">
      <c r="A6" s="2">
        <v>1990</v>
      </c>
      <c r="B6" s="15">
        <v>13.1785442116625</v>
      </c>
      <c r="C6" s="15">
        <v>13.3315382835228</v>
      </c>
      <c r="D6" s="15">
        <v>12.2381665755596</v>
      </c>
      <c r="E6" s="15">
        <v>15.322239504756199</v>
      </c>
    </row>
    <row r="7" spans="1:5" x14ac:dyDescent="0.25">
      <c r="A7" s="2">
        <v>1991</v>
      </c>
      <c r="B7" s="15">
        <v>13.0472050225491</v>
      </c>
      <c r="C7" s="15">
        <v>13.4939765618062</v>
      </c>
      <c r="D7" s="15">
        <v>12.0895398589515</v>
      </c>
      <c r="E7" s="15">
        <v>15.841451232335</v>
      </c>
    </row>
    <row r="8" spans="1:5" x14ac:dyDescent="0.25">
      <c r="A8" s="2">
        <v>1992</v>
      </c>
      <c r="B8" s="15">
        <v>12.955953956542301</v>
      </c>
      <c r="C8" s="15">
        <v>13.422338339062501</v>
      </c>
      <c r="D8" s="15">
        <v>11.8045005708576</v>
      </c>
      <c r="E8" s="15">
        <v>16.229676336541001</v>
      </c>
    </row>
    <row r="9" spans="1:5" x14ac:dyDescent="0.25">
      <c r="A9" s="2">
        <v>1993</v>
      </c>
      <c r="B9" s="15">
        <v>12.233670605652</v>
      </c>
      <c r="C9" s="15">
        <v>13.271179206726901</v>
      </c>
      <c r="D9" s="15">
        <v>10.980641076003799</v>
      </c>
      <c r="E9" s="15">
        <v>17.718435992267899</v>
      </c>
    </row>
    <row r="10" spans="1:5" x14ac:dyDescent="0.25">
      <c r="A10" s="2">
        <v>1994</v>
      </c>
      <c r="B10" s="15">
        <v>12.438445237158801</v>
      </c>
      <c r="C10" s="15">
        <v>12.632323669824199</v>
      </c>
      <c r="D10" s="15">
        <v>11.042065093377699</v>
      </c>
      <c r="E10" s="15">
        <v>13.058045312956599</v>
      </c>
    </row>
    <row r="11" spans="1:5" x14ac:dyDescent="0.25">
      <c r="A11" s="2">
        <v>1995</v>
      </c>
      <c r="B11" s="15">
        <v>12.4101985419176</v>
      </c>
      <c r="C11" s="15">
        <v>12.213117448470999</v>
      </c>
      <c r="D11" s="15">
        <v>10.5680862561805</v>
      </c>
      <c r="E11" s="15">
        <v>12.8808240795606</v>
      </c>
    </row>
    <row r="12" spans="1:5" x14ac:dyDescent="0.25">
      <c r="A12" s="2">
        <v>1996</v>
      </c>
      <c r="B12" s="15">
        <v>12.372075034601799</v>
      </c>
      <c r="C12" s="15">
        <v>12.1080292370705</v>
      </c>
      <c r="D12" s="15">
        <v>10.223943632077001</v>
      </c>
      <c r="E12" s="15">
        <v>12.4589369290258</v>
      </c>
    </row>
    <row r="13" spans="1:5" x14ac:dyDescent="0.25">
      <c r="A13" s="2">
        <v>1997</v>
      </c>
      <c r="B13" s="15">
        <v>12.362153135256101</v>
      </c>
      <c r="C13" s="15">
        <v>12.162153331459301</v>
      </c>
      <c r="D13" s="15">
        <v>9.8902734747924992</v>
      </c>
      <c r="E13" s="15">
        <v>12.534942641587101</v>
      </c>
    </row>
    <row r="14" spans="1:5" x14ac:dyDescent="0.25">
      <c r="A14" s="2">
        <v>1998</v>
      </c>
      <c r="B14" s="15">
        <v>12.520818913981399</v>
      </c>
      <c r="C14" s="15">
        <v>11.9534844724152</v>
      </c>
      <c r="D14" s="15">
        <v>9.6404531466805601</v>
      </c>
      <c r="E14" s="15">
        <v>12.3366837615848</v>
      </c>
    </row>
    <row r="15" spans="1:5" x14ac:dyDescent="0.25">
      <c r="A15" s="2">
        <v>1999</v>
      </c>
      <c r="B15" s="15">
        <v>12.2531362436116</v>
      </c>
      <c r="C15" s="15">
        <v>11.4284728843176</v>
      </c>
      <c r="D15" s="15">
        <v>9.6258763473463809</v>
      </c>
      <c r="E15" s="15">
        <v>12.126813982494999</v>
      </c>
    </row>
    <row r="16" spans="1:5" x14ac:dyDescent="0.25">
      <c r="A16" s="2">
        <v>2000</v>
      </c>
      <c r="B16" s="15">
        <v>12.1571630180132</v>
      </c>
      <c r="C16" s="15">
        <v>11.1992208556081</v>
      </c>
      <c r="D16" s="15">
        <v>9.5518500284877099</v>
      </c>
      <c r="E16" s="15">
        <v>11.9531136749686</v>
      </c>
    </row>
    <row r="17" spans="1:5" x14ac:dyDescent="0.25">
      <c r="A17" s="2">
        <v>2001</v>
      </c>
      <c r="B17" s="15">
        <v>12.9616660878063</v>
      </c>
      <c r="C17" s="15">
        <v>11.9570619319458</v>
      </c>
      <c r="D17" s="15">
        <v>10.828894055531499</v>
      </c>
      <c r="E17" s="15">
        <v>13.172344324863399</v>
      </c>
    </row>
    <row r="18" spans="1:5" x14ac:dyDescent="0.25">
      <c r="A18" s="2">
        <v>2002</v>
      </c>
      <c r="B18" s="15">
        <v>13.1924513902612</v>
      </c>
      <c r="C18" s="15">
        <v>12.232778147880699</v>
      </c>
      <c r="D18" s="15">
        <v>11.116894005439001</v>
      </c>
      <c r="E18" s="15">
        <v>13.1423747878946</v>
      </c>
    </row>
    <row r="19" spans="1:5" x14ac:dyDescent="0.25">
      <c r="A19" s="2">
        <v>2003</v>
      </c>
      <c r="B19" s="15">
        <v>13.2426011029542</v>
      </c>
      <c r="C19" s="15">
        <v>11.6892634655945</v>
      </c>
      <c r="D19" s="15">
        <v>10.928621665089301</v>
      </c>
      <c r="E19" s="15">
        <v>12.9183270077137</v>
      </c>
    </row>
    <row r="20" spans="1:5" x14ac:dyDescent="0.25">
      <c r="A20" s="2">
        <v>2004</v>
      </c>
      <c r="B20" s="15">
        <v>12.9272231057827</v>
      </c>
      <c r="C20" s="15">
        <v>11.874525749304301</v>
      </c>
      <c r="D20" s="15">
        <v>10.512679575291299</v>
      </c>
      <c r="E20" s="15">
        <v>12.048060133321</v>
      </c>
    </row>
    <row r="21" spans="1:5" x14ac:dyDescent="0.25">
      <c r="A21" s="2">
        <v>2005</v>
      </c>
      <c r="B21" s="15">
        <v>13.1946337737107</v>
      </c>
      <c r="C21" s="15">
        <v>11.834603914006101</v>
      </c>
      <c r="D21" s="15">
        <v>10.5924910287453</v>
      </c>
      <c r="E21" s="15">
        <v>12.360476379153599</v>
      </c>
    </row>
    <row r="22" spans="1:5" x14ac:dyDescent="0.25">
      <c r="A22" s="2">
        <v>2006</v>
      </c>
      <c r="B22" s="15">
        <v>13.3131474061598</v>
      </c>
      <c r="C22" s="15">
        <v>12.332388180205101</v>
      </c>
      <c r="D22" s="15">
        <v>10.7349221727944</v>
      </c>
      <c r="E22" s="15">
        <v>12.012000834171801</v>
      </c>
    </row>
    <row r="23" spans="1:5" x14ac:dyDescent="0.25">
      <c r="A23" s="2">
        <v>2007</v>
      </c>
      <c r="B23" s="15">
        <v>13.026657161337701</v>
      </c>
      <c r="C23" s="15">
        <v>12.2693217250904</v>
      </c>
      <c r="D23" s="15">
        <v>10.554924808442999</v>
      </c>
      <c r="E23" s="15">
        <v>11.6493795212679</v>
      </c>
    </row>
    <row r="24" spans="1:5" x14ac:dyDescent="0.25">
      <c r="A24" s="2">
        <v>2008</v>
      </c>
      <c r="B24" s="15">
        <v>13.659648096294401</v>
      </c>
      <c r="C24" s="15">
        <v>12.844036796566799</v>
      </c>
      <c r="D24" s="15">
        <v>11.1326900450021</v>
      </c>
      <c r="E24" s="15">
        <v>12.3425396778836</v>
      </c>
    </row>
    <row r="25" spans="1:5" x14ac:dyDescent="0.25">
      <c r="A25" s="2">
        <v>2009</v>
      </c>
      <c r="B25" s="15">
        <v>13.9612844892412</v>
      </c>
      <c r="C25" s="15">
        <v>13.5530452262088</v>
      </c>
      <c r="D25" s="15">
        <v>11.4311682724107</v>
      </c>
      <c r="E25" s="15">
        <v>13.355296506680199</v>
      </c>
    </row>
    <row r="26" spans="1:5" x14ac:dyDescent="0.25">
      <c r="A26" s="2">
        <v>2010</v>
      </c>
      <c r="B26" s="15">
        <v>14.730306954565799</v>
      </c>
      <c r="C26" s="15">
        <v>14.304773212367399</v>
      </c>
      <c r="D26" s="15">
        <v>12.162506570637699</v>
      </c>
      <c r="E26" s="15">
        <v>13.851396894454099</v>
      </c>
    </row>
    <row r="27" spans="1:5" x14ac:dyDescent="0.25">
      <c r="A27" s="2">
        <v>2011</v>
      </c>
      <c r="B27" s="15">
        <v>15.043688565142499</v>
      </c>
      <c r="C27" s="15">
        <v>14.821378475808901</v>
      </c>
      <c r="D27" s="15">
        <v>12.2627649490218</v>
      </c>
      <c r="E27" s="15">
        <v>14.3220885567899</v>
      </c>
    </row>
    <row r="28" spans="1:5" x14ac:dyDescent="0.25">
      <c r="A28" s="2">
        <v>2012</v>
      </c>
      <c r="B28" s="15">
        <v>14.9952418882131</v>
      </c>
      <c r="C28" s="15">
        <v>14.911513314554799</v>
      </c>
      <c r="D28" s="15">
        <v>12.0640642485667</v>
      </c>
      <c r="E28" s="15">
        <v>13.957056286364599</v>
      </c>
    </row>
    <row r="29" spans="1:5" x14ac:dyDescent="0.25">
      <c r="A29" s="2">
        <v>2013</v>
      </c>
      <c r="B29" s="15">
        <v>14.942141921272</v>
      </c>
      <c r="C29" s="15">
        <v>14.8388762944025</v>
      </c>
      <c r="D29" s="15">
        <v>11.996792306200399</v>
      </c>
      <c r="E29" s="15">
        <v>13.977275064526401</v>
      </c>
    </row>
    <row r="30" spans="1:5" x14ac:dyDescent="0.25">
      <c r="A30" s="2">
        <v>2014</v>
      </c>
      <c r="B30" s="15">
        <v>15.136217599625899</v>
      </c>
      <c r="C30" s="15">
        <v>14.049202185325401</v>
      </c>
      <c r="D30" s="15">
        <v>11.1450748476028</v>
      </c>
      <c r="E30" s="15">
        <v>13.934185720383701</v>
      </c>
    </row>
    <row r="31" spans="1:5" x14ac:dyDescent="0.25">
      <c r="A31" s="2">
        <v>2015</v>
      </c>
      <c r="B31" s="15">
        <v>15.395321385243699</v>
      </c>
      <c r="C31" s="15">
        <v>14.288095169076501</v>
      </c>
      <c r="D31" s="15">
        <v>11.1945527311186</v>
      </c>
      <c r="E31" s="15">
        <v>13.9170915433231</v>
      </c>
    </row>
    <row r="32" spans="1:5" x14ac:dyDescent="0.25">
      <c r="A32" s="2">
        <v>2016</v>
      </c>
      <c r="B32" s="15">
        <v>15.545738163114899</v>
      </c>
      <c r="C32" s="15">
        <v>14.3093690285832</v>
      </c>
      <c r="D32" s="15">
        <v>11.094868990377901</v>
      </c>
      <c r="E32" s="15">
        <v>14.4244780274067</v>
      </c>
    </row>
    <row r="33" spans="1:5" x14ac:dyDescent="0.25">
      <c r="A33" s="2">
        <v>2017</v>
      </c>
      <c r="B33" s="15">
        <v>15.311016487444</v>
      </c>
      <c r="C33" s="15">
        <v>14.261937156574399</v>
      </c>
      <c r="D33" s="15">
        <v>10.9541574980957</v>
      </c>
      <c r="E33" s="15">
        <v>14.2970708693502</v>
      </c>
    </row>
    <row r="34" spans="1:5" x14ac:dyDescent="0.25">
      <c r="A34" s="2">
        <v>2018</v>
      </c>
      <c r="B34" s="15">
        <v>15.1184956168228</v>
      </c>
      <c r="C34" s="15">
        <v>14.2066180968596</v>
      </c>
      <c r="D34" s="15">
        <v>10.9325703288194</v>
      </c>
      <c r="E34" s="15">
        <v>14.268895878341899</v>
      </c>
    </row>
    <row r="35" spans="1:5" x14ac:dyDescent="0.25">
      <c r="A35" s="2">
        <v>2019</v>
      </c>
      <c r="B35" s="15">
        <v>14.766766124362499</v>
      </c>
      <c r="C35" s="15">
        <v>14.250426019884801</v>
      </c>
      <c r="D35" s="15">
        <v>10.9983182373934</v>
      </c>
      <c r="E35" s="15">
        <v>14.354708275010299</v>
      </c>
    </row>
    <row r="36" spans="1:5" x14ac:dyDescent="0.25">
      <c r="A36" s="2">
        <v>2020</v>
      </c>
      <c r="B36" s="15">
        <v>15.1731541132977</v>
      </c>
      <c r="C36" s="15">
        <v>14.6426040988846</v>
      </c>
      <c r="D36" s="15">
        <v>11.3009968599518</v>
      </c>
      <c r="E36" s="15">
        <v>14.7497562481754</v>
      </c>
    </row>
    <row r="37" spans="1:5" x14ac:dyDescent="0.25">
      <c r="A37" s="2">
        <v>2021</v>
      </c>
      <c r="B37" s="15">
        <v>15.5475283188389</v>
      </c>
      <c r="C37" s="15">
        <v>15.003887800061101</v>
      </c>
      <c r="D37" s="15">
        <v>11.579831549804499</v>
      </c>
      <c r="E37" s="15">
        <v>15.1136837635823</v>
      </c>
    </row>
    <row r="38" spans="1:5" x14ac:dyDescent="0.25">
      <c r="A38" s="2">
        <v>2022</v>
      </c>
      <c r="B38" s="15">
        <v>15.7446144080699</v>
      </c>
      <c r="C38" s="15">
        <v>15.144839672123799</v>
      </c>
      <c r="D38" s="15">
        <v>11.7201810741893</v>
      </c>
      <c r="E38" s="15">
        <v>15.296864176768601</v>
      </c>
    </row>
    <row r="39" spans="1:5" x14ac:dyDescent="0.25">
      <c r="A39" s="2">
        <v>2023</v>
      </c>
      <c r="B39" s="15">
        <v>15.9577727319818</v>
      </c>
      <c r="C39" s="15">
        <v>15.299600200777901</v>
      </c>
      <c r="D39" s="15">
        <v>11.8664863736872</v>
      </c>
      <c r="E39" s="15">
        <v>15.487817906970699</v>
      </c>
    </row>
    <row r="40" spans="1:5" x14ac:dyDescent="0.25">
      <c r="A40" s="2">
        <v>2024</v>
      </c>
      <c r="B40" s="15">
        <v>16.174275820791401</v>
      </c>
      <c r="C40" s="15">
        <v>15.455547928743901</v>
      </c>
      <c r="D40" s="15">
        <v>12.01497856173</v>
      </c>
      <c r="E40" s="15">
        <v>15.681625905108501</v>
      </c>
    </row>
    <row r="41" spans="1:5" x14ac:dyDescent="0.25">
      <c r="A41" s="2">
        <v>2025</v>
      </c>
      <c r="B41" s="15">
        <v>16.419263700558702</v>
      </c>
      <c r="C41" s="15">
        <v>15.6379416687443</v>
      </c>
      <c r="D41" s="15">
        <v>12.1817148787659</v>
      </c>
      <c r="E41" s="15">
        <v>15.8992456482582</v>
      </c>
    </row>
    <row r="42" spans="1:5" x14ac:dyDescent="0.25">
      <c r="A42" s="2">
        <v>2026</v>
      </c>
      <c r="B42" s="15">
        <v>16.6973827335256</v>
      </c>
      <c r="C42" s="15">
        <v>15.852005748005199</v>
      </c>
      <c r="D42" s="15">
        <v>12.3655065679493</v>
      </c>
      <c r="E42" s="15">
        <v>16.139125603052499</v>
      </c>
    </row>
    <row r="43" spans="1:5" x14ac:dyDescent="0.25">
      <c r="A43" s="2">
        <v>2027</v>
      </c>
      <c r="B43" s="15">
        <v>16.949507009964002</v>
      </c>
      <c r="C43" s="15">
        <v>16.050678283923201</v>
      </c>
      <c r="D43" s="15">
        <v>12.536496631261</v>
      </c>
      <c r="E43" s="15">
        <v>16.362297221093201</v>
      </c>
    </row>
    <row r="44" spans="1:5" x14ac:dyDescent="0.25">
      <c r="A44" s="2">
        <v>2028</v>
      </c>
      <c r="B44" s="15">
        <v>17.217670857754399</v>
      </c>
      <c r="C44" s="15">
        <v>16.263591510882399</v>
      </c>
      <c r="D44" s="15">
        <v>12.715854756367699</v>
      </c>
      <c r="E44" s="15">
        <v>16.5963906076535</v>
      </c>
    </row>
    <row r="45" spans="1:5" x14ac:dyDescent="0.25">
      <c r="A45" s="2">
        <v>2029</v>
      </c>
      <c r="B45" s="15">
        <v>17.551511670337899</v>
      </c>
      <c r="C45" s="15">
        <v>16.441822189045599</v>
      </c>
      <c r="D45" s="15">
        <v>12.874121214671799</v>
      </c>
      <c r="E45" s="15">
        <v>16.8029557196677</v>
      </c>
    </row>
    <row r="46" spans="1:5" x14ac:dyDescent="0.25">
      <c r="A46" s="2">
        <v>2030</v>
      </c>
      <c r="B46" s="15">
        <v>17.9046970883083</v>
      </c>
      <c r="C46" s="15">
        <v>16.633745626659</v>
      </c>
      <c r="D46" s="15">
        <v>13.041855025704599</v>
      </c>
      <c r="E46" s="15">
        <v>17.021877365073902</v>
      </c>
    </row>
    <row r="47" spans="1:5" x14ac:dyDescent="0.25">
      <c r="A47" t="s">
        <v>33</v>
      </c>
    </row>
    <row r="50" spans="1:5" ht="18.75" x14ac:dyDescent="0.3">
      <c r="A50" s="19" t="s">
        <v>10</v>
      </c>
      <c r="B50" s="20"/>
      <c r="C50" s="20"/>
      <c r="D50" s="20"/>
      <c r="E50" s="20"/>
    </row>
    <row r="51" spans="1:5" ht="15.75" thickBot="1" x14ac:dyDescent="0.3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 x14ac:dyDescent="0.25">
      <c r="A52" s="2" t="s">
        <v>11</v>
      </c>
      <c r="B52" s="5">
        <f>IF(B16=0, "--",(B26/B16)^(1/10)-1)</f>
        <v>1.9384335497585559E-2</v>
      </c>
      <c r="C52" s="5">
        <f t="shared" ref="C52:E52" si="0">IF(C16=0, "--",(C26/C16)^(1/10)-1)</f>
        <v>2.4776875364336926E-2</v>
      </c>
      <c r="D52" s="5">
        <f t="shared" si="0"/>
        <v>2.4456587198505186E-2</v>
      </c>
      <c r="E52" s="5">
        <f t="shared" si="0"/>
        <v>1.484858937216571E-2</v>
      </c>
    </row>
    <row r="53" spans="1:5" x14ac:dyDescent="0.25">
      <c r="A53" s="2" t="s">
        <v>12</v>
      </c>
      <c r="B53" s="5">
        <f>IF(B26=0,"--",(B36/B26)^(1/10)-1)</f>
        <v>2.9664532978617153E-3</v>
      </c>
      <c r="C53" s="5">
        <f t="shared" ref="C53:E53" si="1">IF(C26=0,"--",(C36/C26)^(1/10)-1)</f>
        <v>2.3369359557996461E-3</v>
      </c>
      <c r="D53" s="5">
        <f t="shared" si="1"/>
        <v>-7.319783754235365E-3</v>
      </c>
      <c r="E53" s="5">
        <f t="shared" si="1"/>
        <v>6.3038331224978261E-3</v>
      </c>
    </row>
    <row r="54" spans="1:5" x14ac:dyDescent="0.25">
      <c r="A54" s="2" t="s">
        <v>13</v>
      </c>
      <c r="B54" s="5">
        <f>IF(B36=0,"--",(B46/B36)^(1/10)-1)</f>
        <v>1.6691308577501118E-2</v>
      </c>
      <c r="C54" s="5">
        <f t="shared" ref="C54:E54" si="2">IF(C36=0,"--",(C46/C36)^(1/10)-1)</f>
        <v>1.2831438666517148E-2</v>
      </c>
      <c r="D54" s="5">
        <f t="shared" si="2"/>
        <v>1.4430413833875333E-2</v>
      </c>
      <c r="E54" s="5">
        <f t="shared" si="2"/>
        <v>1.4430413833875777E-2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2019-08-07T15:43:37Z</dcterms:modified>
</cp:coreProperties>
</file>