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ED 2019\Preliminary\_Forecast\Results\Forms\Baseline Forms\High\"/>
    </mc:Choice>
  </mc:AlternateContent>
  <bookViews>
    <workbookView xWindow="0" yWindow="0" windowWidth="28800" windowHeight="12300"/>
  </bookViews>
  <sheets>
    <sheet name="List of Forms" sheetId="9" r:id="rId1"/>
    <sheet name="Form 1.1" sheetId="2" r:id="rId2"/>
    <sheet name="Form 1.1b" sheetId="1" r:id="rId3"/>
    <sheet name="Form 1.2" sheetId="3" r:id="rId4"/>
    <sheet name="Form 1.4" sheetId="4" r:id="rId5"/>
    <sheet name="Form 1.5" sheetId="5" r:id="rId6"/>
    <sheet name="Form 1.7a" sheetId="6" r:id="rId7"/>
    <sheet name="Form 2.2" sheetId="7" r:id="rId8"/>
    <sheet name="Form 2.3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8" l="1"/>
  <c r="A2" i="7"/>
  <c r="A2" i="6" l="1"/>
  <c r="A2" i="5"/>
  <c r="A2" i="4"/>
  <c r="A2" i="3"/>
  <c r="A2" i="1"/>
  <c r="A2" i="2"/>
  <c r="A1" i="8"/>
  <c r="A1" i="7"/>
  <c r="A1" i="6"/>
  <c r="A1" i="5"/>
  <c r="A1" i="4"/>
  <c r="A1" i="3"/>
  <c r="A1" i="1"/>
  <c r="A1" i="2"/>
  <c r="E54" i="8"/>
  <c r="D54" i="8"/>
  <c r="C54" i="8"/>
  <c r="B54" i="8"/>
  <c r="E53" i="8"/>
  <c r="D53" i="8"/>
  <c r="C53" i="8"/>
  <c r="B53" i="8"/>
  <c r="E52" i="8"/>
  <c r="D52" i="8"/>
  <c r="C52" i="8"/>
  <c r="B52" i="8"/>
  <c r="F54" i="7"/>
  <c r="E54" i="7"/>
  <c r="D54" i="7"/>
  <c r="C54" i="7"/>
  <c r="B54" i="7"/>
  <c r="F53" i="7"/>
  <c r="E53" i="7"/>
  <c r="D53" i="7"/>
  <c r="C53" i="7"/>
  <c r="B53" i="7"/>
  <c r="F52" i="7"/>
  <c r="E52" i="7"/>
  <c r="D52" i="7"/>
  <c r="C52" i="7"/>
  <c r="B52" i="7"/>
  <c r="H54" i="6"/>
  <c r="G54" i="6"/>
  <c r="F54" i="6"/>
  <c r="E54" i="6"/>
  <c r="D54" i="6"/>
  <c r="C54" i="6"/>
  <c r="B54" i="6"/>
  <c r="H53" i="6"/>
  <c r="G53" i="6"/>
  <c r="F53" i="6"/>
  <c r="E53" i="6"/>
  <c r="D53" i="6"/>
  <c r="C53" i="6"/>
  <c r="B53" i="6"/>
  <c r="H52" i="6"/>
  <c r="G52" i="6"/>
  <c r="F52" i="6"/>
  <c r="E52" i="6"/>
  <c r="D52" i="6"/>
  <c r="C52" i="6"/>
  <c r="B52" i="6"/>
  <c r="H52" i="4"/>
  <c r="I52" i="4"/>
  <c r="H53" i="4"/>
  <c r="I53" i="4"/>
  <c r="H54" i="4"/>
  <c r="I54" i="4"/>
  <c r="G54" i="4"/>
  <c r="F54" i="4"/>
  <c r="E54" i="4"/>
  <c r="D54" i="4"/>
  <c r="C54" i="4"/>
  <c r="B54" i="4"/>
  <c r="G53" i="4"/>
  <c r="F53" i="4"/>
  <c r="E53" i="4"/>
  <c r="D53" i="4"/>
  <c r="C53" i="4"/>
  <c r="B53" i="4"/>
  <c r="G52" i="4"/>
  <c r="F52" i="4"/>
  <c r="E52" i="4"/>
  <c r="D52" i="4"/>
  <c r="C52" i="4"/>
  <c r="B52" i="4"/>
  <c r="H54" i="3"/>
  <c r="G54" i="3"/>
  <c r="F54" i="3"/>
  <c r="E54" i="3"/>
  <c r="D54" i="3"/>
  <c r="C54" i="3"/>
  <c r="B54" i="3"/>
  <c r="H53" i="3"/>
  <c r="G53" i="3"/>
  <c r="F53" i="3"/>
  <c r="E53" i="3"/>
  <c r="D53" i="3"/>
  <c r="C53" i="3"/>
  <c r="B53" i="3"/>
  <c r="H52" i="3"/>
  <c r="G52" i="3"/>
  <c r="F52" i="3"/>
  <c r="E52" i="3"/>
  <c r="D52" i="3"/>
  <c r="C52" i="3"/>
  <c r="B52" i="3"/>
  <c r="K54" i="2"/>
  <c r="J54" i="2"/>
  <c r="I54" i="2"/>
  <c r="H54" i="2"/>
  <c r="G54" i="2"/>
  <c r="F54" i="2"/>
  <c r="E54" i="2"/>
  <c r="D54" i="2"/>
  <c r="C54" i="2"/>
  <c r="B54" i="2"/>
  <c r="K53" i="2"/>
  <c r="J53" i="2"/>
  <c r="I53" i="2"/>
  <c r="H53" i="2"/>
  <c r="G53" i="2"/>
  <c r="F53" i="2"/>
  <c r="E53" i="2"/>
  <c r="D53" i="2"/>
  <c r="C53" i="2"/>
  <c r="B53" i="2"/>
  <c r="K52" i="2"/>
  <c r="J52" i="2"/>
  <c r="I52" i="2"/>
  <c r="H52" i="2"/>
  <c r="G52" i="2"/>
  <c r="F52" i="2"/>
  <c r="E52" i="2"/>
  <c r="D52" i="2"/>
  <c r="C52" i="2"/>
  <c r="B52" i="2"/>
  <c r="C54" i="1"/>
  <c r="D54" i="1"/>
  <c r="E54" i="1"/>
  <c r="F54" i="1"/>
  <c r="G54" i="1"/>
  <c r="H54" i="1"/>
  <c r="I54" i="1"/>
  <c r="B54" i="1"/>
  <c r="C53" i="1"/>
  <c r="D53" i="1"/>
  <c r="E53" i="1"/>
  <c r="F53" i="1"/>
  <c r="G53" i="1"/>
  <c r="H53" i="1"/>
  <c r="I53" i="1"/>
  <c r="B53" i="1"/>
  <c r="C52" i="1"/>
  <c r="D52" i="1"/>
  <c r="E52" i="1"/>
  <c r="F52" i="1"/>
  <c r="G52" i="1"/>
  <c r="H52" i="1"/>
  <c r="I52" i="1"/>
  <c r="B52" i="1"/>
</calcChain>
</file>

<file path=xl/sharedStrings.xml><?xml version="1.0" encoding="utf-8"?>
<sst xmlns="http://schemas.openxmlformats.org/spreadsheetml/2006/main" count="174" uniqueCount="70">
  <si>
    <t>Year</t>
  </si>
  <si>
    <t>Agriculture</t>
  </si>
  <si>
    <t>Commercial</t>
  </si>
  <si>
    <t>Mining</t>
  </si>
  <si>
    <t>Residential</t>
  </si>
  <si>
    <t>TCU</t>
  </si>
  <si>
    <t>Total.Consumption</t>
  </si>
  <si>
    <t>Electricity Consumption by Sector (GWh)</t>
  </si>
  <si>
    <t>Industrial</t>
  </si>
  <si>
    <t>Streetlighting</t>
  </si>
  <si>
    <t>Annual Growth Rates (%)</t>
  </si>
  <si>
    <t>2000-2010</t>
  </si>
  <si>
    <t>2010-2020</t>
  </si>
  <si>
    <t>2020-2030</t>
  </si>
  <si>
    <t>Commercial.LDEV</t>
  </si>
  <si>
    <t>Residential.LDEV</t>
  </si>
  <si>
    <t>Streelighting</t>
  </si>
  <si>
    <t>Residential.LDEV*</t>
  </si>
  <si>
    <t>Commercial.LDEV*</t>
  </si>
  <si>
    <t>* Residential and commercial electric vehicle consumption included in residential and commercial totals.</t>
  </si>
  <si>
    <t>Last historic year is 2018. Consumption includes self-generation.</t>
  </si>
  <si>
    <t>Last historic year is 2018. Sales exclude self-generation.</t>
  </si>
  <si>
    <t>Electricity Sales by Sector (GWh)</t>
  </si>
  <si>
    <t>Total.Sales</t>
  </si>
  <si>
    <t>Total Energy to Serve Load (GWh)</t>
  </si>
  <si>
    <t>Line.Losses</t>
  </si>
  <si>
    <t>Gross.Generation</t>
  </si>
  <si>
    <t>Non.PV.Self.Generation</t>
  </si>
  <si>
    <t>PV.Generation</t>
  </si>
  <si>
    <t>Total.Private.Supply</t>
  </si>
  <si>
    <t>Total.Energy.to.Serve.Load</t>
  </si>
  <si>
    <t>Peak.End.Use.Load</t>
  </si>
  <si>
    <t>Net.Losses</t>
  </si>
  <si>
    <t>Last historic year is 2018.</t>
  </si>
  <si>
    <t>Peak Demand (MW)</t>
  </si>
  <si>
    <t>Extreme Temperature Peak Demand (MW)</t>
  </si>
  <si>
    <t>1-in-2
Temperatures</t>
  </si>
  <si>
    <t>1-in-5
Temperatures</t>
  </si>
  <si>
    <t>1-in-10
Temperatures</t>
  </si>
  <si>
    <t>1-in-20
Temperatures</t>
  </si>
  <si>
    <t>Private Supply by Sector (GWh)</t>
  </si>
  <si>
    <t>Planning Area Economic and Demographic Assumption</t>
  </si>
  <si>
    <t>Total.Population
(Ths.)</t>
  </si>
  <si>
    <t>Households
(Ths.)</t>
  </si>
  <si>
    <t>Commercial.Floor.Space</t>
  </si>
  <si>
    <t>Commercial.Floor.Space
(MM sq. ft.)</t>
  </si>
  <si>
    <t>Total.Non.Ag.Employment</t>
  </si>
  <si>
    <t>Total.Population</t>
  </si>
  <si>
    <t>Households</t>
  </si>
  <si>
    <t>Personal Income</t>
  </si>
  <si>
    <t xml:space="preserve"> </t>
  </si>
  <si>
    <t>List of Forms</t>
  </si>
  <si>
    <t>August 2019</t>
  </si>
  <si>
    <t>Electricity Prices by Sector (2018 ¢/kWh)</t>
  </si>
  <si>
    <r>
      <rPr>
        <b/>
        <sz val="12"/>
        <color theme="1"/>
        <rFont val="Calibri"/>
        <family val="2"/>
        <scheme val="minor"/>
      </rPr>
      <t>Form 1.1b:</t>
    </r>
    <r>
      <rPr>
        <sz val="12"/>
        <color theme="1"/>
        <rFont val="Calibri"/>
        <family val="2"/>
        <scheme val="minor"/>
      </rPr>
      <t xml:space="preserve"> Electricity Sales by Sector (equals consumption minus self-generation)</t>
    </r>
  </si>
  <si>
    <r>
      <rPr>
        <b/>
        <sz val="12"/>
        <color theme="1"/>
        <rFont val="Calibri"/>
        <family val="2"/>
        <scheme val="minor"/>
      </rPr>
      <t>Form 1.7a:</t>
    </r>
    <r>
      <rPr>
        <sz val="12"/>
        <color theme="1"/>
        <rFont val="Calibri"/>
        <family val="2"/>
        <scheme val="minor"/>
      </rPr>
      <t xml:space="preserve"> Private Supply by Sector</t>
    </r>
  </si>
  <si>
    <r>
      <rPr>
        <b/>
        <sz val="12"/>
        <color theme="1"/>
        <rFont val="Calibri"/>
        <family val="2"/>
        <scheme val="minor"/>
      </rPr>
      <t>Form 1.2:</t>
    </r>
    <r>
      <rPr>
        <sz val="12"/>
        <color theme="1"/>
        <rFont val="Calibri"/>
        <family val="2"/>
        <scheme val="minor"/>
      </rPr>
      <t xml:space="preserve"> Total Energy to Serve Load (equals sales plus line losses)</t>
    </r>
  </si>
  <si>
    <r>
      <rPr>
        <b/>
        <sz val="12"/>
        <color theme="1"/>
        <rFont val="Calibri"/>
        <family val="2"/>
        <scheme val="minor"/>
      </rPr>
      <t>Form 1.4</t>
    </r>
    <r>
      <rPr>
        <sz val="12"/>
        <color theme="1"/>
        <rFont val="Calibri"/>
        <family val="2"/>
        <scheme val="minor"/>
      </rPr>
      <t>: Net Peak Demand (equals total end use load plus losses minus self-generation)</t>
    </r>
  </si>
  <si>
    <r>
      <rPr>
        <b/>
        <sz val="12"/>
        <color theme="1"/>
        <rFont val="Calibri"/>
        <family val="2"/>
        <scheme val="minor"/>
      </rPr>
      <t>Form 1.5:</t>
    </r>
    <r>
      <rPr>
        <sz val="12"/>
        <color theme="1"/>
        <rFont val="Calibri"/>
        <family val="2"/>
        <scheme val="minor"/>
      </rPr>
      <t xml:space="preserve"> Extreme Temperature Peak Demand</t>
    </r>
  </si>
  <si>
    <r>
      <rPr>
        <b/>
        <sz val="12"/>
        <color theme="1"/>
        <rFont val="Calibri"/>
        <family val="2"/>
        <scheme val="minor"/>
      </rPr>
      <t>Form 2.2:</t>
    </r>
    <r>
      <rPr>
        <sz val="12"/>
        <color theme="1"/>
        <rFont val="Calibri"/>
        <family val="2"/>
        <scheme val="minor"/>
      </rPr>
      <t xml:space="preserve"> Planning Area Economic and Demographic Assumptions</t>
    </r>
  </si>
  <si>
    <r>
      <rPr>
        <b/>
        <sz val="12"/>
        <color theme="1"/>
        <rFont val="Calibri"/>
        <family val="2"/>
        <scheme val="minor"/>
      </rPr>
      <t>Form 2.3:</t>
    </r>
    <r>
      <rPr>
        <sz val="12"/>
        <color theme="1"/>
        <rFont val="Calibri"/>
        <family val="2"/>
        <scheme val="minor"/>
      </rPr>
      <t xml:space="preserve"> Electricity Prices by Sector</t>
    </r>
  </si>
  <si>
    <r>
      <rPr>
        <b/>
        <sz val="12"/>
        <color theme="1"/>
        <rFont val="Calibri"/>
        <family val="2"/>
        <scheme val="minor"/>
      </rPr>
      <t>Form 1.1:</t>
    </r>
    <r>
      <rPr>
        <sz val="12"/>
        <color theme="1"/>
        <rFont val="Calibri"/>
        <family val="2"/>
        <scheme val="minor"/>
      </rPr>
      <t xml:space="preserve"> Electricity Consumption by Sector</t>
    </r>
  </si>
  <si>
    <t>Personal.Income
(MM 2018$)</t>
  </si>
  <si>
    <t>Net.Peak.Demand</t>
  </si>
  <si>
    <t>Load.Factor</t>
  </si>
  <si>
    <t>Last historic year is weather normalized 2018.</t>
  </si>
  <si>
    <t>Load.Factor (%)</t>
  </si>
  <si>
    <t>Total.Non.Ag.Employment
(Ths.)</t>
  </si>
  <si>
    <t>California Energy Demand 2019-2030 Preliminary Baseline Forecast - High Demand Case</t>
  </si>
  <si>
    <t>LADWP Planning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</si>
</sst>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3" fontId="5" fillId="0" borderId="2" xfId="0" applyNumberFormat="1" applyFont="1" applyBorder="1"/>
    <xf numFmtId="3" fontId="4" fillId="0" borderId="2" xfId="0" applyNumberFormat="1" applyFont="1" applyBorder="1"/>
    <xf numFmtId="10" fontId="5" fillId="0" borderId="2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5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4" fontId="5" fillId="0" borderId="2" xfId="0" applyNumberFormat="1" applyFont="1" applyBorder="1"/>
    <xf numFmtId="0" fontId="1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/>
  </sheetViews>
  <sheetFormatPr defaultRowHeight="15" x14ac:dyDescent="0.25"/>
  <cols>
    <col min="1" max="1" width="10.5703125" customWidth="1"/>
  </cols>
  <sheetData>
    <row r="1" spans="1:1" ht="18.75" x14ac:dyDescent="0.3">
      <c r="A1" s="13" t="s">
        <v>69</v>
      </c>
    </row>
    <row r="2" spans="1:1" ht="15.75" x14ac:dyDescent="0.25">
      <c r="A2" s="12" t="s">
        <v>68</v>
      </c>
    </row>
    <row r="3" spans="1:1" ht="15.75" x14ac:dyDescent="0.25">
      <c r="A3" s="12" t="s">
        <v>52</v>
      </c>
    </row>
    <row r="4" spans="1:1" x14ac:dyDescent="0.25">
      <c r="A4" t="s">
        <v>50</v>
      </c>
    </row>
    <row r="5" spans="1:1" ht="18.75" x14ac:dyDescent="0.3">
      <c r="A5" s="13" t="s">
        <v>51</v>
      </c>
    </row>
    <row r="6" spans="1:1" ht="15.75" x14ac:dyDescent="0.25">
      <c r="A6" s="14" t="s">
        <v>61</v>
      </c>
    </row>
    <row r="7" spans="1:1" ht="15.75" x14ac:dyDescent="0.25">
      <c r="A7" s="14" t="s">
        <v>54</v>
      </c>
    </row>
    <row r="8" spans="1:1" ht="15.75" x14ac:dyDescent="0.25">
      <c r="A8" s="14" t="s">
        <v>56</v>
      </c>
    </row>
    <row r="9" spans="1:1" ht="15.75" x14ac:dyDescent="0.25">
      <c r="A9" s="14" t="s">
        <v>57</v>
      </c>
    </row>
    <row r="10" spans="1:1" ht="15.75" x14ac:dyDescent="0.25">
      <c r="A10" s="14" t="s">
        <v>58</v>
      </c>
    </row>
    <row r="11" spans="1:1" ht="15.75" x14ac:dyDescent="0.25">
      <c r="A11" s="14" t="s">
        <v>55</v>
      </c>
    </row>
    <row r="12" spans="1:1" ht="15.75" x14ac:dyDescent="0.25">
      <c r="A12" s="14" t="s">
        <v>59</v>
      </c>
    </row>
    <row r="13" spans="1:1" ht="15.75" x14ac:dyDescent="0.25">
      <c r="A13" s="1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11" width="18.7109375" customWidth="1"/>
  </cols>
  <sheetData>
    <row r="1" spans="1:11" ht="18.75" x14ac:dyDescent="0.3">
      <c r="A1" s="16" t="str">
        <f>CONCATENATE("Form 1.1 - ",'List of Forms'!A1)</f>
        <v>Form 1.1 - LADWP Planning Area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75" x14ac:dyDescent="0.25">
      <c r="A3" s="18" t="s">
        <v>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5" spans="1:11" ht="15.75" thickBot="1" x14ac:dyDescent="0.3">
      <c r="A5" s="1" t="s">
        <v>0</v>
      </c>
      <c r="B5" s="1" t="s">
        <v>4</v>
      </c>
      <c r="C5" s="1" t="s">
        <v>17</v>
      </c>
      <c r="D5" s="1" t="s">
        <v>2</v>
      </c>
      <c r="E5" s="1" t="s">
        <v>18</v>
      </c>
      <c r="F5" s="1" t="s">
        <v>8</v>
      </c>
      <c r="G5" s="1" t="s">
        <v>3</v>
      </c>
      <c r="H5" s="1" t="s">
        <v>1</v>
      </c>
      <c r="I5" s="1" t="s">
        <v>5</v>
      </c>
      <c r="J5" s="1" t="s">
        <v>9</v>
      </c>
      <c r="K5" s="1" t="s">
        <v>6</v>
      </c>
    </row>
    <row r="6" spans="1:11" ht="15.75" thickTop="1" x14ac:dyDescent="0.25">
      <c r="A6" s="2">
        <v>1990</v>
      </c>
      <c r="B6" s="3">
        <v>6834.99999999999</v>
      </c>
      <c r="C6" s="3">
        <v>0</v>
      </c>
      <c r="D6" s="3">
        <v>10031.960617164201</v>
      </c>
      <c r="E6" s="3">
        <v>0</v>
      </c>
      <c r="F6" s="3">
        <v>4209.6223418845902</v>
      </c>
      <c r="G6" s="3">
        <v>224.16880517999999</v>
      </c>
      <c r="H6" s="3">
        <v>155.55887100000001</v>
      </c>
      <c r="I6" s="3">
        <v>1291.3892631889801</v>
      </c>
      <c r="J6" s="3">
        <v>290.05799999999903</v>
      </c>
      <c r="K6" s="4">
        <v>23037.7578984178</v>
      </c>
    </row>
    <row r="7" spans="1:11" x14ac:dyDescent="0.25">
      <c r="A7" s="2">
        <v>1991</v>
      </c>
      <c r="B7" s="3">
        <v>6619.9120159999902</v>
      </c>
      <c r="C7" s="3">
        <v>0</v>
      </c>
      <c r="D7" s="3">
        <v>9764.42321321081</v>
      </c>
      <c r="E7" s="3">
        <v>0</v>
      </c>
      <c r="F7" s="3">
        <v>4070.3373016973701</v>
      </c>
      <c r="G7" s="3">
        <v>232.31803412799999</v>
      </c>
      <c r="H7" s="3">
        <v>133.26826299999999</v>
      </c>
      <c r="I7" s="3">
        <v>1264.4851462710201</v>
      </c>
      <c r="J7" s="3">
        <v>291.99399999999901</v>
      </c>
      <c r="K7" s="4">
        <v>22376.737974307202</v>
      </c>
    </row>
    <row r="8" spans="1:11" x14ac:dyDescent="0.25">
      <c r="A8" s="2">
        <v>1992</v>
      </c>
      <c r="B8" s="3">
        <v>6202.4740000000002</v>
      </c>
      <c r="C8" s="3">
        <v>0</v>
      </c>
      <c r="D8" s="3">
        <v>10510.243215808699</v>
      </c>
      <c r="E8" s="3">
        <v>0</v>
      </c>
      <c r="F8" s="3">
        <v>4026.4523350474401</v>
      </c>
      <c r="G8" s="3">
        <v>212.40008255968499</v>
      </c>
      <c r="H8" s="3">
        <v>160.08334660970701</v>
      </c>
      <c r="I8" s="3">
        <v>1359.48004954101</v>
      </c>
      <c r="J8" s="3">
        <v>299.95797043342498</v>
      </c>
      <c r="K8" s="4">
        <v>22771.091</v>
      </c>
    </row>
    <row r="9" spans="1:11" x14ac:dyDescent="0.25">
      <c r="A9" s="2">
        <v>1993</v>
      </c>
      <c r="B9" s="3">
        <v>5929.4889999999996</v>
      </c>
      <c r="C9" s="3">
        <v>0</v>
      </c>
      <c r="D9" s="3">
        <v>10387.227976800699</v>
      </c>
      <c r="E9" s="3">
        <v>0</v>
      </c>
      <c r="F9" s="3">
        <v>3739.6351447422899</v>
      </c>
      <c r="G9" s="3">
        <v>205.42416503897499</v>
      </c>
      <c r="H9" s="3">
        <v>134.21469585691199</v>
      </c>
      <c r="I9" s="3">
        <v>1415.11646228625</v>
      </c>
      <c r="J9" s="3">
        <v>298.83555527484998</v>
      </c>
      <c r="K9" s="4">
        <v>22109.942999999901</v>
      </c>
    </row>
    <row r="10" spans="1:11" x14ac:dyDescent="0.25">
      <c r="A10" s="2">
        <v>1994</v>
      </c>
      <c r="B10" s="3">
        <v>5936.7419999999902</v>
      </c>
      <c r="C10" s="3">
        <v>0</v>
      </c>
      <c r="D10" s="3">
        <v>10002.871952596901</v>
      </c>
      <c r="E10" s="3">
        <v>0</v>
      </c>
      <c r="F10" s="3">
        <v>3638.1426946710799</v>
      </c>
      <c r="G10" s="3">
        <v>235.139811518134</v>
      </c>
      <c r="H10" s="3">
        <v>171.016221426616</v>
      </c>
      <c r="I10" s="3">
        <v>1433.64016213686</v>
      </c>
      <c r="J10" s="3">
        <v>309.04715765034598</v>
      </c>
      <c r="K10" s="4">
        <v>21726.6</v>
      </c>
    </row>
    <row r="11" spans="1:11" x14ac:dyDescent="0.25">
      <c r="A11" s="2">
        <v>1995</v>
      </c>
      <c r="B11" s="3">
        <v>6768</v>
      </c>
      <c r="C11" s="3">
        <v>0</v>
      </c>
      <c r="D11" s="3">
        <v>9816.9253357521793</v>
      </c>
      <c r="E11" s="3">
        <v>0</v>
      </c>
      <c r="F11" s="3">
        <v>3488.3331607799701</v>
      </c>
      <c r="G11" s="3">
        <v>320.47056955679</v>
      </c>
      <c r="H11" s="3">
        <v>140.26209958432599</v>
      </c>
      <c r="I11" s="3">
        <v>1377.8122166508399</v>
      </c>
      <c r="J11" s="3">
        <v>290.00861767587202</v>
      </c>
      <c r="K11" s="4">
        <v>22201.8119999999</v>
      </c>
    </row>
    <row r="12" spans="1:11" x14ac:dyDescent="0.25">
      <c r="A12" s="2">
        <v>1996</v>
      </c>
      <c r="B12" s="3">
        <v>6054.1419999999998</v>
      </c>
      <c r="C12" s="3">
        <v>0</v>
      </c>
      <c r="D12" s="3">
        <v>10385.042675065401</v>
      </c>
      <c r="E12" s="3">
        <v>0</v>
      </c>
      <c r="F12" s="3">
        <v>3860.7016310865101</v>
      </c>
      <c r="G12" s="3">
        <v>356.31699579073103</v>
      </c>
      <c r="H12" s="3">
        <v>188.04564961608699</v>
      </c>
      <c r="I12" s="3">
        <v>1583.9240303398301</v>
      </c>
      <c r="J12" s="3">
        <v>312.96801810136299</v>
      </c>
      <c r="K12" s="4">
        <v>22741.141</v>
      </c>
    </row>
    <row r="13" spans="1:11" x14ac:dyDescent="0.25">
      <c r="A13" s="2">
        <v>1997</v>
      </c>
      <c r="B13" s="3">
        <v>7104</v>
      </c>
      <c r="C13" s="3">
        <v>0</v>
      </c>
      <c r="D13" s="3">
        <v>10160.028305472501</v>
      </c>
      <c r="E13" s="3">
        <v>0</v>
      </c>
      <c r="F13" s="3">
        <v>3443.9105654895402</v>
      </c>
      <c r="G13" s="3">
        <v>318.92296498936702</v>
      </c>
      <c r="H13" s="3">
        <v>182.15874144611999</v>
      </c>
      <c r="I13" s="3">
        <v>1571.69555187218</v>
      </c>
      <c r="J13" s="3">
        <v>300.99587073026299</v>
      </c>
      <c r="K13" s="4">
        <v>23081.711999999901</v>
      </c>
    </row>
    <row r="14" spans="1:11" x14ac:dyDescent="0.25">
      <c r="A14" s="2">
        <v>1998</v>
      </c>
      <c r="B14" s="3">
        <v>6471.3090000000002</v>
      </c>
      <c r="C14" s="3">
        <v>0</v>
      </c>
      <c r="D14" s="3">
        <v>10519.0972029522</v>
      </c>
      <c r="E14" s="3">
        <v>0</v>
      </c>
      <c r="F14" s="3">
        <v>3567.41974277399</v>
      </c>
      <c r="G14" s="3">
        <v>324.49128958707399</v>
      </c>
      <c r="H14" s="3">
        <v>185.932530182455</v>
      </c>
      <c r="I14" s="3">
        <v>1588.61386423104</v>
      </c>
      <c r="J14" s="3">
        <v>318.68337027313601</v>
      </c>
      <c r="K14" s="4">
        <v>22975.5469999999</v>
      </c>
    </row>
    <row r="15" spans="1:11" x14ac:dyDescent="0.25">
      <c r="A15" s="2">
        <v>1999</v>
      </c>
      <c r="B15" s="3">
        <v>7139.0335763517996</v>
      </c>
      <c r="C15" s="3">
        <v>0</v>
      </c>
      <c r="D15" s="3">
        <v>10202.483139768499</v>
      </c>
      <c r="E15" s="3">
        <v>0</v>
      </c>
      <c r="F15" s="3">
        <v>3433.98219482487</v>
      </c>
      <c r="G15" s="3">
        <v>272.27074271322499</v>
      </c>
      <c r="H15" s="3">
        <v>230.441652841544</v>
      </c>
      <c r="I15" s="3">
        <v>1593.5712950468401</v>
      </c>
      <c r="J15" s="3">
        <v>293.79531962581598</v>
      </c>
      <c r="K15" s="4">
        <v>23165.5779211726</v>
      </c>
    </row>
    <row r="16" spans="1:11" x14ac:dyDescent="0.25">
      <c r="A16" s="2">
        <v>2000</v>
      </c>
      <c r="B16" s="3">
        <v>7528.7889352807597</v>
      </c>
      <c r="C16" s="3">
        <v>0</v>
      </c>
      <c r="D16" s="3">
        <v>10528.095830185101</v>
      </c>
      <c r="E16" s="3">
        <v>0</v>
      </c>
      <c r="F16" s="3">
        <v>3529.74227837738</v>
      </c>
      <c r="G16" s="3">
        <v>261.92786539457398</v>
      </c>
      <c r="H16" s="3">
        <v>188.73235198385501</v>
      </c>
      <c r="I16" s="3">
        <v>1697.2826596412499</v>
      </c>
      <c r="J16" s="3">
        <v>279.18481800000001</v>
      </c>
      <c r="K16" s="4">
        <v>24013.754738862899</v>
      </c>
    </row>
    <row r="17" spans="1:11" x14ac:dyDescent="0.25">
      <c r="A17" s="2">
        <v>2001</v>
      </c>
      <c r="B17" s="3">
        <v>7328.6287955889902</v>
      </c>
      <c r="C17" s="3">
        <v>0</v>
      </c>
      <c r="D17" s="3">
        <v>10033.838811928899</v>
      </c>
      <c r="E17" s="3">
        <v>0</v>
      </c>
      <c r="F17" s="3">
        <v>3613.5900678069302</v>
      </c>
      <c r="G17" s="3">
        <v>297.11158580997898</v>
      </c>
      <c r="H17" s="3">
        <v>193.317905284581</v>
      </c>
      <c r="I17" s="3">
        <v>1716.2047284384701</v>
      </c>
      <c r="J17" s="3">
        <v>297.34338899999898</v>
      </c>
      <c r="K17" s="4">
        <v>23480.035283857898</v>
      </c>
    </row>
    <row r="18" spans="1:11" x14ac:dyDescent="0.25">
      <c r="A18" s="2">
        <v>2002</v>
      </c>
      <c r="B18" s="3">
        <v>7361.0176697218703</v>
      </c>
      <c r="C18" s="3">
        <v>0</v>
      </c>
      <c r="D18" s="3">
        <v>10212.3198394722</v>
      </c>
      <c r="E18" s="3">
        <v>0</v>
      </c>
      <c r="F18" s="3">
        <v>3614.2035124935801</v>
      </c>
      <c r="G18" s="3">
        <v>243.13022778441601</v>
      </c>
      <c r="H18" s="3">
        <v>163.17323711405899</v>
      </c>
      <c r="I18" s="3">
        <v>1720.5613498308701</v>
      </c>
      <c r="J18" s="3">
        <v>285.69599999999798</v>
      </c>
      <c r="K18" s="4">
        <v>23600.101836417001</v>
      </c>
    </row>
    <row r="19" spans="1:11" x14ac:dyDescent="0.25">
      <c r="A19" s="2">
        <v>2003</v>
      </c>
      <c r="B19" s="3">
        <v>7810.4699009158603</v>
      </c>
      <c r="C19" s="3">
        <v>0</v>
      </c>
      <c r="D19" s="3">
        <v>10474.3011786441</v>
      </c>
      <c r="E19" s="3">
        <v>0</v>
      </c>
      <c r="F19" s="3">
        <v>3607.2242837577201</v>
      </c>
      <c r="G19" s="3">
        <v>234.90548273138899</v>
      </c>
      <c r="H19" s="3">
        <v>162.67978443703001</v>
      </c>
      <c r="I19" s="3">
        <v>1709.3226223587701</v>
      </c>
      <c r="J19" s="3">
        <v>304.904347999999</v>
      </c>
      <c r="K19" s="4">
        <v>24303.807600844899</v>
      </c>
    </row>
    <row r="20" spans="1:11" x14ac:dyDescent="0.25">
      <c r="A20" s="2">
        <v>2004</v>
      </c>
      <c r="B20" s="3">
        <v>7951.1415297623598</v>
      </c>
      <c r="C20" s="3">
        <v>0</v>
      </c>
      <c r="D20" s="3">
        <v>10927.5286275948</v>
      </c>
      <c r="E20" s="3">
        <v>0</v>
      </c>
      <c r="F20" s="3">
        <v>3505.5055335126699</v>
      </c>
      <c r="G20" s="3">
        <v>288.81949519373302</v>
      </c>
      <c r="H20" s="3">
        <v>217.06740015784601</v>
      </c>
      <c r="I20" s="3">
        <v>1435.45404223593</v>
      </c>
      <c r="J20" s="3">
        <v>293.38647281999903</v>
      </c>
      <c r="K20" s="4">
        <v>24618.903101277301</v>
      </c>
    </row>
    <row r="21" spans="1:11" x14ac:dyDescent="0.25">
      <c r="A21" s="2">
        <v>2005</v>
      </c>
      <c r="B21" s="3">
        <v>7965.1652240029398</v>
      </c>
      <c r="C21" s="3">
        <v>0</v>
      </c>
      <c r="D21" s="3">
        <v>10987.661125640499</v>
      </c>
      <c r="E21" s="3">
        <v>0</v>
      </c>
      <c r="F21" s="3">
        <v>3616.9782273850501</v>
      </c>
      <c r="G21" s="3">
        <v>189.77476773858101</v>
      </c>
      <c r="H21" s="3">
        <v>159.60297794255899</v>
      </c>
      <c r="I21" s="3">
        <v>1475.20687004</v>
      </c>
      <c r="J21" s="3">
        <v>294.81028394999998</v>
      </c>
      <c r="K21" s="4">
        <v>24689.199476699599</v>
      </c>
    </row>
    <row r="22" spans="1:11" x14ac:dyDescent="0.25">
      <c r="A22" s="2">
        <v>2006</v>
      </c>
      <c r="B22" s="3">
        <v>8473.1205564347802</v>
      </c>
      <c r="C22" s="3">
        <v>0</v>
      </c>
      <c r="D22" s="3">
        <v>11239.4735473453</v>
      </c>
      <c r="E22" s="3">
        <v>0</v>
      </c>
      <c r="F22" s="3">
        <v>3702.1429193977501</v>
      </c>
      <c r="G22" s="3">
        <v>184.37650974808199</v>
      </c>
      <c r="H22" s="3">
        <v>159.51760162343501</v>
      </c>
      <c r="I22" s="3">
        <v>1562.2617745611699</v>
      </c>
      <c r="J22" s="3">
        <v>298.05814003511</v>
      </c>
      <c r="K22" s="4">
        <v>25618.9510491457</v>
      </c>
    </row>
    <row r="23" spans="1:11" x14ac:dyDescent="0.25">
      <c r="A23" s="2">
        <v>2007</v>
      </c>
      <c r="B23" s="3">
        <v>8427.8431863434107</v>
      </c>
      <c r="C23" s="3">
        <v>0</v>
      </c>
      <c r="D23" s="3">
        <v>11199.120165738999</v>
      </c>
      <c r="E23" s="3">
        <v>0</v>
      </c>
      <c r="F23" s="3">
        <v>3724.95488747953</v>
      </c>
      <c r="G23" s="3">
        <v>178.80271243784799</v>
      </c>
      <c r="H23" s="3">
        <v>174.397025023579</v>
      </c>
      <c r="I23" s="3">
        <v>1558.92098694375</v>
      </c>
      <c r="J23" s="3">
        <v>297.635035299999</v>
      </c>
      <c r="K23" s="4">
        <v>25561.673999267201</v>
      </c>
    </row>
    <row r="24" spans="1:11" x14ac:dyDescent="0.25">
      <c r="A24" s="2">
        <v>2008</v>
      </c>
      <c r="B24" s="3">
        <v>8730.8077251530303</v>
      </c>
      <c r="C24" s="3">
        <v>0</v>
      </c>
      <c r="D24" s="3">
        <v>11356.0614365497</v>
      </c>
      <c r="E24" s="3">
        <v>0</v>
      </c>
      <c r="F24" s="3">
        <v>3820.7167394282301</v>
      </c>
      <c r="G24" s="3">
        <v>180.82437759100901</v>
      </c>
      <c r="H24" s="3">
        <v>174.64161343866601</v>
      </c>
      <c r="I24" s="3">
        <v>1580.51672680708</v>
      </c>
      <c r="J24" s="3">
        <v>312.43155289999902</v>
      </c>
      <c r="K24" s="4">
        <v>26156.000171867701</v>
      </c>
    </row>
    <row r="25" spans="1:11" x14ac:dyDescent="0.25">
      <c r="A25" s="2">
        <v>2009</v>
      </c>
      <c r="B25" s="3">
        <v>8439.75299178967</v>
      </c>
      <c r="C25" s="3">
        <v>0</v>
      </c>
      <c r="D25" s="3">
        <v>10918.2319544688</v>
      </c>
      <c r="E25" s="3">
        <v>0</v>
      </c>
      <c r="F25" s="3">
        <v>3339.5941563625902</v>
      </c>
      <c r="G25" s="3">
        <v>199.679008483942</v>
      </c>
      <c r="H25" s="3">
        <v>35.844383608336599</v>
      </c>
      <c r="I25" s="3">
        <v>1864.4047520658701</v>
      </c>
      <c r="J25" s="3">
        <v>288.526701</v>
      </c>
      <c r="K25" s="4">
        <v>25086.0339477792</v>
      </c>
    </row>
    <row r="26" spans="1:11" x14ac:dyDescent="0.25">
      <c r="A26" s="2">
        <v>2010</v>
      </c>
      <c r="B26" s="3">
        <v>8066.7712895466702</v>
      </c>
      <c r="C26" s="3">
        <v>0</v>
      </c>
      <c r="D26" s="3">
        <v>10637.599814322901</v>
      </c>
      <c r="E26" s="3">
        <v>0</v>
      </c>
      <c r="F26" s="3">
        <v>3225.5273095111602</v>
      </c>
      <c r="G26" s="3">
        <v>200.04451826071099</v>
      </c>
      <c r="H26" s="3">
        <v>37.3740301582353</v>
      </c>
      <c r="I26" s="3">
        <v>1895.4576184903201</v>
      </c>
      <c r="J26" s="3">
        <v>245.47708399999999</v>
      </c>
      <c r="K26" s="4">
        <v>24308.251664290001</v>
      </c>
    </row>
    <row r="27" spans="1:11" x14ac:dyDescent="0.25">
      <c r="A27" s="2">
        <v>2011</v>
      </c>
      <c r="B27" s="3">
        <v>8257.0952033926897</v>
      </c>
      <c r="C27" s="3">
        <v>0</v>
      </c>
      <c r="D27" s="3">
        <v>10638.8088299709</v>
      </c>
      <c r="E27" s="3">
        <v>0</v>
      </c>
      <c r="F27" s="3">
        <v>3282.7326654026301</v>
      </c>
      <c r="G27" s="3">
        <v>193.43710599414899</v>
      </c>
      <c r="H27" s="3">
        <v>52.365437731884498</v>
      </c>
      <c r="I27" s="3">
        <v>1906.1172368913501</v>
      </c>
      <c r="J27" s="3">
        <v>217.39872</v>
      </c>
      <c r="K27" s="4">
        <v>24547.955199383599</v>
      </c>
    </row>
    <row r="28" spans="1:11" x14ac:dyDescent="0.25">
      <c r="A28" s="2">
        <v>2012</v>
      </c>
      <c r="B28" s="3">
        <v>8508.5787167637609</v>
      </c>
      <c r="C28" s="3">
        <v>0</v>
      </c>
      <c r="D28" s="3">
        <v>11044.8378174841</v>
      </c>
      <c r="E28" s="3">
        <v>0</v>
      </c>
      <c r="F28" s="3">
        <v>3208.8925407402999</v>
      </c>
      <c r="G28" s="3">
        <v>232.89739264392901</v>
      </c>
      <c r="H28" s="3">
        <v>147.12388226939601</v>
      </c>
      <c r="I28" s="3">
        <v>1708.9380271508101</v>
      </c>
      <c r="J28" s="3">
        <v>185.530643</v>
      </c>
      <c r="K28" s="4">
        <v>25036.799020052302</v>
      </c>
    </row>
    <row r="29" spans="1:11" x14ac:dyDescent="0.25">
      <c r="A29" s="2">
        <v>2013</v>
      </c>
      <c r="B29" s="3">
        <v>8309.5473266180707</v>
      </c>
      <c r="C29" s="3">
        <v>0</v>
      </c>
      <c r="D29" s="3">
        <v>10460.689363227801</v>
      </c>
      <c r="E29" s="3">
        <v>0</v>
      </c>
      <c r="F29" s="3">
        <v>3474.9933167128402</v>
      </c>
      <c r="G29" s="3">
        <v>280.96582061197699</v>
      </c>
      <c r="H29" s="3">
        <v>96.332531256599196</v>
      </c>
      <c r="I29" s="3">
        <v>1406.5834207318001</v>
      </c>
      <c r="J29" s="3">
        <v>138.01</v>
      </c>
      <c r="K29" s="4">
        <v>24167.121779159101</v>
      </c>
    </row>
    <row r="30" spans="1:11" x14ac:dyDescent="0.25">
      <c r="A30" s="2">
        <v>2014</v>
      </c>
      <c r="B30" s="3">
        <v>8293.3261124962301</v>
      </c>
      <c r="C30" s="3">
        <v>0</v>
      </c>
      <c r="D30" s="3">
        <v>11867.298585087299</v>
      </c>
      <c r="E30" s="3">
        <v>0</v>
      </c>
      <c r="F30" s="3">
        <v>3271.5252958518099</v>
      </c>
      <c r="G30" s="3">
        <v>253.25579245440301</v>
      </c>
      <c r="H30" s="3">
        <v>36.018557287132303</v>
      </c>
      <c r="I30" s="3">
        <v>1077.9755920672901</v>
      </c>
      <c r="J30" s="3">
        <v>144.80999999999801</v>
      </c>
      <c r="K30" s="4">
        <v>24944.209935244198</v>
      </c>
    </row>
    <row r="31" spans="1:11" x14ac:dyDescent="0.25">
      <c r="A31" s="2">
        <v>2015</v>
      </c>
      <c r="B31" s="3">
        <v>7953.0277158795298</v>
      </c>
      <c r="C31" s="3">
        <v>0</v>
      </c>
      <c r="D31" s="3">
        <v>12351.239621287599</v>
      </c>
      <c r="E31" s="3">
        <v>0</v>
      </c>
      <c r="F31" s="3">
        <v>3259.6927257679099</v>
      </c>
      <c r="G31" s="3">
        <v>205.90653383232001</v>
      </c>
      <c r="H31" s="3">
        <v>31.732289000000002</v>
      </c>
      <c r="I31" s="3">
        <v>1032.79733436639</v>
      </c>
      <c r="J31" s="3">
        <v>130.50689499999899</v>
      </c>
      <c r="K31" s="4">
        <v>24964.9031151337</v>
      </c>
    </row>
    <row r="32" spans="1:11" x14ac:dyDescent="0.25">
      <c r="A32" s="2">
        <v>2016</v>
      </c>
      <c r="B32" s="3">
        <v>8134.4837829568596</v>
      </c>
      <c r="C32" s="3">
        <v>0</v>
      </c>
      <c r="D32" s="3">
        <v>11783.3371532201</v>
      </c>
      <c r="E32" s="3">
        <v>0</v>
      </c>
      <c r="F32" s="3">
        <v>3268.4578254701</v>
      </c>
      <c r="G32" s="3">
        <v>212.27562178902301</v>
      </c>
      <c r="H32" s="3">
        <v>16.688752000000001</v>
      </c>
      <c r="I32" s="3">
        <v>924.52529670711897</v>
      </c>
      <c r="J32" s="3">
        <v>126.356304999999</v>
      </c>
      <c r="K32" s="4">
        <v>24466.1247371432</v>
      </c>
    </row>
    <row r="33" spans="1:11" x14ac:dyDescent="0.25">
      <c r="A33" s="2">
        <v>2017</v>
      </c>
      <c r="B33" s="3">
        <v>8521.4639438317899</v>
      </c>
      <c r="C33" s="3">
        <v>110.660988065632</v>
      </c>
      <c r="D33" s="3">
        <v>11469.333911911401</v>
      </c>
      <c r="E33" s="3">
        <v>45.537214796272899</v>
      </c>
      <c r="F33" s="3">
        <v>3129.5475972272102</v>
      </c>
      <c r="G33" s="3">
        <v>282.00944332598402</v>
      </c>
      <c r="H33" s="3">
        <v>14.345511</v>
      </c>
      <c r="I33" s="3">
        <v>914.24247592163397</v>
      </c>
      <c r="J33" s="3">
        <v>133.40879100000001</v>
      </c>
      <c r="K33" s="4">
        <v>24464.351674218098</v>
      </c>
    </row>
    <row r="34" spans="1:11" x14ac:dyDescent="0.25">
      <c r="A34" s="2">
        <v>2018</v>
      </c>
      <c r="B34" s="3">
        <v>8441.37984654721</v>
      </c>
      <c r="C34" s="3">
        <v>172.130678719304</v>
      </c>
      <c r="D34" s="3">
        <v>11424.994890378701</v>
      </c>
      <c r="E34" s="3">
        <v>75.4218265088046</v>
      </c>
      <c r="F34" s="3">
        <v>2828.8737424313599</v>
      </c>
      <c r="G34" s="3">
        <v>250.059930743851</v>
      </c>
      <c r="H34" s="3">
        <v>17.569886999999898</v>
      </c>
      <c r="I34" s="3">
        <v>926.48614063719106</v>
      </c>
      <c r="J34" s="3">
        <v>117.943215999999</v>
      </c>
      <c r="K34" s="4">
        <v>24007.307653738299</v>
      </c>
    </row>
    <row r="35" spans="1:11" x14ac:dyDescent="0.25">
      <c r="A35" s="2">
        <v>2019</v>
      </c>
      <c r="B35" s="3">
        <v>8491.8399399898408</v>
      </c>
      <c r="C35" s="3">
        <v>258.68551345728901</v>
      </c>
      <c r="D35" s="3">
        <v>11388.5854151031</v>
      </c>
      <c r="E35" s="3">
        <v>126.48577159038</v>
      </c>
      <c r="F35" s="3">
        <v>2794.3548067751199</v>
      </c>
      <c r="G35" s="3">
        <v>251.868788445555</v>
      </c>
      <c r="H35" s="3">
        <v>15.621177328438501</v>
      </c>
      <c r="I35" s="3">
        <v>929.86402651930098</v>
      </c>
      <c r="J35" s="3">
        <v>119.16950172735299</v>
      </c>
      <c r="K35" s="4">
        <v>23991.3036558887</v>
      </c>
    </row>
    <row r="36" spans="1:11" x14ac:dyDescent="0.25">
      <c r="A36" s="2">
        <v>2020</v>
      </c>
      <c r="B36" s="3">
        <v>8638.8602989364808</v>
      </c>
      <c r="C36" s="3">
        <v>353.64039975458297</v>
      </c>
      <c r="D36" s="3">
        <v>11559.379338036701</v>
      </c>
      <c r="E36" s="3">
        <v>176.498442998407</v>
      </c>
      <c r="F36" s="3">
        <v>2778.9314182480698</v>
      </c>
      <c r="G36" s="3">
        <v>252.09953138493799</v>
      </c>
      <c r="H36" s="3">
        <v>15.618492473005</v>
      </c>
      <c r="I36" s="3">
        <v>947.46247324196202</v>
      </c>
      <c r="J36" s="3">
        <v>118.66561040204699</v>
      </c>
      <c r="K36" s="4">
        <v>24311.017162723201</v>
      </c>
    </row>
    <row r="37" spans="1:11" x14ac:dyDescent="0.25">
      <c r="A37" s="2">
        <v>2021</v>
      </c>
      <c r="B37" s="3">
        <v>8789.5175555056503</v>
      </c>
      <c r="C37" s="3">
        <v>453.90377210576202</v>
      </c>
      <c r="D37" s="3">
        <v>11737.513281579901</v>
      </c>
      <c r="E37" s="3">
        <v>226.37193791673201</v>
      </c>
      <c r="F37" s="3">
        <v>2779.83618997851</v>
      </c>
      <c r="G37" s="3">
        <v>252.51666569344499</v>
      </c>
      <c r="H37" s="3">
        <v>15.6162530926422</v>
      </c>
      <c r="I37" s="3">
        <v>952.065395262283</v>
      </c>
      <c r="J37" s="3">
        <v>118.128774333628</v>
      </c>
      <c r="K37" s="4">
        <v>24645.194115446098</v>
      </c>
    </row>
    <row r="38" spans="1:11" x14ac:dyDescent="0.25">
      <c r="A38" s="2">
        <v>2022</v>
      </c>
      <c r="B38" s="3">
        <v>8998.3434984875603</v>
      </c>
      <c r="C38" s="3">
        <v>559.95155788417105</v>
      </c>
      <c r="D38" s="3">
        <v>11928.210572423801</v>
      </c>
      <c r="E38" s="3">
        <v>279.831285730464</v>
      </c>
      <c r="F38" s="3">
        <v>2781.50272605809</v>
      </c>
      <c r="G38" s="3">
        <v>252.91348642810701</v>
      </c>
      <c r="H38" s="3">
        <v>15.6144985151992</v>
      </c>
      <c r="I38" s="3">
        <v>962.87089370454601</v>
      </c>
      <c r="J38" s="3">
        <v>117.563746041543</v>
      </c>
      <c r="K38" s="4">
        <v>25057.019421658799</v>
      </c>
    </row>
    <row r="39" spans="1:11" x14ac:dyDescent="0.25">
      <c r="A39" s="2">
        <v>2023</v>
      </c>
      <c r="B39" s="3">
        <v>9196.1592308206691</v>
      </c>
      <c r="C39" s="3">
        <v>666.37551485150004</v>
      </c>
      <c r="D39" s="3">
        <v>12059.733264247699</v>
      </c>
      <c r="E39" s="3">
        <v>332.02122931496399</v>
      </c>
      <c r="F39" s="3">
        <v>2776.5745888439501</v>
      </c>
      <c r="G39" s="3">
        <v>252.93953048437999</v>
      </c>
      <c r="H39" s="3">
        <v>15.6132088763946</v>
      </c>
      <c r="I39" s="3">
        <v>973.20882636758699</v>
      </c>
      <c r="J39" s="3">
        <v>116.96573239170699</v>
      </c>
      <c r="K39" s="4">
        <v>25391.194382032401</v>
      </c>
    </row>
    <row r="40" spans="1:11" x14ac:dyDescent="0.25">
      <c r="A40" s="2">
        <v>2024</v>
      </c>
      <c r="B40" s="3">
        <v>9383.5210938331602</v>
      </c>
      <c r="C40" s="3">
        <v>771.71231253889096</v>
      </c>
      <c r="D40" s="3">
        <v>12194.891110538099</v>
      </c>
      <c r="E40" s="3">
        <v>385.10409263566601</v>
      </c>
      <c r="F40" s="3">
        <v>2772.1577825828499</v>
      </c>
      <c r="G40" s="3">
        <v>252.80144515153</v>
      </c>
      <c r="H40" s="3">
        <v>15.6123140886515</v>
      </c>
      <c r="I40" s="3">
        <v>983.98826553120603</v>
      </c>
      <c r="J40" s="3">
        <v>116.33353943607101</v>
      </c>
      <c r="K40" s="4">
        <v>25719.305551161498</v>
      </c>
    </row>
    <row r="41" spans="1:11" x14ac:dyDescent="0.25">
      <c r="A41" s="2">
        <v>2025</v>
      </c>
      <c r="B41" s="3">
        <v>9563.3374543792397</v>
      </c>
      <c r="C41" s="3">
        <v>876.646919969838</v>
      </c>
      <c r="D41" s="3">
        <v>12328.372182824</v>
      </c>
      <c r="E41" s="3">
        <v>434.60723713545201</v>
      </c>
      <c r="F41" s="3">
        <v>2768.0802091870701</v>
      </c>
      <c r="G41" s="3">
        <v>252.34228710839</v>
      </c>
      <c r="H41" s="3">
        <v>15.6117214610973</v>
      </c>
      <c r="I41" s="3">
        <v>995.94581794247097</v>
      </c>
      <c r="J41" s="3">
        <v>115.669060202018</v>
      </c>
      <c r="K41" s="4">
        <v>26039.358733104302</v>
      </c>
    </row>
    <row r="42" spans="1:11" x14ac:dyDescent="0.25">
      <c r="A42" s="2">
        <v>2026</v>
      </c>
      <c r="B42" s="3">
        <v>9667.0072659124307</v>
      </c>
      <c r="C42" s="3">
        <v>944.41208190795999</v>
      </c>
      <c r="D42" s="3">
        <v>12438.1697833053</v>
      </c>
      <c r="E42" s="3">
        <v>470.32120177245702</v>
      </c>
      <c r="F42" s="3">
        <v>2763.87497699201</v>
      </c>
      <c r="G42" s="3">
        <v>251.505215500482</v>
      </c>
      <c r="H42" s="3">
        <v>15.6113421432692</v>
      </c>
      <c r="I42" s="3">
        <v>1006.8075790297499</v>
      </c>
      <c r="J42" s="3">
        <v>114.97212528279</v>
      </c>
      <c r="K42" s="4">
        <v>26257.948288166001</v>
      </c>
    </row>
    <row r="43" spans="1:11" x14ac:dyDescent="0.25">
      <c r="A43" s="2">
        <v>2027</v>
      </c>
      <c r="B43" s="3">
        <v>9782.8998672976595</v>
      </c>
      <c r="C43" s="3">
        <v>1000.89692430543</v>
      </c>
      <c r="D43" s="3">
        <v>12547.045607046701</v>
      </c>
      <c r="E43" s="3">
        <v>506.71592457487702</v>
      </c>
      <c r="F43" s="3">
        <v>2761.1396198006801</v>
      </c>
      <c r="G43" s="3">
        <v>250.63176690121199</v>
      </c>
      <c r="H43" s="3">
        <v>15.611104981154201</v>
      </c>
      <c r="I43" s="3">
        <v>1016.40515325825</v>
      </c>
      <c r="J43" s="3">
        <v>114.24120892555</v>
      </c>
      <c r="K43" s="4">
        <v>26487.974328211301</v>
      </c>
    </row>
    <row r="44" spans="1:11" x14ac:dyDescent="0.25">
      <c r="A44" s="2">
        <v>2028</v>
      </c>
      <c r="B44" s="3">
        <v>9935.3731916727702</v>
      </c>
      <c r="C44" s="3">
        <v>1059.3658409464699</v>
      </c>
      <c r="D44" s="3">
        <v>12685.821232304401</v>
      </c>
      <c r="E44" s="3">
        <v>565.15304622092799</v>
      </c>
      <c r="F44" s="3">
        <v>2763.30441368129</v>
      </c>
      <c r="G44" s="3">
        <v>249.73364051122999</v>
      </c>
      <c r="H44" s="3">
        <v>15.6109589539819</v>
      </c>
      <c r="I44" s="3">
        <v>1027.0281301063101</v>
      </c>
      <c r="J44" s="3">
        <v>113.47913440299099</v>
      </c>
      <c r="K44" s="4">
        <v>26790.350701633</v>
      </c>
    </row>
    <row r="45" spans="1:11" x14ac:dyDescent="0.25">
      <c r="A45" s="2">
        <v>2029</v>
      </c>
      <c r="B45" s="3">
        <v>10049.945845205</v>
      </c>
      <c r="C45" s="3">
        <v>1119.33470669398</v>
      </c>
      <c r="D45" s="3">
        <v>12834.3734082761</v>
      </c>
      <c r="E45" s="3">
        <v>631.92577353685101</v>
      </c>
      <c r="F45" s="3">
        <v>2768.7250415039198</v>
      </c>
      <c r="G45" s="3">
        <v>248.903618471898</v>
      </c>
      <c r="H45" s="3">
        <v>15.6108699090084</v>
      </c>
      <c r="I45" s="3">
        <v>1038.1968145245301</v>
      </c>
      <c r="J45" s="3">
        <v>112.68380924576699</v>
      </c>
      <c r="K45" s="4">
        <v>27068.439407136299</v>
      </c>
    </row>
    <row r="46" spans="1:11" x14ac:dyDescent="0.25">
      <c r="A46" s="2">
        <v>2030</v>
      </c>
      <c r="B46" s="3">
        <v>10141.3292507571</v>
      </c>
      <c r="C46" s="3">
        <v>1183.0499373387499</v>
      </c>
      <c r="D46" s="3">
        <v>12986.570741089899</v>
      </c>
      <c r="E46" s="3">
        <v>706.62947487684301</v>
      </c>
      <c r="F46" s="3">
        <v>2781.3875839751199</v>
      </c>
      <c r="G46" s="3">
        <v>248.01287183493099</v>
      </c>
      <c r="H46" s="3">
        <v>15.610815936599201</v>
      </c>
      <c r="I46" s="3">
        <v>1049.5921375412499</v>
      </c>
      <c r="J46" s="3">
        <v>111.852214214675</v>
      </c>
      <c r="K46" s="4">
        <v>27334.355615349599</v>
      </c>
    </row>
    <row r="47" spans="1:11" x14ac:dyDescent="0.25">
      <c r="A47" t="s">
        <v>19</v>
      </c>
    </row>
    <row r="48" spans="1:11" x14ac:dyDescent="0.25">
      <c r="A48" t="s">
        <v>20</v>
      </c>
    </row>
    <row r="50" spans="1:11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11" ht="15.75" thickBot="1" x14ac:dyDescent="0.3">
      <c r="A51" s="1" t="s">
        <v>0</v>
      </c>
      <c r="B51" s="1" t="s">
        <v>4</v>
      </c>
      <c r="C51" s="1" t="s">
        <v>15</v>
      </c>
      <c r="D51" s="1" t="s">
        <v>2</v>
      </c>
      <c r="E51" s="1" t="s">
        <v>14</v>
      </c>
      <c r="F51" s="1" t="s">
        <v>8</v>
      </c>
      <c r="G51" s="1" t="s">
        <v>3</v>
      </c>
      <c r="H51" s="1" t="s">
        <v>1</v>
      </c>
      <c r="I51" s="1" t="s">
        <v>5</v>
      </c>
      <c r="J51" s="1" t="s">
        <v>16</v>
      </c>
      <c r="K51" s="1" t="s">
        <v>6</v>
      </c>
    </row>
    <row r="52" spans="1:11" ht="15.75" thickTop="1" x14ac:dyDescent="0.25">
      <c r="A52" s="2" t="s">
        <v>11</v>
      </c>
      <c r="B52" s="5">
        <f>IF(B16=0, "--",(B26/B16)^(1/10)-1)</f>
        <v>6.9257848124544275E-3</v>
      </c>
      <c r="C52" s="5" t="str">
        <f t="shared" ref="C52:K52" si="0">IF(C16=0, "--",(C26/C16)^(1/10)-1)</f>
        <v>--</v>
      </c>
      <c r="D52" s="5">
        <f t="shared" si="0"/>
        <v>1.0352755434277494E-3</v>
      </c>
      <c r="E52" s="5" t="str">
        <f t="shared" si="0"/>
        <v>--</v>
      </c>
      <c r="F52" s="5">
        <f t="shared" si="0"/>
        <v>-8.9723476513314804E-3</v>
      </c>
      <c r="G52" s="5">
        <f t="shared" si="0"/>
        <v>-2.6592932508410883E-2</v>
      </c>
      <c r="H52" s="5">
        <f t="shared" si="0"/>
        <v>-0.14950383833540237</v>
      </c>
      <c r="I52" s="5">
        <f t="shared" si="0"/>
        <v>1.1104376946392769E-2</v>
      </c>
      <c r="J52" s="5">
        <f t="shared" si="0"/>
        <v>-1.2784612949139906E-2</v>
      </c>
      <c r="K52" s="5">
        <f t="shared" si="0"/>
        <v>1.2196518777551901E-3</v>
      </c>
    </row>
    <row r="53" spans="1:11" x14ac:dyDescent="0.25">
      <c r="A53" s="2" t="s">
        <v>12</v>
      </c>
      <c r="B53" s="5">
        <f>IF(B26=0,"--",(B36/B26)^(1/10)-1)</f>
        <v>6.8752618469221094E-3</v>
      </c>
      <c r="C53" s="5" t="str">
        <f t="shared" ref="C53:K53" si="1">IF(C26=0,"--",(C36/C26)^(1/10)-1)</f>
        <v>--</v>
      </c>
      <c r="D53" s="5">
        <f t="shared" si="1"/>
        <v>8.3448552277929355E-3</v>
      </c>
      <c r="E53" s="5" t="str">
        <f t="shared" si="1"/>
        <v>--</v>
      </c>
      <c r="F53" s="5">
        <f t="shared" si="1"/>
        <v>-1.4792497128206628E-2</v>
      </c>
      <c r="G53" s="5">
        <f t="shared" si="1"/>
        <v>2.3397939731657047E-2</v>
      </c>
      <c r="H53" s="5">
        <f t="shared" si="1"/>
        <v>-8.3553919615793504E-2</v>
      </c>
      <c r="I53" s="5">
        <f t="shared" si="1"/>
        <v>-6.6993232389985224E-2</v>
      </c>
      <c r="J53" s="5">
        <f t="shared" si="1"/>
        <v>-7.0110396471644854E-2</v>
      </c>
      <c r="K53" s="5">
        <f t="shared" si="1"/>
        <v>1.1376206320301563E-5</v>
      </c>
    </row>
    <row r="54" spans="1:11" x14ac:dyDescent="0.25">
      <c r="A54" s="2" t="s">
        <v>13</v>
      </c>
      <c r="B54" s="5">
        <f>IF(B36=0,"--",(B46/B36)^(1/10)-1)</f>
        <v>1.6164089482642252E-2</v>
      </c>
      <c r="C54" s="5">
        <f t="shared" ref="C54:K54" si="2">IF(C36=0,"--",(C46/C36)^(1/10)-1)</f>
        <v>0.12835074609366459</v>
      </c>
      <c r="D54" s="5">
        <f t="shared" si="2"/>
        <v>1.1709893462056087E-2</v>
      </c>
      <c r="E54" s="5">
        <f t="shared" si="2"/>
        <v>0.148801746155246</v>
      </c>
      <c r="F54" s="5">
        <f t="shared" si="2"/>
        <v>8.835012471419823E-5</v>
      </c>
      <c r="G54" s="5">
        <f t="shared" si="2"/>
        <v>-1.6329980022106172E-3</v>
      </c>
      <c r="H54" s="5">
        <f t="shared" si="2"/>
        <v>-4.9161177470780082E-5</v>
      </c>
      <c r="I54" s="5">
        <f t="shared" si="2"/>
        <v>1.0289536643952379E-2</v>
      </c>
      <c r="J54" s="5">
        <f t="shared" si="2"/>
        <v>-5.8956576991497922E-3</v>
      </c>
      <c r="K54" s="5">
        <f t="shared" si="2"/>
        <v>1.1790438628162647E-2</v>
      </c>
    </row>
  </sheetData>
  <mergeCells count="4">
    <mergeCell ref="A1:K1"/>
    <mergeCell ref="A2:K2"/>
    <mergeCell ref="A3:K3"/>
    <mergeCell ref="A50:I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A4" sqref="A4"/>
    </sheetView>
  </sheetViews>
  <sheetFormatPr defaultRowHeight="15" x14ac:dyDescent="0.25"/>
  <cols>
    <col min="2" max="9" width="18.7109375" customWidth="1"/>
  </cols>
  <sheetData>
    <row r="1" spans="1:9" ht="18.75" x14ac:dyDescent="0.3">
      <c r="A1" s="21" t="str">
        <f>CONCATENATE("Form 1.1b - ",'List of Forms'!A1)</f>
        <v>Form 1.1b - LADWP Planning Area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18" t="s">
        <v>22</v>
      </c>
      <c r="B3" s="17"/>
      <c r="C3" s="17"/>
      <c r="D3" s="17"/>
      <c r="E3" s="17"/>
      <c r="F3" s="17"/>
      <c r="G3" s="17"/>
      <c r="H3" s="17"/>
      <c r="I3" s="17"/>
    </row>
    <row r="5" spans="1:9" ht="15.75" thickBot="1" x14ac:dyDescent="0.3">
      <c r="A5" s="1" t="s">
        <v>0</v>
      </c>
      <c r="B5" s="1" t="s">
        <v>4</v>
      </c>
      <c r="C5" s="1" t="s">
        <v>2</v>
      </c>
      <c r="D5" s="1" t="s">
        <v>8</v>
      </c>
      <c r="E5" s="1" t="s">
        <v>3</v>
      </c>
      <c r="F5" s="1" t="s">
        <v>1</v>
      </c>
      <c r="G5" s="1" t="s">
        <v>5</v>
      </c>
      <c r="H5" s="1" t="s">
        <v>9</v>
      </c>
      <c r="I5" s="1" t="s">
        <v>23</v>
      </c>
    </row>
    <row r="6" spans="1:9" ht="15.75" thickTop="1" x14ac:dyDescent="0.25">
      <c r="A6" s="2">
        <v>1990</v>
      </c>
      <c r="B6" s="3">
        <v>6834.99999999999</v>
      </c>
      <c r="C6" s="3">
        <v>10004.292617164199</v>
      </c>
      <c r="D6" s="3">
        <v>3365.7433418845899</v>
      </c>
      <c r="E6" s="3">
        <v>224.16880517999999</v>
      </c>
      <c r="F6" s="3">
        <v>155.55887100000001</v>
      </c>
      <c r="G6" s="3">
        <v>1291.3892631889801</v>
      </c>
      <c r="H6" s="3">
        <v>290.05799999999903</v>
      </c>
      <c r="I6" s="4">
        <v>22166.210898417801</v>
      </c>
    </row>
    <row r="7" spans="1:9" x14ac:dyDescent="0.25">
      <c r="A7" s="2">
        <v>1991</v>
      </c>
      <c r="B7" s="3">
        <v>6619.9120159999902</v>
      </c>
      <c r="C7" s="3">
        <v>9736.0942132108103</v>
      </c>
      <c r="D7" s="3">
        <v>3090.0763016973701</v>
      </c>
      <c r="E7" s="3">
        <v>232.31803412799999</v>
      </c>
      <c r="F7" s="3">
        <v>133.26826299999999</v>
      </c>
      <c r="G7" s="3">
        <v>1264.4851462710201</v>
      </c>
      <c r="H7" s="3">
        <v>291.99399999999901</v>
      </c>
      <c r="I7" s="4">
        <v>21368.147974307201</v>
      </c>
    </row>
    <row r="8" spans="1:9" x14ac:dyDescent="0.25">
      <c r="A8" s="2">
        <v>1992</v>
      </c>
      <c r="B8" s="3">
        <v>6202.4740000000002</v>
      </c>
      <c r="C8" s="3">
        <v>10477.743215808699</v>
      </c>
      <c r="D8" s="3">
        <v>3107.6453350474399</v>
      </c>
      <c r="E8" s="3">
        <v>212.40008255968499</v>
      </c>
      <c r="F8" s="3">
        <v>160.08334660970701</v>
      </c>
      <c r="G8" s="3">
        <v>1359.48004954101</v>
      </c>
      <c r="H8" s="3">
        <v>299.95797043342498</v>
      </c>
      <c r="I8" s="4">
        <v>21819.784</v>
      </c>
    </row>
    <row r="9" spans="1:9" x14ac:dyDescent="0.25">
      <c r="A9" s="2">
        <v>1993</v>
      </c>
      <c r="B9" s="3">
        <v>5929.4889999999996</v>
      </c>
      <c r="C9" s="3">
        <v>10354.5449768006</v>
      </c>
      <c r="D9" s="3">
        <v>2798.9321447422899</v>
      </c>
      <c r="E9" s="3">
        <v>205.42416503897499</v>
      </c>
      <c r="F9" s="3">
        <v>134.21469585691199</v>
      </c>
      <c r="G9" s="3">
        <v>1415.11646228625</v>
      </c>
      <c r="H9" s="3">
        <v>298.83555527484998</v>
      </c>
      <c r="I9" s="4">
        <v>21136.556999999899</v>
      </c>
    </row>
    <row r="10" spans="1:9" x14ac:dyDescent="0.25">
      <c r="A10" s="2">
        <v>1994</v>
      </c>
      <c r="B10" s="3">
        <v>5936.7419999999902</v>
      </c>
      <c r="C10" s="3">
        <v>9745.2569525969593</v>
      </c>
      <c r="D10" s="3">
        <v>2566.7516946710798</v>
      </c>
      <c r="E10" s="3">
        <v>235.139811518134</v>
      </c>
      <c r="F10" s="3">
        <v>171.016221426616</v>
      </c>
      <c r="G10" s="3">
        <v>1433.64016213686</v>
      </c>
      <c r="H10" s="3">
        <v>309.04715765034598</v>
      </c>
      <c r="I10" s="4">
        <v>20397.593999999899</v>
      </c>
    </row>
    <row r="11" spans="1:9" x14ac:dyDescent="0.25">
      <c r="A11" s="2">
        <v>1995</v>
      </c>
      <c r="B11" s="3">
        <v>6768</v>
      </c>
      <c r="C11" s="3">
        <v>9521.2673357521799</v>
      </c>
      <c r="D11" s="3">
        <v>2393.1791607799701</v>
      </c>
      <c r="E11" s="3">
        <v>320.47056955679</v>
      </c>
      <c r="F11" s="3">
        <v>140.26209958432599</v>
      </c>
      <c r="G11" s="3">
        <v>1377.8122166508399</v>
      </c>
      <c r="H11" s="3">
        <v>290.00861767587202</v>
      </c>
      <c r="I11" s="4">
        <v>20810.999999999902</v>
      </c>
    </row>
    <row r="12" spans="1:9" x14ac:dyDescent="0.25">
      <c r="A12" s="2">
        <v>1996</v>
      </c>
      <c r="B12" s="3">
        <v>6054.1419999999998</v>
      </c>
      <c r="C12" s="3">
        <v>10159.8616750654</v>
      </c>
      <c r="D12" s="3">
        <v>2686.6946310865101</v>
      </c>
      <c r="E12" s="3">
        <v>356.31699579073103</v>
      </c>
      <c r="F12" s="3">
        <v>188.04564961608699</v>
      </c>
      <c r="G12" s="3">
        <v>1583.9240303398301</v>
      </c>
      <c r="H12" s="3">
        <v>312.96801810136299</v>
      </c>
      <c r="I12" s="4">
        <v>21341.953000000001</v>
      </c>
    </row>
    <row r="13" spans="1:9" x14ac:dyDescent="0.25">
      <c r="A13" s="2">
        <v>1997</v>
      </c>
      <c r="B13" s="3">
        <v>7104</v>
      </c>
      <c r="C13" s="3">
        <v>9911.66430547251</v>
      </c>
      <c r="D13" s="3">
        <v>2412.5625654895398</v>
      </c>
      <c r="E13" s="3">
        <v>318.92296498936702</v>
      </c>
      <c r="F13" s="3">
        <v>182.15874144611999</v>
      </c>
      <c r="G13" s="3">
        <v>1571.69555187218</v>
      </c>
      <c r="H13" s="3">
        <v>300.99587073026299</v>
      </c>
      <c r="I13" s="4">
        <v>21801.999999999902</v>
      </c>
    </row>
    <row r="14" spans="1:9" x14ac:dyDescent="0.25">
      <c r="A14" s="2">
        <v>1998</v>
      </c>
      <c r="B14" s="3">
        <v>6471.3090000000002</v>
      </c>
      <c r="C14" s="3">
        <v>10270.7332029522</v>
      </c>
      <c r="D14" s="3">
        <v>2536.2447427739899</v>
      </c>
      <c r="E14" s="3">
        <v>324.49128958707399</v>
      </c>
      <c r="F14" s="3">
        <v>185.932530182455</v>
      </c>
      <c r="G14" s="3">
        <v>1588.61386423104</v>
      </c>
      <c r="H14" s="3">
        <v>318.68337027313601</v>
      </c>
      <c r="I14" s="4">
        <v>21696.0079999999</v>
      </c>
    </row>
    <row r="15" spans="1:9" x14ac:dyDescent="0.25">
      <c r="A15" s="2">
        <v>1999</v>
      </c>
      <c r="B15" s="3">
        <v>7139.00000000002</v>
      </c>
      <c r="C15" s="3">
        <v>9955.9497949477609</v>
      </c>
      <c r="D15" s="3">
        <v>2369.97119482486</v>
      </c>
      <c r="E15" s="3">
        <v>272.27074271322499</v>
      </c>
      <c r="F15" s="3">
        <v>230.441652841544</v>
      </c>
      <c r="G15" s="3">
        <v>1593.5712950468401</v>
      </c>
      <c r="H15" s="3">
        <v>293.79531962581598</v>
      </c>
      <c r="I15" s="4">
        <v>21855</v>
      </c>
    </row>
    <row r="16" spans="1:9" x14ac:dyDescent="0.25">
      <c r="A16" s="2">
        <v>2000</v>
      </c>
      <c r="B16" s="3">
        <v>7528.5896759218604</v>
      </c>
      <c r="C16" s="3">
        <v>10287.675891680999</v>
      </c>
      <c r="D16" s="3">
        <v>2619.55927837738</v>
      </c>
      <c r="E16" s="3">
        <v>261.92786539457398</v>
      </c>
      <c r="F16" s="3">
        <v>188.73235198385501</v>
      </c>
      <c r="G16" s="3">
        <v>1697.2826596412499</v>
      </c>
      <c r="H16" s="3">
        <v>279.18481800000001</v>
      </c>
      <c r="I16" s="4">
        <v>22862.952540999901</v>
      </c>
    </row>
    <row r="17" spans="1:9" x14ac:dyDescent="0.25">
      <c r="A17" s="2">
        <v>2001</v>
      </c>
      <c r="B17" s="3">
        <v>7328.1365013316099</v>
      </c>
      <c r="C17" s="3">
        <v>9787.3511253283905</v>
      </c>
      <c r="D17" s="3">
        <v>2753.9920678069302</v>
      </c>
      <c r="E17" s="3">
        <v>297.11158580997898</v>
      </c>
      <c r="F17" s="3">
        <v>193.317905284581</v>
      </c>
      <c r="G17" s="3">
        <v>1716.2047284384701</v>
      </c>
      <c r="H17" s="3">
        <v>297.34338899999898</v>
      </c>
      <c r="I17" s="4">
        <v>22373.457302999901</v>
      </c>
    </row>
    <row r="18" spans="1:9" x14ac:dyDescent="0.25">
      <c r="A18" s="2">
        <v>2002</v>
      </c>
      <c r="B18" s="3">
        <v>7359.5443177735497</v>
      </c>
      <c r="C18" s="3">
        <v>9952.1583500034903</v>
      </c>
      <c r="D18" s="3">
        <v>2566.19851249358</v>
      </c>
      <c r="E18" s="3">
        <v>243.13022778441601</v>
      </c>
      <c r="F18" s="3">
        <v>163.17323711405899</v>
      </c>
      <c r="G18" s="3">
        <v>1720.5613498308701</v>
      </c>
      <c r="H18" s="3">
        <v>285.69599999999798</v>
      </c>
      <c r="I18" s="4">
        <v>22290.4619949999</v>
      </c>
    </row>
    <row r="19" spans="1:9" x14ac:dyDescent="0.25">
      <c r="A19" s="2">
        <v>2003</v>
      </c>
      <c r="B19" s="3">
        <v>7807.1470249707399</v>
      </c>
      <c r="C19" s="3">
        <v>10205.1890300092</v>
      </c>
      <c r="D19" s="3">
        <v>2620.1773289333701</v>
      </c>
      <c r="E19" s="3">
        <v>234.72440785565499</v>
      </c>
      <c r="F19" s="3">
        <v>162.67978443703001</v>
      </c>
      <c r="G19" s="3">
        <v>1709.26744179399</v>
      </c>
      <c r="H19" s="3">
        <v>304.904347999999</v>
      </c>
      <c r="I19" s="4">
        <v>23044.089366</v>
      </c>
    </row>
    <row r="20" spans="1:9" x14ac:dyDescent="0.25">
      <c r="A20" s="2">
        <v>2004</v>
      </c>
      <c r="B20" s="3">
        <v>7946.2737666248204</v>
      </c>
      <c r="C20" s="3">
        <v>10655.321355050701</v>
      </c>
      <c r="D20" s="3">
        <v>2514.56702800536</v>
      </c>
      <c r="E20" s="3">
        <v>288.42682313069997</v>
      </c>
      <c r="F20" s="3">
        <v>217.06740015784601</v>
      </c>
      <c r="G20" s="3">
        <v>1435.1588606405201</v>
      </c>
      <c r="H20" s="3">
        <v>293.38647281999903</v>
      </c>
      <c r="I20" s="4">
        <v>23350.2017064299</v>
      </c>
    </row>
    <row r="21" spans="1:9" x14ac:dyDescent="0.25">
      <c r="A21" s="2">
        <v>2005</v>
      </c>
      <c r="B21" s="3">
        <v>7959.45419810367</v>
      </c>
      <c r="C21" s="3">
        <v>10702.7754190707</v>
      </c>
      <c r="D21" s="3">
        <v>2620.6589876420899</v>
      </c>
      <c r="E21" s="3">
        <v>189.384059035863</v>
      </c>
      <c r="F21" s="3">
        <v>159.60297794255899</v>
      </c>
      <c r="G21" s="3">
        <v>1474.7298714850201</v>
      </c>
      <c r="H21" s="3">
        <v>294.81028394999998</v>
      </c>
      <c r="I21" s="4">
        <v>23401.415797230002</v>
      </c>
    </row>
    <row r="22" spans="1:9" x14ac:dyDescent="0.25">
      <c r="A22" s="2">
        <v>2006</v>
      </c>
      <c r="B22" s="3">
        <v>8466.9999999999909</v>
      </c>
      <c r="C22" s="3">
        <v>10986.207217744501</v>
      </c>
      <c r="D22" s="3">
        <v>2657.0852892226499</v>
      </c>
      <c r="E22" s="3">
        <v>183.987754588878</v>
      </c>
      <c r="F22" s="3">
        <v>159.51760162343501</v>
      </c>
      <c r="G22" s="3">
        <v>1561.1439967853801</v>
      </c>
      <c r="H22" s="3">
        <v>298.05814003511</v>
      </c>
      <c r="I22" s="4">
        <v>24312.999999999902</v>
      </c>
    </row>
    <row r="23" spans="1:9" x14ac:dyDescent="0.25">
      <c r="A23" s="2">
        <v>2007</v>
      </c>
      <c r="B23" s="3">
        <v>8421.1535708743104</v>
      </c>
      <c r="C23" s="3">
        <v>10949.965808077701</v>
      </c>
      <c r="D23" s="3">
        <v>2738.1773462054998</v>
      </c>
      <c r="E23" s="3">
        <v>178.41590105444001</v>
      </c>
      <c r="F23" s="3">
        <v>174.397025023579</v>
      </c>
      <c r="G23" s="3">
        <v>1557.54561536442</v>
      </c>
      <c r="H23" s="3">
        <v>297.635035299999</v>
      </c>
      <c r="I23" s="4">
        <v>24317.290301899899</v>
      </c>
    </row>
    <row r="24" spans="1:9" x14ac:dyDescent="0.25">
      <c r="A24" s="2">
        <v>2008</v>
      </c>
      <c r="B24" s="3">
        <v>8721.6643611974505</v>
      </c>
      <c r="C24" s="3">
        <v>11094.845523575999</v>
      </c>
      <c r="D24" s="3">
        <v>2777.6818795376298</v>
      </c>
      <c r="E24" s="3">
        <v>178.66612586451799</v>
      </c>
      <c r="F24" s="3">
        <v>174.64161343866601</v>
      </c>
      <c r="G24" s="3">
        <v>1579.1482320856501</v>
      </c>
      <c r="H24" s="3">
        <v>312.43155289999902</v>
      </c>
      <c r="I24" s="4">
        <v>24839.0792885999</v>
      </c>
    </row>
    <row r="25" spans="1:9" x14ac:dyDescent="0.25">
      <c r="A25" s="2">
        <v>2009</v>
      </c>
      <c r="B25" s="3">
        <v>8424.1199046723395</v>
      </c>
      <c r="C25" s="3">
        <v>10618.617633956799</v>
      </c>
      <c r="D25" s="3">
        <v>2360.1813520661999</v>
      </c>
      <c r="E25" s="3">
        <v>197.540414888084</v>
      </c>
      <c r="F25" s="3">
        <v>35.844383608336599</v>
      </c>
      <c r="G25" s="3">
        <v>1861.94190849813</v>
      </c>
      <c r="H25" s="3">
        <v>288.526701</v>
      </c>
      <c r="I25" s="4">
        <v>23786.772298689899</v>
      </c>
    </row>
    <row r="26" spans="1:9" x14ac:dyDescent="0.25">
      <c r="A26" s="2">
        <v>2010</v>
      </c>
      <c r="B26" s="3">
        <v>8040.0310545430702</v>
      </c>
      <c r="C26" s="3">
        <v>10285.872175243499</v>
      </c>
      <c r="D26" s="3">
        <v>2239.0333754680601</v>
      </c>
      <c r="E26" s="3">
        <v>197.92539583611199</v>
      </c>
      <c r="F26" s="3">
        <v>37.3740301582353</v>
      </c>
      <c r="G26" s="3">
        <v>1892.23160736092</v>
      </c>
      <c r="H26" s="3">
        <v>245.47708399999999</v>
      </c>
      <c r="I26" s="4">
        <v>22937.944722609998</v>
      </c>
    </row>
    <row r="27" spans="1:9" x14ac:dyDescent="0.25">
      <c r="A27" s="2">
        <v>2011</v>
      </c>
      <c r="B27" s="3">
        <v>8218.3698764822202</v>
      </c>
      <c r="C27" s="3">
        <v>10299.3400987761</v>
      </c>
      <c r="D27" s="3">
        <v>2272.6134177992399</v>
      </c>
      <c r="E27" s="3">
        <v>191.33726960292</v>
      </c>
      <c r="F27" s="3">
        <v>52.365437731884498</v>
      </c>
      <c r="G27" s="3">
        <v>1902.9073558176001</v>
      </c>
      <c r="H27" s="3">
        <v>217.39872</v>
      </c>
      <c r="I27" s="4">
        <v>23154.3321762099</v>
      </c>
    </row>
    <row r="28" spans="1:9" x14ac:dyDescent="0.25">
      <c r="A28" s="2">
        <v>2012</v>
      </c>
      <c r="B28" s="3">
        <v>8453.1790802015494</v>
      </c>
      <c r="C28" s="3">
        <v>10665.281307388201</v>
      </c>
      <c r="D28" s="3">
        <v>2215.1047972767201</v>
      </c>
      <c r="E28" s="3">
        <v>230.81665895169101</v>
      </c>
      <c r="F28" s="3">
        <v>147.12388226939601</v>
      </c>
      <c r="G28" s="3">
        <v>1705.7441954824301</v>
      </c>
      <c r="H28" s="3">
        <v>185.530643</v>
      </c>
      <c r="I28" s="4">
        <v>23602.780564569999</v>
      </c>
    </row>
    <row r="29" spans="1:9" x14ac:dyDescent="0.25">
      <c r="A29" s="2">
        <v>2013</v>
      </c>
      <c r="B29" s="3">
        <v>8226.6937730176305</v>
      </c>
      <c r="C29" s="3">
        <v>10079.1916748445</v>
      </c>
      <c r="D29" s="3">
        <v>2426.16689658935</v>
      </c>
      <c r="E29" s="3">
        <v>278.904008070065</v>
      </c>
      <c r="F29" s="3">
        <v>96.332531256599196</v>
      </c>
      <c r="G29" s="3">
        <v>1403.40555822176</v>
      </c>
      <c r="H29" s="3">
        <v>138.01</v>
      </c>
      <c r="I29" s="4">
        <v>22648.7044419999</v>
      </c>
    </row>
    <row r="30" spans="1:9" x14ac:dyDescent="0.25">
      <c r="A30" s="2">
        <v>2014</v>
      </c>
      <c r="B30" s="3">
        <v>8178.56367399999</v>
      </c>
      <c r="C30" s="3">
        <v>11465.7518508052</v>
      </c>
      <c r="D30" s="3">
        <v>2309.0570197554998</v>
      </c>
      <c r="E30" s="3">
        <v>251.21272128224601</v>
      </c>
      <c r="F30" s="3">
        <v>36.018557287132303</v>
      </c>
      <c r="G30" s="3">
        <v>1074.8136188697999</v>
      </c>
      <c r="H30" s="3">
        <v>144.80999999999801</v>
      </c>
      <c r="I30" s="4">
        <v>23460.227441999901</v>
      </c>
    </row>
    <row r="31" spans="1:9" x14ac:dyDescent="0.25">
      <c r="A31" s="2">
        <v>2015</v>
      </c>
      <c r="B31" s="3">
        <v>7801.8654929999902</v>
      </c>
      <c r="C31" s="3">
        <v>11928.817489105701</v>
      </c>
      <c r="D31" s="3">
        <v>2305.6174158593599</v>
      </c>
      <c r="E31" s="3">
        <v>203.882025999999</v>
      </c>
      <c r="F31" s="3">
        <v>31.732289000000002</v>
      </c>
      <c r="G31" s="3">
        <v>1029.65117103489</v>
      </c>
      <c r="H31" s="3">
        <v>130.50689499999899</v>
      </c>
      <c r="I31" s="4">
        <v>23432.0727789999</v>
      </c>
    </row>
    <row r="32" spans="1:9" x14ac:dyDescent="0.25">
      <c r="A32" s="2">
        <v>2016</v>
      </c>
      <c r="B32" s="3">
        <v>7916.3503229999997</v>
      </c>
      <c r="C32" s="3">
        <v>11358.132296437399</v>
      </c>
      <c r="D32" s="3">
        <v>2237.1402853703098</v>
      </c>
      <c r="E32" s="3">
        <v>210.269500999999</v>
      </c>
      <c r="F32" s="3">
        <v>16.688752000000001</v>
      </c>
      <c r="G32" s="3">
        <v>921.39486419227705</v>
      </c>
      <c r="H32" s="3">
        <v>126.356304999999</v>
      </c>
      <c r="I32" s="4">
        <v>22786.332327</v>
      </c>
    </row>
    <row r="33" spans="1:9" x14ac:dyDescent="0.25">
      <c r="A33" s="2">
        <v>2017</v>
      </c>
      <c r="B33" s="3">
        <v>8237.1507049999891</v>
      </c>
      <c r="C33" s="3">
        <v>11022.6441982044</v>
      </c>
      <c r="D33" s="3">
        <v>2175.5550836857101</v>
      </c>
      <c r="E33" s="3">
        <v>280.02153499999901</v>
      </c>
      <c r="F33" s="3">
        <v>14.345511</v>
      </c>
      <c r="G33" s="3">
        <v>911.12769556936598</v>
      </c>
      <c r="H33" s="3">
        <v>133.40879100000001</v>
      </c>
      <c r="I33" s="4">
        <v>22774.2535194595</v>
      </c>
    </row>
    <row r="34" spans="1:9" x14ac:dyDescent="0.25">
      <c r="A34" s="2">
        <v>2018</v>
      </c>
      <c r="B34" s="3">
        <v>8105.4985466716198</v>
      </c>
      <c r="C34" s="3">
        <v>10942.2161905344</v>
      </c>
      <c r="D34" s="3">
        <v>1826.1458371761501</v>
      </c>
      <c r="E34" s="3">
        <v>248.09006199999899</v>
      </c>
      <c r="F34" s="3">
        <v>17.569886999999898</v>
      </c>
      <c r="G34" s="3">
        <v>923.38693418668402</v>
      </c>
      <c r="H34" s="3">
        <v>117.943215999999</v>
      </c>
      <c r="I34" s="4">
        <v>22180.850673568799</v>
      </c>
    </row>
    <row r="35" spans="1:9" x14ac:dyDescent="0.25">
      <c r="A35" s="2">
        <v>2019</v>
      </c>
      <c r="B35" s="3">
        <v>8103.6293024552597</v>
      </c>
      <c r="C35" s="3">
        <v>10892.6183603838</v>
      </c>
      <c r="D35" s="3">
        <v>1793.5264993231499</v>
      </c>
      <c r="E35" s="3">
        <v>249.91678808552101</v>
      </c>
      <c r="F35" s="3">
        <v>15.621177328438501</v>
      </c>
      <c r="G35" s="3">
        <v>926.09857873704698</v>
      </c>
      <c r="H35" s="3">
        <v>119.16950172735299</v>
      </c>
      <c r="I35" s="4">
        <v>22100.580208040599</v>
      </c>
    </row>
    <row r="36" spans="1:9" x14ac:dyDescent="0.25">
      <c r="A36" s="2">
        <v>2020</v>
      </c>
      <c r="B36" s="3">
        <v>8206.1840206999605</v>
      </c>
      <c r="C36" s="3">
        <v>11055.150715985999</v>
      </c>
      <c r="D36" s="3">
        <v>1779.84032358741</v>
      </c>
      <c r="E36" s="3">
        <v>250.16522987640201</v>
      </c>
      <c r="F36" s="3">
        <v>15.618492473005</v>
      </c>
      <c r="G36" s="3">
        <v>943.03820575880297</v>
      </c>
      <c r="H36" s="3">
        <v>118.66561040204699</v>
      </c>
      <c r="I36" s="4">
        <v>22368.662598783601</v>
      </c>
    </row>
    <row r="37" spans="1:9" x14ac:dyDescent="0.25">
      <c r="A37" s="2">
        <v>2021</v>
      </c>
      <c r="B37" s="3">
        <v>8323.8400137891294</v>
      </c>
      <c r="C37" s="3">
        <v>11225.913810886799</v>
      </c>
      <c r="D37" s="3">
        <v>1782.4768016547</v>
      </c>
      <c r="E37" s="3">
        <v>250.599895153651</v>
      </c>
      <c r="F37" s="3">
        <v>15.6162530926422</v>
      </c>
      <c r="G37" s="3">
        <v>946.98965442361498</v>
      </c>
      <c r="H37" s="3">
        <v>118.128774333628</v>
      </c>
      <c r="I37" s="4">
        <v>22663.565203334201</v>
      </c>
    </row>
    <row r="38" spans="1:9" x14ac:dyDescent="0.25">
      <c r="A38" s="2">
        <v>2022</v>
      </c>
      <c r="B38" s="3">
        <v>8508.67697595973</v>
      </c>
      <c r="C38" s="3">
        <v>11410.1358155745</v>
      </c>
      <c r="D38" s="3">
        <v>1785.86957868278</v>
      </c>
      <c r="E38" s="3">
        <v>251.01408060760099</v>
      </c>
      <c r="F38" s="3">
        <v>15.6144985151992</v>
      </c>
      <c r="G38" s="3">
        <v>957.15095132579199</v>
      </c>
      <c r="H38" s="3">
        <v>117.563746041543</v>
      </c>
      <c r="I38" s="4">
        <v>23046.025646707199</v>
      </c>
    </row>
    <row r="39" spans="1:9" x14ac:dyDescent="0.25">
      <c r="A39" s="2">
        <v>2023</v>
      </c>
      <c r="B39" s="3">
        <v>8682.8797694456298</v>
      </c>
      <c r="C39" s="3">
        <v>11535.963708274599</v>
      </c>
      <c r="D39" s="3">
        <v>1782.6622576637301</v>
      </c>
      <c r="E39" s="3">
        <v>251.057324750898</v>
      </c>
      <c r="F39" s="3">
        <v>15.6132088763946</v>
      </c>
      <c r="G39" s="3">
        <v>966.851880482105</v>
      </c>
      <c r="H39" s="3">
        <v>116.96573239170699</v>
      </c>
      <c r="I39" s="4">
        <v>23351.993881884999</v>
      </c>
    </row>
    <row r="40" spans="1:9" x14ac:dyDescent="0.25">
      <c r="A40" s="2">
        <v>2024</v>
      </c>
      <c r="B40" s="3">
        <v>8846.4147870844099</v>
      </c>
      <c r="C40" s="3">
        <v>11668.792818706501</v>
      </c>
      <c r="D40" s="3">
        <v>1779.9608830526699</v>
      </c>
      <c r="E40" s="3">
        <v>250.93627647405901</v>
      </c>
      <c r="F40" s="3">
        <v>15.6123140886515</v>
      </c>
      <c r="G40" s="3">
        <v>977.00144113070701</v>
      </c>
      <c r="H40" s="3">
        <v>116.33353943607101</v>
      </c>
      <c r="I40" s="4">
        <v>23655.052059973099</v>
      </c>
    </row>
    <row r="41" spans="1:9" x14ac:dyDescent="0.25">
      <c r="A41" s="2">
        <v>2025</v>
      </c>
      <c r="B41" s="3">
        <v>9001.3781630000503</v>
      </c>
      <c r="C41" s="3">
        <v>11798.768476843101</v>
      </c>
      <c r="D41" s="3">
        <v>1777.59339654826</v>
      </c>
      <c r="E41" s="3">
        <v>250.49399404137699</v>
      </c>
      <c r="F41" s="3">
        <v>15.6117214610973</v>
      </c>
      <c r="G41" s="3">
        <v>988.33616771002198</v>
      </c>
      <c r="H41" s="3">
        <v>115.669060202018</v>
      </c>
      <c r="I41" s="4">
        <v>23947.850979805899</v>
      </c>
    </row>
    <row r="42" spans="1:9" x14ac:dyDescent="0.25">
      <c r="A42" s="2">
        <v>2026</v>
      </c>
      <c r="B42" s="3">
        <v>9076.3134368623305</v>
      </c>
      <c r="C42" s="3">
        <v>11905.416265162499</v>
      </c>
      <c r="D42" s="3">
        <v>1775.09294585468</v>
      </c>
      <c r="E42" s="3">
        <v>249.67363816820199</v>
      </c>
      <c r="F42" s="3">
        <v>15.6113421432692</v>
      </c>
      <c r="G42" s="3">
        <v>998.58208406544895</v>
      </c>
      <c r="H42" s="3">
        <v>114.97212528279</v>
      </c>
      <c r="I42" s="4">
        <v>24135.661837539199</v>
      </c>
    </row>
    <row r="43" spans="1:9" x14ac:dyDescent="0.25">
      <c r="A43" s="2">
        <v>2027</v>
      </c>
      <c r="B43" s="3">
        <v>9158.9240866033797</v>
      </c>
      <c r="C43" s="3">
        <v>12010.7741526218</v>
      </c>
      <c r="D43" s="3">
        <v>1774.05710373075</v>
      </c>
      <c r="E43" s="3">
        <v>248.81674698229901</v>
      </c>
      <c r="F43" s="3">
        <v>15.611104981154201</v>
      </c>
      <c r="G43" s="3">
        <v>1007.5707237975899</v>
      </c>
      <c r="H43" s="3">
        <v>114.24120892555</v>
      </c>
      <c r="I43" s="4">
        <v>24329.995127642502</v>
      </c>
    </row>
    <row r="44" spans="1:9" x14ac:dyDescent="0.25">
      <c r="A44" s="2">
        <v>2028</v>
      </c>
      <c r="B44" s="3">
        <v>9272.74733653359</v>
      </c>
      <c r="C44" s="3">
        <v>12145.473052700099</v>
      </c>
      <c r="D44" s="3">
        <v>1777.9161847917301</v>
      </c>
      <c r="E44" s="3">
        <v>247.935021223349</v>
      </c>
      <c r="F44" s="3">
        <v>15.6109589539819</v>
      </c>
      <c r="G44" s="3">
        <v>1017.59160623143</v>
      </c>
      <c r="H44" s="3">
        <v>113.47913440299099</v>
      </c>
      <c r="I44" s="4">
        <v>24590.753294837199</v>
      </c>
    </row>
    <row r="45" spans="1:9" x14ac:dyDescent="0.25">
      <c r="A45" s="2">
        <v>2029</v>
      </c>
      <c r="B45" s="3">
        <v>9342.8018955525295</v>
      </c>
      <c r="C45" s="3">
        <v>12289.184347213</v>
      </c>
      <c r="D45" s="3">
        <v>1785.02591005051</v>
      </c>
      <c r="E45" s="3">
        <v>247.12124455658</v>
      </c>
      <c r="F45" s="3">
        <v>15.6108699090084</v>
      </c>
      <c r="G45" s="3">
        <v>1028.1649668682701</v>
      </c>
      <c r="H45" s="3">
        <v>112.68380924576699</v>
      </c>
      <c r="I45" s="4">
        <v>24820.5930433957</v>
      </c>
    </row>
    <row r="46" spans="1:9" x14ac:dyDescent="0.25">
      <c r="A46" s="2">
        <v>2030</v>
      </c>
      <c r="B46" s="3">
        <v>9383.7328268361107</v>
      </c>
      <c r="C46" s="3">
        <v>12435.544936639701</v>
      </c>
      <c r="D46" s="3">
        <v>1799.37239795645</v>
      </c>
      <c r="E46" s="3">
        <v>246.24658954255199</v>
      </c>
      <c r="F46" s="3">
        <v>15.610815936599201</v>
      </c>
      <c r="G46" s="3">
        <v>1038.9716679841699</v>
      </c>
      <c r="H46" s="3">
        <v>111.852214214675</v>
      </c>
      <c r="I46" s="4">
        <v>25031.331449110301</v>
      </c>
    </row>
    <row r="47" spans="1:9" x14ac:dyDescent="0.25">
      <c r="A47" t="s">
        <v>21</v>
      </c>
    </row>
    <row r="50" spans="1:9" ht="18.75" x14ac:dyDescent="0.3">
      <c r="A50" s="19" t="s">
        <v>10</v>
      </c>
      <c r="B50" s="20"/>
      <c r="C50" s="20"/>
      <c r="D50" s="20"/>
      <c r="E50" s="20"/>
      <c r="F50" s="20"/>
      <c r="G50" s="20"/>
    </row>
    <row r="51" spans="1:9" ht="15.75" thickBot="1" x14ac:dyDescent="0.3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1" t="s">
        <v>16</v>
      </c>
      <c r="I51" s="1" t="s">
        <v>23</v>
      </c>
    </row>
    <row r="52" spans="1:9" ht="15.75" thickTop="1" x14ac:dyDescent="0.25">
      <c r="A52" s="2" t="s">
        <v>11</v>
      </c>
      <c r="B52" s="5">
        <f>IF(B16=0, "--",(B26/B16)^(1/10)-1)</f>
        <v>6.5941679628913619E-3</v>
      </c>
      <c r="C52" s="5">
        <f t="shared" ref="C52:I52" si="0">IF(C16=0, "--",(C26/C16)^(1/10)-1)</f>
        <v>-1.7534171771194096E-5</v>
      </c>
      <c r="D52" s="5">
        <f t="shared" si="0"/>
        <v>-1.5573641420494333E-2</v>
      </c>
      <c r="E52" s="5">
        <f t="shared" si="0"/>
        <v>-2.7629036066846857E-2</v>
      </c>
      <c r="F52" s="5">
        <f t="shared" si="0"/>
        <v>-0.14950383833540237</v>
      </c>
      <c r="G52" s="5">
        <f t="shared" si="0"/>
        <v>1.0932158120117608E-2</v>
      </c>
      <c r="H52" s="5">
        <f t="shared" si="0"/>
        <v>-1.2784612949139906E-2</v>
      </c>
      <c r="I52" s="5">
        <f t="shared" si="0"/>
        <v>3.2752427715676546E-4</v>
      </c>
    </row>
    <row r="53" spans="1:9" x14ac:dyDescent="0.25">
      <c r="A53" s="2" t="s">
        <v>12</v>
      </c>
      <c r="B53" s="5">
        <f>IF(B26=0,"--",(B36/B26)^(1/10)-1)</f>
        <v>2.0476007992582534E-3</v>
      </c>
      <c r="C53" s="5">
        <f t="shared" ref="C53:I53" si="1">IF(C26=0,"--",(C36/C26)^(1/10)-1)</f>
        <v>7.2385855446934766E-3</v>
      </c>
      <c r="D53" s="5">
        <f t="shared" si="1"/>
        <v>-2.2690664113310111E-2</v>
      </c>
      <c r="E53" s="5">
        <f t="shared" si="1"/>
        <v>2.3699621091389567E-2</v>
      </c>
      <c r="F53" s="5">
        <f t="shared" si="1"/>
        <v>-8.3553919615793504E-2</v>
      </c>
      <c r="G53" s="5">
        <f t="shared" si="1"/>
        <v>-6.7270957763124972E-2</v>
      </c>
      <c r="H53" s="5">
        <f t="shared" si="1"/>
        <v>-7.0110396471644854E-2</v>
      </c>
      <c r="I53" s="5">
        <f t="shared" si="1"/>
        <v>-2.5099972603642717E-3</v>
      </c>
    </row>
    <row r="54" spans="1:9" x14ac:dyDescent="0.25">
      <c r="A54" s="2" t="s">
        <v>13</v>
      </c>
      <c r="B54" s="5">
        <f>IF(B36=0,"--",(B46/B36)^(1/10)-1)</f>
        <v>1.3499265395142901E-2</v>
      </c>
      <c r="C54" s="5">
        <f t="shared" ref="C54:I54" si="2">IF(C36=0,"--",(C46/C36)^(1/10)-1)</f>
        <v>1.1835739718623284E-2</v>
      </c>
      <c r="D54" s="5">
        <f t="shared" si="2"/>
        <v>1.0920240115888102E-3</v>
      </c>
      <c r="E54" s="5">
        <f t="shared" si="2"/>
        <v>-1.5775731885298017E-3</v>
      </c>
      <c r="F54" s="5">
        <f t="shared" si="2"/>
        <v>-4.9161177470780082E-5</v>
      </c>
      <c r="G54" s="5">
        <f t="shared" si="2"/>
        <v>9.7350730404530683E-3</v>
      </c>
      <c r="H54" s="5">
        <f t="shared" si="2"/>
        <v>-5.8956576991497922E-3</v>
      </c>
      <c r="I54" s="5">
        <f t="shared" si="2"/>
        <v>1.1310213237723188E-2</v>
      </c>
    </row>
  </sheetData>
  <mergeCells count="4">
    <mergeCell ref="A1:I1"/>
    <mergeCell ref="A2:I2"/>
    <mergeCell ref="A3:I3"/>
    <mergeCell ref="A50:G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8" width="24.7109375" customWidth="1"/>
  </cols>
  <sheetData>
    <row r="1" spans="1:8" ht="18.75" x14ac:dyDescent="0.3">
      <c r="A1" s="16" t="str">
        <f>CONCATENATE("Form 1.2 - ",'List of Forms'!A1)</f>
        <v>Form 1.2 - LADWP Planning Area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8" t="s">
        <v>24</v>
      </c>
      <c r="B3" s="17"/>
      <c r="C3" s="17"/>
      <c r="D3" s="17"/>
      <c r="E3" s="17"/>
      <c r="F3" s="17"/>
      <c r="G3" s="17"/>
      <c r="H3" s="17"/>
    </row>
    <row r="5" spans="1:8" ht="15.75" thickBot="1" x14ac:dyDescent="0.3">
      <c r="A5" s="6" t="s">
        <v>0</v>
      </c>
      <c r="B5" s="6" t="s">
        <v>6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</row>
    <row r="6" spans="1:8" ht="15.75" thickTop="1" x14ac:dyDescent="0.25">
      <c r="A6" s="2">
        <v>1990</v>
      </c>
      <c r="B6" s="3">
        <v>23037.7578984178</v>
      </c>
      <c r="C6" s="3">
        <v>2992.4384712864098</v>
      </c>
      <c r="D6" s="3">
        <v>26030.196369704201</v>
      </c>
      <c r="E6" s="3">
        <v>871.546999999999</v>
      </c>
      <c r="F6" s="3">
        <v>0</v>
      </c>
      <c r="G6" s="3">
        <v>871.546999999999</v>
      </c>
      <c r="H6" s="4">
        <v>25158.649369704199</v>
      </c>
    </row>
    <row r="7" spans="1:8" x14ac:dyDescent="0.25">
      <c r="A7" s="2">
        <v>1991</v>
      </c>
      <c r="B7" s="3">
        <v>22376.737974307202</v>
      </c>
      <c r="C7" s="3">
        <v>2884.6999765314699</v>
      </c>
      <c r="D7" s="3">
        <v>25261.437950838601</v>
      </c>
      <c r="E7" s="3">
        <v>1008.59</v>
      </c>
      <c r="F7" s="3">
        <v>0</v>
      </c>
      <c r="G7" s="3">
        <v>1008.59</v>
      </c>
      <c r="H7" s="4">
        <v>24252.847950838601</v>
      </c>
    </row>
    <row r="8" spans="1:8" x14ac:dyDescent="0.25">
      <c r="A8" s="2">
        <v>1992</v>
      </c>
      <c r="B8" s="3">
        <v>22771.091</v>
      </c>
      <c r="C8" s="3">
        <v>2945.6708399999902</v>
      </c>
      <c r="D8" s="3">
        <v>25716.761839999999</v>
      </c>
      <c r="E8" s="3">
        <v>951.30699999999899</v>
      </c>
      <c r="F8" s="3">
        <v>0</v>
      </c>
      <c r="G8" s="3">
        <v>951.30699999999899</v>
      </c>
      <c r="H8" s="4">
        <v>24765.454839999999</v>
      </c>
    </row>
    <row r="9" spans="1:8" x14ac:dyDescent="0.25">
      <c r="A9" s="2">
        <v>1993</v>
      </c>
      <c r="B9" s="3">
        <v>22109.942999999901</v>
      </c>
      <c r="C9" s="3">
        <v>2853.43519499999</v>
      </c>
      <c r="D9" s="3">
        <v>24963.378194999899</v>
      </c>
      <c r="E9" s="3">
        <v>973.38599999999997</v>
      </c>
      <c r="F9" s="3">
        <v>0</v>
      </c>
      <c r="G9" s="3">
        <v>973.38599999999997</v>
      </c>
      <c r="H9" s="4">
        <v>23989.992194999901</v>
      </c>
    </row>
    <row r="10" spans="1:8" x14ac:dyDescent="0.25">
      <c r="A10" s="2">
        <v>1994</v>
      </c>
      <c r="B10" s="3">
        <v>21726.6</v>
      </c>
      <c r="C10" s="3">
        <v>2753.6751899999999</v>
      </c>
      <c r="D10" s="3">
        <v>24480.27519</v>
      </c>
      <c r="E10" s="3">
        <v>1329.0060000000001</v>
      </c>
      <c r="F10" s="3">
        <v>0</v>
      </c>
      <c r="G10" s="3">
        <v>1329.0060000000001</v>
      </c>
      <c r="H10" s="4">
        <v>23151.269189999999</v>
      </c>
    </row>
    <row r="11" spans="1:8" x14ac:dyDescent="0.25">
      <c r="A11" s="2">
        <v>1995</v>
      </c>
      <c r="B11" s="3">
        <v>22201.8119999999</v>
      </c>
      <c r="C11" s="3">
        <v>2809.4849999999901</v>
      </c>
      <c r="D11" s="3">
        <v>25011.2969999999</v>
      </c>
      <c r="E11" s="3">
        <v>1390.8119999999999</v>
      </c>
      <c r="F11" s="3">
        <v>0</v>
      </c>
      <c r="G11" s="3">
        <v>1390.8119999999999</v>
      </c>
      <c r="H11" s="4">
        <v>23620.484999999899</v>
      </c>
    </row>
    <row r="12" spans="1:8" x14ac:dyDescent="0.25">
      <c r="A12" s="2">
        <v>1996</v>
      </c>
      <c r="B12" s="3">
        <v>22741.141</v>
      </c>
      <c r="C12" s="3">
        <v>2881.1636549999998</v>
      </c>
      <c r="D12" s="3">
        <v>25622.304655</v>
      </c>
      <c r="E12" s="3">
        <v>1399.1879999999901</v>
      </c>
      <c r="F12" s="3">
        <v>0</v>
      </c>
      <c r="G12" s="3">
        <v>1399.1879999999901</v>
      </c>
      <c r="H12" s="4">
        <v>24223.116655000002</v>
      </c>
    </row>
    <row r="13" spans="1:8" x14ac:dyDescent="0.25">
      <c r="A13" s="2">
        <v>1997</v>
      </c>
      <c r="B13" s="3">
        <v>23081.711999999901</v>
      </c>
      <c r="C13" s="3">
        <v>2943.26999999999</v>
      </c>
      <c r="D13" s="3">
        <v>26024.981999999902</v>
      </c>
      <c r="E13" s="3">
        <v>1279.712</v>
      </c>
      <c r="F13" s="3">
        <v>0</v>
      </c>
      <c r="G13" s="3">
        <v>1279.712</v>
      </c>
      <c r="H13" s="4">
        <v>24745.269999999899</v>
      </c>
    </row>
    <row r="14" spans="1:8" x14ac:dyDescent="0.25">
      <c r="A14" s="2">
        <v>1998</v>
      </c>
      <c r="B14" s="3">
        <v>22975.5469999999</v>
      </c>
      <c r="C14" s="3">
        <v>2928.96107999999</v>
      </c>
      <c r="D14" s="3">
        <v>25904.508079999901</v>
      </c>
      <c r="E14" s="3">
        <v>1279.539</v>
      </c>
      <c r="F14" s="3">
        <v>0</v>
      </c>
      <c r="G14" s="3">
        <v>1279.539</v>
      </c>
      <c r="H14" s="4">
        <v>24624.969079999901</v>
      </c>
    </row>
    <row r="15" spans="1:8" x14ac:dyDescent="0.25">
      <c r="A15" s="2">
        <v>1999</v>
      </c>
      <c r="B15" s="3">
        <v>23165.5779211726</v>
      </c>
      <c r="C15" s="3">
        <v>2950.4250000000102</v>
      </c>
      <c r="D15" s="3">
        <v>26116.0029211726</v>
      </c>
      <c r="E15" s="3">
        <v>1310.4659999999999</v>
      </c>
      <c r="F15" s="3">
        <v>0.111921172596775</v>
      </c>
      <c r="G15" s="3">
        <v>1310.5779211725901</v>
      </c>
      <c r="H15" s="4">
        <v>24805.424999999999</v>
      </c>
    </row>
    <row r="16" spans="1:8" x14ac:dyDescent="0.25">
      <c r="A16" s="2">
        <v>2000</v>
      </c>
      <c r="B16" s="3">
        <v>24013.754738862899</v>
      </c>
      <c r="C16" s="3">
        <v>3086.4985930349899</v>
      </c>
      <c r="D16" s="3">
        <v>27100.253331897999</v>
      </c>
      <c r="E16" s="3">
        <v>1150.1379999999999</v>
      </c>
      <c r="F16" s="3">
        <v>0.66419786301265904</v>
      </c>
      <c r="G16" s="3">
        <v>1150.80219786301</v>
      </c>
      <c r="H16" s="4">
        <v>25949.451134034902</v>
      </c>
    </row>
    <row r="17" spans="1:8" x14ac:dyDescent="0.25">
      <c r="A17" s="2">
        <v>2001</v>
      </c>
      <c r="B17" s="3">
        <v>23480.035283857898</v>
      </c>
      <c r="C17" s="3">
        <v>3020.4167359049902</v>
      </c>
      <c r="D17" s="3">
        <v>26500.452019762899</v>
      </c>
      <c r="E17" s="3">
        <v>1104.9369999999999</v>
      </c>
      <c r="F17" s="3">
        <v>1.6409808579152401</v>
      </c>
      <c r="G17" s="3">
        <v>1106.57798085791</v>
      </c>
      <c r="H17" s="4">
        <v>25393.874038904902</v>
      </c>
    </row>
    <row r="18" spans="1:8" x14ac:dyDescent="0.25">
      <c r="A18" s="2">
        <v>2002</v>
      </c>
      <c r="B18" s="3">
        <v>23600.101836417001</v>
      </c>
      <c r="C18" s="3">
        <v>3009.21236932499</v>
      </c>
      <c r="D18" s="3">
        <v>26609.314205742001</v>
      </c>
      <c r="E18" s="3">
        <v>1304.722</v>
      </c>
      <c r="F18" s="3">
        <v>4.9178414170950102</v>
      </c>
      <c r="G18" s="3">
        <v>1309.6398414170901</v>
      </c>
      <c r="H18" s="4">
        <v>25299.674364324899</v>
      </c>
    </row>
    <row r="19" spans="1:8" x14ac:dyDescent="0.25">
      <c r="A19" s="2">
        <v>2003</v>
      </c>
      <c r="B19" s="3">
        <v>24303.807600844899</v>
      </c>
      <c r="C19" s="3">
        <v>3110.9520644099998</v>
      </c>
      <c r="D19" s="3">
        <v>27414.7596652549</v>
      </c>
      <c r="E19" s="3">
        <v>1246.2602039999999</v>
      </c>
      <c r="F19" s="3">
        <v>13.458030844921</v>
      </c>
      <c r="G19" s="3">
        <v>1259.7182348449201</v>
      </c>
      <c r="H19" s="4">
        <v>26155.041430410001</v>
      </c>
    </row>
    <row r="20" spans="1:8" x14ac:dyDescent="0.25">
      <c r="A20" s="2">
        <v>2004</v>
      </c>
      <c r="B20" s="3">
        <v>24618.903101277301</v>
      </c>
      <c r="C20" s="3">
        <v>3152.2772303680499</v>
      </c>
      <c r="D20" s="3">
        <v>27771.180331645399</v>
      </c>
      <c r="E20" s="3">
        <v>1244.86999292</v>
      </c>
      <c r="F20" s="3">
        <v>23.831401927397199</v>
      </c>
      <c r="G20" s="3">
        <v>1268.70139484739</v>
      </c>
      <c r="H20" s="4">
        <v>26502.478936798001</v>
      </c>
    </row>
    <row r="21" spans="1:8" x14ac:dyDescent="0.25">
      <c r="A21" s="2">
        <v>2005</v>
      </c>
      <c r="B21" s="3">
        <v>24689.199476699599</v>
      </c>
      <c r="C21" s="3">
        <v>3159.1911326260501</v>
      </c>
      <c r="D21" s="3">
        <v>27848.390609325601</v>
      </c>
      <c r="E21" s="3">
        <v>1259.1347450707999</v>
      </c>
      <c r="F21" s="3">
        <v>28.648934398824</v>
      </c>
      <c r="G21" s="3">
        <v>1287.78367946962</v>
      </c>
      <c r="H21" s="4">
        <v>26560.606929856</v>
      </c>
    </row>
    <row r="22" spans="1:8" x14ac:dyDescent="0.25">
      <c r="A22" s="2">
        <v>2006</v>
      </c>
      <c r="B22" s="3">
        <v>25618.9510491457</v>
      </c>
      <c r="C22" s="3">
        <v>3282.2549999999901</v>
      </c>
      <c r="D22" s="3">
        <v>28901.206049145701</v>
      </c>
      <c r="E22" s="3">
        <v>1273.30951442009</v>
      </c>
      <c r="F22" s="3">
        <v>32.641534725647098</v>
      </c>
      <c r="G22" s="3">
        <v>1305.9510491457299</v>
      </c>
      <c r="H22" s="4">
        <v>27595.254999999899</v>
      </c>
    </row>
    <row r="23" spans="1:8" x14ac:dyDescent="0.25">
      <c r="A23" s="2">
        <v>2007</v>
      </c>
      <c r="B23" s="3">
        <v>25561.673999267201</v>
      </c>
      <c r="C23" s="3">
        <v>3282.83419075649</v>
      </c>
      <c r="D23" s="3">
        <v>28844.508190023698</v>
      </c>
      <c r="E23" s="3">
        <v>1209.1522092758901</v>
      </c>
      <c r="F23" s="3">
        <v>35.231488091336701</v>
      </c>
      <c r="G23" s="3">
        <v>1244.3836973672201</v>
      </c>
      <c r="H23" s="4">
        <v>27600.1244926564</v>
      </c>
    </row>
    <row r="24" spans="1:8" x14ac:dyDescent="0.25">
      <c r="A24" s="2">
        <v>2008</v>
      </c>
      <c r="B24" s="3">
        <v>26156.000171867701</v>
      </c>
      <c r="C24" s="3">
        <v>3353.2757039609901</v>
      </c>
      <c r="D24" s="3">
        <v>29509.275875828698</v>
      </c>
      <c r="E24" s="3">
        <v>1277.7449715831301</v>
      </c>
      <c r="F24" s="3">
        <v>39.175911684659603</v>
      </c>
      <c r="G24" s="3">
        <v>1316.92088326779</v>
      </c>
      <c r="H24" s="4">
        <v>28192.3549925609</v>
      </c>
    </row>
    <row r="25" spans="1:8" x14ac:dyDescent="0.25">
      <c r="A25" s="2">
        <v>2009</v>
      </c>
      <c r="B25" s="3">
        <v>25086.0339477792</v>
      </c>
      <c r="C25" s="3">
        <v>3211.21426032314</v>
      </c>
      <c r="D25" s="3">
        <v>28297.248208102301</v>
      </c>
      <c r="E25" s="3">
        <v>1252.0422718673001</v>
      </c>
      <c r="F25" s="3">
        <v>47.219377221938402</v>
      </c>
      <c r="G25" s="3">
        <v>1299.2616490892301</v>
      </c>
      <c r="H25" s="4">
        <v>26997.986559013101</v>
      </c>
    </row>
    <row r="26" spans="1:8" x14ac:dyDescent="0.25">
      <c r="A26" s="2">
        <v>2010</v>
      </c>
      <c r="B26" s="3">
        <v>24308.251664290001</v>
      </c>
      <c r="C26" s="3">
        <v>3096.62253755235</v>
      </c>
      <c r="D26" s="3">
        <v>27404.8742018423</v>
      </c>
      <c r="E26" s="3">
        <v>1307.2611951486199</v>
      </c>
      <c r="F26" s="3">
        <v>63.045746531394798</v>
      </c>
      <c r="G26" s="3">
        <v>1370.3069416800199</v>
      </c>
      <c r="H26" s="4">
        <v>26034.567260162301</v>
      </c>
    </row>
    <row r="27" spans="1:8" x14ac:dyDescent="0.25">
      <c r="A27" s="2">
        <v>2011</v>
      </c>
      <c r="B27" s="3">
        <v>24547.955199383599</v>
      </c>
      <c r="C27" s="3">
        <v>3125.8348437883401</v>
      </c>
      <c r="D27" s="3">
        <v>27673.790043172001</v>
      </c>
      <c r="E27" s="3">
        <v>1306.7073231971401</v>
      </c>
      <c r="F27" s="3">
        <v>86.915699976549206</v>
      </c>
      <c r="G27" s="3">
        <v>1393.6230231736899</v>
      </c>
      <c r="H27" s="4">
        <v>26280.167019998298</v>
      </c>
    </row>
    <row r="28" spans="1:8" x14ac:dyDescent="0.25">
      <c r="A28" s="2">
        <v>2012</v>
      </c>
      <c r="B28" s="3">
        <v>25036.799020052302</v>
      </c>
      <c r="C28" s="3">
        <v>3186.3753762169499</v>
      </c>
      <c r="D28" s="3">
        <v>28223.174396269202</v>
      </c>
      <c r="E28" s="3">
        <v>1312.46639396517</v>
      </c>
      <c r="F28" s="3">
        <v>121.552061517166</v>
      </c>
      <c r="G28" s="3">
        <v>1434.01845548233</v>
      </c>
      <c r="H28" s="4">
        <v>26789.155940786899</v>
      </c>
    </row>
    <row r="29" spans="1:8" x14ac:dyDescent="0.25">
      <c r="A29" s="2">
        <v>2013</v>
      </c>
      <c r="B29" s="3">
        <v>24167.121779159101</v>
      </c>
      <c r="C29" s="3">
        <v>3057.5750996699899</v>
      </c>
      <c r="D29" s="3">
        <v>27224.696878829101</v>
      </c>
      <c r="E29" s="3">
        <v>1349.8118900255099</v>
      </c>
      <c r="F29" s="3">
        <v>168.60544713368401</v>
      </c>
      <c r="G29" s="3">
        <v>1518.4173371592001</v>
      </c>
      <c r="H29" s="4">
        <v>25706.279541669901</v>
      </c>
    </row>
    <row r="30" spans="1:8" x14ac:dyDescent="0.25">
      <c r="A30" s="2">
        <v>2014</v>
      </c>
      <c r="B30" s="3">
        <v>24944.209935244198</v>
      </c>
      <c r="C30" s="3">
        <v>3167.1307046699899</v>
      </c>
      <c r="D30" s="3">
        <v>28111.3406399142</v>
      </c>
      <c r="E30" s="3">
        <v>1264.76102112526</v>
      </c>
      <c r="F30" s="3">
        <v>219.22147211904999</v>
      </c>
      <c r="G30" s="3">
        <v>1483.98249324431</v>
      </c>
      <c r="H30" s="4">
        <v>26627.3581466699</v>
      </c>
    </row>
    <row r="31" spans="1:8" x14ac:dyDescent="0.25">
      <c r="A31" s="2">
        <v>2015</v>
      </c>
      <c r="B31" s="3">
        <v>24964.9031151337</v>
      </c>
      <c r="C31" s="3">
        <v>3163.3298251649899</v>
      </c>
      <c r="D31" s="3">
        <v>28128.232940298702</v>
      </c>
      <c r="E31" s="3">
        <v>1261.59866091401</v>
      </c>
      <c r="F31" s="3">
        <v>271.23167521976097</v>
      </c>
      <c r="G31" s="3">
        <v>1532.8303361337701</v>
      </c>
      <c r="H31" s="4">
        <v>26595.402604164901</v>
      </c>
    </row>
    <row r="32" spans="1:8" x14ac:dyDescent="0.25">
      <c r="A32" s="2">
        <v>2016</v>
      </c>
      <c r="B32" s="3">
        <v>24466.1247371432</v>
      </c>
      <c r="C32" s="3">
        <v>3072.86506320638</v>
      </c>
      <c r="D32" s="3">
        <v>27538.989800349598</v>
      </c>
      <c r="E32" s="3">
        <v>1334.2547943048701</v>
      </c>
      <c r="F32" s="3">
        <v>345.53761583836001</v>
      </c>
      <c r="G32" s="3">
        <v>1679.79241014323</v>
      </c>
      <c r="H32" s="4">
        <v>25859.1973902063</v>
      </c>
    </row>
    <row r="33" spans="1:8" x14ac:dyDescent="0.25">
      <c r="A33" s="2">
        <v>2017</v>
      </c>
      <c r="B33" s="3">
        <v>24464.351674218098</v>
      </c>
      <c r="C33" s="3">
        <v>3067.9451000743202</v>
      </c>
      <c r="D33" s="3">
        <v>27532.296774292401</v>
      </c>
      <c r="E33" s="3">
        <v>1268.10550656182</v>
      </c>
      <c r="F33" s="3">
        <v>421.99264819674198</v>
      </c>
      <c r="G33" s="3">
        <v>1690.09815475856</v>
      </c>
      <c r="H33" s="4">
        <v>25842.1986195338</v>
      </c>
    </row>
    <row r="34" spans="1:8" x14ac:dyDescent="0.25">
      <c r="A34" s="2">
        <v>2018</v>
      </c>
      <c r="B34" s="3">
        <v>24007.307653738299</v>
      </c>
      <c r="C34" s="3">
        <v>2984.7305205784801</v>
      </c>
      <c r="D34" s="3">
        <v>26992.0381743168</v>
      </c>
      <c r="E34" s="3">
        <v>1340.4770522245699</v>
      </c>
      <c r="F34" s="3">
        <v>485.97992794489602</v>
      </c>
      <c r="G34" s="3">
        <v>1826.4569801694699</v>
      </c>
      <c r="H34" s="4">
        <v>25165.5811941473</v>
      </c>
    </row>
    <row r="35" spans="1:8" x14ac:dyDescent="0.25">
      <c r="A35" s="2">
        <v>2019</v>
      </c>
      <c r="B35" s="3">
        <v>23991.3036558887</v>
      </c>
      <c r="C35" s="3">
        <v>2970.6745087624399</v>
      </c>
      <c r="D35" s="3">
        <v>26961.978164651198</v>
      </c>
      <c r="E35" s="3">
        <v>1344.08778312704</v>
      </c>
      <c r="F35" s="3">
        <v>546.63566472109301</v>
      </c>
      <c r="G35" s="3">
        <v>1890.72344784813</v>
      </c>
      <c r="H35" s="4">
        <v>25071.254716803</v>
      </c>
    </row>
    <row r="36" spans="1:8" x14ac:dyDescent="0.25">
      <c r="A36" s="2">
        <v>2020</v>
      </c>
      <c r="B36" s="3">
        <v>24311.017162723201</v>
      </c>
      <c r="C36" s="3">
        <v>3003.4247276849301</v>
      </c>
      <c r="D36" s="3">
        <v>27314.441890408099</v>
      </c>
      <c r="E36" s="3">
        <v>1347.5246065251799</v>
      </c>
      <c r="F36" s="3">
        <v>594.82995741437696</v>
      </c>
      <c r="G36" s="3">
        <v>1942.35456393956</v>
      </c>
      <c r="H36" s="4">
        <v>25372.0873264685</v>
      </c>
    </row>
    <row r="37" spans="1:8" x14ac:dyDescent="0.25">
      <c r="A37" s="2">
        <v>2021</v>
      </c>
      <c r="B37" s="3">
        <v>24645.194115446098</v>
      </c>
      <c r="C37" s="3">
        <v>3039.6980270386498</v>
      </c>
      <c r="D37" s="3">
        <v>27684.892142484801</v>
      </c>
      <c r="E37" s="3">
        <v>1350.5553214371801</v>
      </c>
      <c r="F37" s="3">
        <v>631.073590674755</v>
      </c>
      <c r="G37" s="3">
        <v>1981.62891211193</v>
      </c>
      <c r="H37" s="4">
        <v>25703.263230372799</v>
      </c>
    </row>
    <row r="38" spans="1:8" x14ac:dyDescent="0.25">
      <c r="A38" s="2">
        <v>2022</v>
      </c>
      <c r="B38" s="3">
        <v>25057.019421658799</v>
      </c>
      <c r="C38" s="3">
        <v>3087.6286793336999</v>
      </c>
      <c r="D38" s="3">
        <v>28144.648100992501</v>
      </c>
      <c r="E38" s="3">
        <v>1353.1342819013501</v>
      </c>
      <c r="F38" s="3">
        <v>657.85949305033705</v>
      </c>
      <c r="G38" s="3">
        <v>2010.9937749516801</v>
      </c>
      <c r="H38" s="4">
        <v>26133.654326040902</v>
      </c>
    </row>
    <row r="39" spans="1:8" x14ac:dyDescent="0.25">
      <c r="A39" s="2">
        <v>2023</v>
      </c>
      <c r="B39" s="3">
        <v>25391.194382032401</v>
      </c>
      <c r="C39" s="3">
        <v>3125.2056616750601</v>
      </c>
      <c r="D39" s="3">
        <v>28516.400043707501</v>
      </c>
      <c r="E39" s="3">
        <v>1355.26355629922</v>
      </c>
      <c r="F39" s="3">
        <v>683.93694384815603</v>
      </c>
      <c r="G39" s="3">
        <v>2039.2005001473699</v>
      </c>
      <c r="H39" s="4">
        <v>26477.199543560098</v>
      </c>
    </row>
    <row r="40" spans="1:8" x14ac:dyDescent="0.25">
      <c r="A40" s="2">
        <v>2024</v>
      </c>
      <c r="B40" s="3">
        <v>25719.305551161498</v>
      </c>
      <c r="C40" s="3">
        <v>3162.30725586269</v>
      </c>
      <c r="D40" s="3">
        <v>28881.612807024201</v>
      </c>
      <c r="E40" s="3">
        <v>1354.1967050053199</v>
      </c>
      <c r="F40" s="3">
        <v>710.05678618311003</v>
      </c>
      <c r="G40" s="3">
        <v>2064.25349118843</v>
      </c>
      <c r="H40" s="4">
        <v>26817.359315835802</v>
      </c>
    </row>
    <row r="41" spans="1:8" x14ac:dyDescent="0.25">
      <c r="A41" s="2">
        <v>2025</v>
      </c>
      <c r="B41" s="3">
        <v>26039.358733104302</v>
      </c>
      <c r="C41" s="3">
        <v>3197.94644728096</v>
      </c>
      <c r="D41" s="3">
        <v>29237.305180385301</v>
      </c>
      <c r="E41" s="3">
        <v>1354.2973121682501</v>
      </c>
      <c r="F41" s="3">
        <v>737.21044113010498</v>
      </c>
      <c r="G41" s="3">
        <v>2091.5077532983501</v>
      </c>
      <c r="H41" s="4">
        <v>27145.797427086902</v>
      </c>
    </row>
    <row r="42" spans="1:8" x14ac:dyDescent="0.25">
      <c r="A42" s="2">
        <v>2026</v>
      </c>
      <c r="B42" s="3">
        <v>26257.948288166001</v>
      </c>
      <c r="C42" s="3">
        <v>3219.47625407546</v>
      </c>
      <c r="D42" s="3">
        <v>29477.424542241501</v>
      </c>
      <c r="E42" s="3">
        <v>1353.84874839126</v>
      </c>
      <c r="F42" s="3">
        <v>768.43770223555202</v>
      </c>
      <c r="G42" s="3">
        <v>2122.2864506268102</v>
      </c>
      <c r="H42" s="4">
        <v>27355.138091614699</v>
      </c>
    </row>
    <row r="43" spans="1:8" x14ac:dyDescent="0.25">
      <c r="A43" s="2">
        <v>2027</v>
      </c>
      <c r="B43" s="3">
        <v>26487.974328211301</v>
      </c>
      <c r="C43" s="3">
        <v>3241.45318453239</v>
      </c>
      <c r="D43" s="3">
        <v>29729.427512743699</v>
      </c>
      <c r="E43" s="3">
        <v>1353.39009719656</v>
      </c>
      <c r="F43" s="3">
        <v>804.58910337219902</v>
      </c>
      <c r="G43" s="3">
        <v>2157.97920056876</v>
      </c>
      <c r="H43" s="4">
        <v>27571.4483121749</v>
      </c>
    </row>
    <row r="44" spans="1:8" x14ac:dyDescent="0.25">
      <c r="A44" s="2">
        <v>2028</v>
      </c>
      <c r="B44" s="3">
        <v>26790.350701633</v>
      </c>
      <c r="C44" s="3">
        <v>3271.80475553211</v>
      </c>
      <c r="D44" s="3">
        <v>30062.1554571651</v>
      </c>
      <c r="E44" s="3">
        <v>1352.92137467921</v>
      </c>
      <c r="F44" s="3">
        <v>846.67603211652204</v>
      </c>
      <c r="G44" s="3">
        <v>2199.59740679573</v>
      </c>
      <c r="H44" s="4">
        <v>27862.558050369302</v>
      </c>
    </row>
    <row r="45" spans="1:8" x14ac:dyDescent="0.25">
      <c r="A45" s="2">
        <v>2029</v>
      </c>
      <c r="B45" s="3">
        <v>27068.439407136299</v>
      </c>
      <c r="C45" s="3">
        <v>3297.4909599297598</v>
      </c>
      <c r="D45" s="3">
        <v>30365.930367066099</v>
      </c>
      <c r="E45" s="3">
        <v>1352.4425077711601</v>
      </c>
      <c r="F45" s="3">
        <v>895.40385596940098</v>
      </c>
      <c r="G45" s="3">
        <v>2247.8463637405698</v>
      </c>
      <c r="H45" s="4">
        <v>28118.084003325501</v>
      </c>
    </row>
    <row r="46" spans="1:8" x14ac:dyDescent="0.25">
      <c r="A46" s="2">
        <v>2030</v>
      </c>
      <c r="B46" s="3">
        <v>27334.355615349599</v>
      </c>
      <c r="C46" s="3">
        <v>3320.03588023458</v>
      </c>
      <c r="D46" s="3">
        <v>30654.391495584201</v>
      </c>
      <c r="E46" s="3">
        <v>1351.9534857031899</v>
      </c>
      <c r="F46" s="3">
        <v>951.070680536174</v>
      </c>
      <c r="G46" s="3">
        <v>2303.0241662393601</v>
      </c>
      <c r="H46" s="4">
        <v>28351.367329344899</v>
      </c>
    </row>
    <row r="47" spans="1:8" x14ac:dyDescent="0.25">
      <c r="A47" t="s">
        <v>33</v>
      </c>
    </row>
    <row r="50" spans="1:8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</row>
    <row r="51" spans="1:8" ht="15.75" thickBot="1" x14ac:dyDescent="0.3">
      <c r="A51" s="6" t="s">
        <v>0</v>
      </c>
      <c r="B51" s="6" t="s">
        <v>6</v>
      </c>
      <c r="C51" s="6" t="s">
        <v>25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30</v>
      </c>
    </row>
    <row r="52" spans="1:8" ht="15.75" thickTop="1" x14ac:dyDescent="0.25">
      <c r="A52" s="2" t="s">
        <v>11</v>
      </c>
      <c r="B52" s="5">
        <f t="shared" ref="B52:H52" si="0">IF(B16=0, "--",(B26/B16)^(1/10)-1)</f>
        <v>1.2196518777551901E-3</v>
      </c>
      <c r="C52" s="5">
        <f t="shared" si="0"/>
        <v>3.2752427715676546E-4</v>
      </c>
      <c r="D52" s="5">
        <f t="shared" si="0"/>
        <v>1.1184061771742915E-3</v>
      </c>
      <c r="E52" s="5">
        <f t="shared" si="0"/>
        <v>1.2887570340783583E-2</v>
      </c>
      <c r="F52" s="5">
        <f t="shared" si="0"/>
        <v>0.57665194813806675</v>
      </c>
      <c r="G52" s="5">
        <f t="shared" si="0"/>
        <v>1.7610823371270623E-2</v>
      </c>
      <c r="H52" s="5">
        <f t="shared" si="0"/>
        <v>3.2752427715654342E-4</v>
      </c>
    </row>
    <row r="53" spans="1:8" x14ac:dyDescent="0.25">
      <c r="A53" s="2" t="s">
        <v>12</v>
      </c>
      <c r="B53" s="5">
        <f t="shared" ref="B53:H53" si="1">IF(B26=0,"--",(B36/B26)^(1/10)-1)</f>
        <v>1.1376206320301563E-5</v>
      </c>
      <c r="C53" s="5">
        <f t="shared" si="1"/>
        <v>-3.0512155586308598E-3</v>
      </c>
      <c r="D53" s="5">
        <f t="shared" si="1"/>
        <v>-3.3047726643919972E-4</v>
      </c>
      <c r="E53" s="5">
        <f t="shared" si="1"/>
        <v>3.0381083816015675E-3</v>
      </c>
      <c r="F53" s="5">
        <f t="shared" si="1"/>
        <v>0.2516234867966598</v>
      </c>
      <c r="G53" s="5">
        <f t="shared" si="1"/>
        <v>3.5502293800235396E-2</v>
      </c>
      <c r="H53" s="5">
        <f t="shared" si="1"/>
        <v>-2.5742329054750934E-3</v>
      </c>
    </row>
    <row r="54" spans="1:8" x14ac:dyDescent="0.25">
      <c r="A54" s="2" t="s">
        <v>13</v>
      </c>
      <c r="B54" s="5">
        <f t="shared" ref="B54:H54" si="2">IF(B36=0,"--",(B46/B36)^(1/10)-1)</f>
        <v>1.1790438628162647E-2</v>
      </c>
      <c r="C54" s="5">
        <f t="shared" si="2"/>
        <v>1.0072628497096892E-2</v>
      </c>
      <c r="D54" s="5">
        <f t="shared" si="2"/>
        <v>1.1602832838353949E-2</v>
      </c>
      <c r="E54" s="5">
        <f t="shared" si="2"/>
        <v>3.2818268584278165E-4</v>
      </c>
      <c r="F54" s="5">
        <f t="shared" si="2"/>
        <v>4.8049984952808877E-2</v>
      </c>
      <c r="G54" s="5">
        <f t="shared" si="2"/>
        <v>1.7178093674369288E-2</v>
      </c>
      <c r="H54" s="5">
        <f t="shared" si="2"/>
        <v>1.1164423536641044E-2</v>
      </c>
    </row>
  </sheetData>
  <mergeCells count="4">
    <mergeCell ref="A1:H1"/>
    <mergeCell ref="A2:H2"/>
    <mergeCell ref="A3:H3"/>
    <mergeCell ref="A50:H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75" zoomScaleNormal="75" workbookViewId="0">
      <selection activeCell="A4" sqref="A4"/>
    </sheetView>
  </sheetViews>
  <sheetFormatPr defaultRowHeight="15" x14ac:dyDescent="0.25"/>
  <cols>
    <col min="1" max="1" width="9.140625" customWidth="1"/>
    <col min="2" max="9" width="32.7109375" customWidth="1"/>
  </cols>
  <sheetData>
    <row r="1" spans="1:9" ht="18.75" x14ac:dyDescent="0.3">
      <c r="A1" s="16" t="str">
        <f>CONCATENATE("Form 1.4 - ",'List of Forms'!A1)</f>
        <v>Form 1.4 - LADWP Planning Area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22" t="s">
        <v>34</v>
      </c>
      <c r="B3" s="17"/>
      <c r="C3" s="17"/>
      <c r="D3" s="17"/>
      <c r="E3" s="17"/>
      <c r="F3" s="17"/>
      <c r="G3" s="17"/>
      <c r="H3" s="17"/>
      <c r="I3" s="17"/>
    </row>
    <row r="5" spans="1:9" ht="15.75" thickBot="1" x14ac:dyDescent="0.3">
      <c r="A5" s="6" t="s">
        <v>0</v>
      </c>
      <c r="B5" s="6" t="s">
        <v>31</v>
      </c>
      <c r="C5" s="6" t="s">
        <v>32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63</v>
      </c>
      <c r="I5" s="6" t="s">
        <v>66</v>
      </c>
    </row>
    <row r="6" spans="1:9" ht="15.75" thickTop="1" x14ac:dyDescent="0.25">
      <c r="A6" s="2">
        <v>1990</v>
      </c>
      <c r="B6" s="3">
        <v>4951.4950289999997</v>
      </c>
      <c r="C6" s="3">
        <v>537.93600049999998</v>
      </c>
      <c r="D6" s="3">
        <v>5489.4310299999997</v>
      </c>
      <c r="E6" s="3">
        <v>148.4950249</v>
      </c>
      <c r="F6" s="3">
        <v>0</v>
      </c>
      <c r="G6" s="3">
        <v>148.4950249</v>
      </c>
      <c r="H6" s="4">
        <v>5340.9360049999996</v>
      </c>
      <c r="I6" s="15">
        <v>53.773195090000002</v>
      </c>
    </row>
    <row r="7" spans="1:9" x14ac:dyDescent="0.25">
      <c r="A7" s="2">
        <v>1991</v>
      </c>
      <c r="B7" s="3">
        <v>4804.9345460000004</v>
      </c>
      <c r="C7" s="3">
        <v>518.90608020000002</v>
      </c>
      <c r="D7" s="3">
        <v>5323.8406260000002</v>
      </c>
      <c r="E7" s="3">
        <v>171.84454439999999</v>
      </c>
      <c r="F7" s="3">
        <v>0</v>
      </c>
      <c r="G7" s="3">
        <v>171.84454439999999</v>
      </c>
      <c r="H7" s="4">
        <v>5151.9960819999997</v>
      </c>
      <c r="I7" s="15">
        <v>53.738199809999998</v>
      </c>
    </row>
    <row r="8" spans="1:9" x14ac:dyDescent="0.25">
      <c r="A8" s="2">
        <v>1992</v>
      </c>
      <c r="B8" s="3">
        <v>4968.0846110000002</v>
      </c>
      <c r="C8" s="3">
        <v>538.27200000000005</v>
      </c>
      <c r="D8" s="3">
        <v>5506.3566110000002</v>
      </c>
      <c r="E8" s="3">
        <v>162.08461120000001</v>
      </c>
      <c r="F8" s="3">
        <v>0</v>
      </c>
      <c r="G8" s="3">
        <v>162.08461120000001</v>
      </c>
      <c r="H8" s="4">
        <v>5344.2719999999999</v>
      </c>
      <c r="I8" s="15">
        <v>52.89975355</v>
      </c>
    </row>
    <row r="9" spans="1:9" x14ac:dyDescent="0.25">
      <c r="A9" s="2">
        <v>1993</v>
      </c>
      <c r="B9" s="3">
        <v>4397.84645</v>
      </c>
      <c r="C9" s="3">
        <v>473.9839996</v>
      </c>
      <c r="D9" s="3">
        <v>4871.830449</v>
      </c>
      <c r="E9" s="3">
        <v>165.84645269999999</v>
      </c>
      <c r="F9" s="3">
        <v>0</v>
      </c>
      <c r="G9" s="3">
        <v>165.84645269999999</v>
      </c>
      <c r="H9" s="4">
        <v>4705.9839959999999</v>
      </c>
      <c r="I9" s="15">
        <v>58.193644220000003</v>
      </c>
    </row>
    <row r="10" spans="1:9" x14ac:dyDescent="0.25">
      <c r="A10" s="2">
        <v>1994</v>
      </c>
      <c r="B10" s="3">
        <v>4749.3790429999999</v>
      </c>
      <c r="C10" s="3">
        <v>506.8</v>
      </c>
      <c r="D10" s="3">
        <v>5256.1790430000001</v>
      </c>
      <c r="E10" s="3">
        <v>224.37904309999999</v>
      </c>
      <c r="F10" s="3">
        <v>0</v>
      </c>
      <c r="G10" s="3">
        <v>224.37904309999999</v>
      </c>
      <c r="H10" s="4">
        <v>5031.8</v>
      </c>
      <c r="I10" s="15">
        <v>52.522734380000003</v>
      </c>
    </row>
    <row r="11" spans="1:9" x14ac:dyDescent="0.25">
      <c r="A11" s="2">
        <v>1995</v>
      </c>
      <c r="B11" s="3">
        <v>4687.5531369999999</v>
      </c>
      <c r="C11" s="3">
        <v>499.40799989999999</v>
      </c>
      <c r="D11" s="3">
        <v>5186.9611370000002</v>
      </c>
      <c r="E11" s="3">
        <v>228.55313839999999</v>
      </c>
      <c r="F11" s="3">
        <v>0</v>
      </c>
      <c r="G11" s="3">
        <v>228.55313839999999</v>
      </c>
      <c r="H11" s="4">
        <v>4958.407999</v>
      </c>
      <c r="I11" s="15">
        <v>54.380405930000002</v>
      </c>
    </row>
    <row r="12" spans="1:9" x14ac:dyDescent="0.25">
      <c r="A12" s="2">
        <v>1996</v>
      </c>
      <c r="B12" s="3">
        <v>4829.0044319999997</v>
      </c>
      <c r="C12" s="3">
        <v>515.76000020000004</v>
      </c>
      <c r="D12" s="3">
        <v>5344.7644319999999</v>
      </c>
      <c r="E12" s="3">
        <v>224.00442989999999</v>
      </c>
      <c r="F12" s="3">
        <v>0</v>
      </c>
      <c r="G12" s="3">
        <v>224.00442989999999</v>
      </c>
      <c r="H12" s="4">
        <v>5120.760002</v>
      </c>
      <c r="I12" s="15">
        <v>53.999718090000002</v>
      </c>
    </row>
    <row r="13" spans="1:9" x14ac:dyDescent="0.25">
      <c r="A13" s="2">
        <v>1997</v>
      </c>
      <c r="B13" s="3">
        <v>5256.9833619999999</v>
      </c>
      <c r="C13" s="3">
        <v>564.3679995</v>
      </c>
      <c r="D13" s="3">
        <v>5821.3513620000003</v>
      </c>
      <c r="E13" s="3">
        <v>217.9833667</v>
      </c>
      <c r="F13" s="3">
        <v>0</v>
      </c>
      <c r="G13" s="3">
        <v>217.9833667</v>
      </c>
      <c r="H13" s="4">
        <v>5603.3679949999996</v>
      </c>
      <c r="I13" s="15">
        <v>50.412582469999997</v>
      </c>
    </row>
    <row r="14" spans="1:9" x14ac:dyDescent="0.25">
      <c r="A14" s="2">
        <v>1998</v>
      </c>
      <c r="B14" s="3">
        <v>5267.9538899999998</v>
      </c>
      <c r="C14" s="3">
        <v>565.59999989999994</v>
      </c>
      <c r="D14" s="3">
        <v>5833.5538900000001</v>
      </c>
      <c r="E14" s="3">
        <v>217.95389080000001</v>
      </c>
      <c r="F14" s="3">
        <v>0</v>
      </c>
      <c r="G14" s="3">
        <v>217.95389080000001</v>
      </c>
      <c r="H14" s="4">
        <v>5615.599999</v>
      </c>
      <c r="I14" s="15">
        <v>50.058222280000003</v>
      </c>
    </row>
    <row r="15" spans="1:9" x14ac:dyDescent="0.25">
      <c r="A15" s="2">
        <v>1999</v>
      </c>
      <c r="B15" s="3">
        <v>5081.342885</v>
      </c>
      <c r="C15" s="3">
        <v>544.09773089999999</v>
      </c>
      <c r="D15" s="3">
        <v>5625.4406159999999</v>
      </c>
      <c r="E15" s="3">
        <v>223.27847070000001</v>
      </c>
      <c r="F15" s="3">
        <v>4.8959999999999997E-2</v>
      </c>
      <c r="G15" s="3">
        <v>223.32743070000001</v>
      </c>
      <c r="H15" s="4">
        <v>5402.1131859999996</v>
      </c>
      <c r="I15" s="15">
        <v>52.417811759999999</v>
      </c>
    </row>
    <row r="16" spans="1:9" x14ac:dyDescent="0.25">
      <c r="A16" s="2">
        <v>2000</v>
      </c>
      <c r="B16" s="3">
        <v>5002.298522</v>
      </c>
      <c r="C16" s="3">
        <v>538.28105140000002</v>
      </c>
      <c r="D16" s="3">
        <v>5540.579573</v>
      </c>
      <c r="E16" s="3">
        <v>195.9616302</v>
      </c>
      <c r="F16" s="3">
        <v>0.2560752</v>
      </c>
      <c r="G16" s="3">
        <v>196.2177054</v>
      </c>
      <c r="H16" s="4">
        <v>5344.361868</v>
      </c>
      <c r="I16" s="15">
        <v>55.427873050000002</v>
      </c>
    </row>
    <row r="17" spans="1:9" x14ac:dyDescent="0.25">
      <c r="A17" s="2">
        <v>2001</v>
      </c>
      <c r="B17" s="3">
        <v>4514.5145970000003</v>
      </c>
      <c r="C17" s="3">
        <v>484.9789998</v>
      </c>
      <c r="D17" s="3">
        <v>4999.4935969999997</v>
      </c>
      <c r="E17" s="3">
        <v>183.8074417</v>
      </c>
      <c r="F17" s="3">
        <v>0.53751482399999995</v>
      </c>
      <c r="G17" s="3">
        <v>184.3449565</v>
      </c>
      <c r="H17" s="4">
        <v>4815.1486400000003</v>
      </c>
      <c r="I17" s="15">
        <v>60.202587389999998</v>
      </c>
    </row>
    <row r="18" spans="1:9" x14ac:dyDescent="0.25">
      <c r="A18" s="2">
        <v>2002</v>
      </c>
      <c r="B18" s="3">
        <v>4943.2110629999997</v>
      </c>
      <c r="C18" s="3">
        <v>528.5905583</v>
      </c>
      <c r="D18" s="3">
        <v>5471.8016209999996</v>
      </c>
      <c r="E18" s="3">
        <v>221.88263939999999</v>
      </c>
      <c r="F18" s="3">
        <v>1.7698672499999999</v>
      </c>
      <c r="G18" s="3">
        <v>223.65250660000001</v>
      </c>
      <c r="H18" s="4">
        <v>5248.1491139999998</v>
      </c>
      <c r="I18" s="15">
        <v>55.030652099999998</v>
      </c>
    </row>
    <row r="19" spans="1:9" x14ac:dyDescent="0.25">
      <c r="A19" s="2">
        <v>2003</v>
      </c>
      <c r="B19" s="3">
        <v>5141.6719450000001</v>
      </c>
      <c r="C19" s="3">
        <v>551.59192280000002</v>
      </c>
      <c r="D19" s="3">
        <v>5693.263868</v>
      </c>
      <c r="E19" s="3">
        <v>212.32610679999999</v>
      </c>
      <c r="F19" s="3">
        <v>4.4179556739999999</v>
      </c>
      <c r="G19" s="3">
        <v>216.74406250000001</v>
      </c>
      <c r="H19" s="4">
        <v>5476.5198049999999</v>
      </c>
      <c r="I19" s="15">
        <v>54.518844620000003</v>
      </c>
    </row>
    <row r="20" spans="1:9" x14ac:dyDescent="0.25">
      <c r="A20" s="2">
        <v>2004</v>
      </c>
      <c r="B20" s="3">
        <v>5151.7553630000002</v>
      </c>
      <c r="C20" s="3">
        <v>552.5091989</v>
      </c>
      <c r="D20" s="3">
        <v>5704.264561</v>
      </c>
      <c r="E20" s="3">
        <v>211.91837770000001</v>
      </c>
      <c r="F20" s="3">
        <v>6.7191378950000002</v>
      </c>
      <c r="G20" s="3">
        <v>218.6375156</v>
      </c>
      <c r="H20" s="4">
        <v>5485.6270459999996</v>
      </c>
      <c r="I20" s="15">
        <v>55.151345749999997</v>
      </c>
    </row>
    <row r="21" spans="1:9" x14ac:dyDescent="0.25">
      <c r="A21" s="2">
        <v>2005</v>
      </c>
      <c r="B21" s="3">
        <v>5321.1477720000003</v>
      </c>
      <c r="C21" s="3">
        <v>571.10861369999998</v>
      </c>
      <c r="D21" s="3">
        <v>5892.256386</v>
      </c>
      <c r="E21" s="3">
        <v>214.3567391</v>
      </c>
      <c r="F21" s="3">
        <v>7.6069823660000004</v>
      </c>
      <c r="G21" s="3">
        <v>221.96372149999999</v>
      </c>
      <c r="H21" s="4">
        <v>5670.2926639999996</v>
      </c>
      <c r="I21" s="15">
        <v>53.472244449999998</v>
      </c>
    </row>
    <row r="22" spans="1:9" x14ac:dyDescent="0.25">
      <c r="A22" s="2">
        <v>2006</v>
      </c>
      <c r="B22" s="3">
        <v>5711.4633919999997</v>
      </c>
      <c r="C22" s="3">
        <v>614.88891369999999</v>
      </c>
      <c r="D22" s="3">
        <v>6326.3523059999998</v>
      </c>
      <c r="E22" s="3">
        <v>212.90780140000001</v>
      </c>
      <c r="F22" s="3">
        <v>8.4760034540000007</v>
      </c>
      <c r="G22" s="3">
        <v>221.38380480000001</v>
      </c>
      <c r="H22" s="4">
        <v>6104.9685010000003</v>
      </c>
      <c r="I22" s="15">
        <v>51.599664509999997</v>
      </c>
    </row>
    <row r="23" spans="1:9" x14ac:dyDescent="0.25">
      <c r="A23" s="2">
        <v>2007</v>
      </c>
      <c r="B23" s="3">
        <v>5676.2172950000004</v>
      </c>
      <c r="C23" s="3">
        <v>611.79746769999997</v>
      </c>
      <c r="D23" s="3">
        <v>6288.0147630000001</v>
      </c>
      <c r="E23" s="3">
        <v>204.39101099999999</v>
      </c>
      <c r="F23" s="3">
        <v>9.3488936769999995</v>
      </c>
      <c r="G23" s="3">
        <v>213.73990470000001</v>
      </c>
      <c r="H23" s="4">
        <v>6074.2748579999998</v>
      </c>
      <c r="I23" s="15">
        <v>51.869551790000003</v>
      </c>
    </row>
    <row r="24" spans="1:9" x14ac:dyDescent="0.25">
      <c r="A24" s="2">
        <v>2008</v>
      </c>
      <c r="B24" s="3">
        <v>5626.1287320000001</v>
      </c>
      <c r="C24" s="3">
        <v>605.2903728</v>
      </c>
      <c r="D24" s="3">
        <v>6231.4191049999999</v>
      </c>
      <c r="E24" s="3">
        <v>211.27935629999999</v>
      </c>
      <c r="F24" s="3">
        <v>10.471047130000001</v>
      </c>
      <c r="G24" s="3">
        <v>221.75040340000001</v>
      </c>
      <c r="H24" s="4">
        <v>6009.6687009999996</v>
      </c>
      <c r="I24" s="15">
        <v>53.55212616</v>
      </c>
    </row>
    <row r="25" spans="1:9" x14ac:dyDescent="0.25">
      <c r="A25" s="2">
        <v>2009</v>
      </c>
      <c r="B25" s="3">
        <v>5361.903937</v>
      </c>
      <c r="C25" s="3">
        <v>575.43459210000003</v>
      </c>
      <c r="D25" s="3">
        <v>5937.3385289999997</v>
      </c>
      <c r="E25" s="3">
        <v>210.8180629</v>
      </c>
      <c r="F25" s="3">
        <v>13.27701605</v>
      </c>
      <c r="G25" s="3">
        <v>224.095079</v>
      </c>
      <c r="H25" s="4">
        <v>5713.2434499999999</v>
      </c>
      <c r="I25" s="15">
        <v>53.94417309</v>
      </c>
    </row>
    <row r="26" spans="1:9" x14ac:dyDescent="0.25">
      <c r="A26" s="2">
        <v>2010</v>
      </c>
      <c r="B26" s="3">
        <v>5758.835231</v>
      </c>
      <c r="C26" s="3">
        <v>619.2476345</v>
      </c>
      <c r="D26" s="3">
        <v>6378.0828659999997</v>
      </c>
      <c r="E26" s="3">
        <v>211.60082399999999</v>
      </c>
      <c r="F26" s="3">
        <v>18.23767097</v>
      </c>
      <c r="G26" s="3">
        <v>229.8384949</v>
      </c>
      <c r="H26" s="4">
        <v>6148.2443709999998</v>
      </c>
      <c r="I26" s="15">
        <v>48.338718900000003</v>
      </c>
    </row>
    <row r="27" spans="1:9" x14ac:dyDescent="0.25">
      <c r="A27" s="2">
        <v>2011</v>
      </c>
      <c r="B27" s="3">
        <v>5555.9693889999999</v>
      </c>
      <c r="C27" s="3">
        <v>596.00389700000005</v>
      </c>
      <c r="D27" s="3">
        <v>6151.9732860000004</v>
      </c>
      <c r="E27" s="3">
        <v>209.31986040000001</v>
      </c>
      <c r="F27" s="3">
        <v>25.186162620000001</v>
      </c>
      <c r="G27" s="3">
        <v>234.506023</v>
      </c>
      <c r="H27" s="4">
        <v>5917.4672629999995</v>
      </c>
      <c r="I27" s="15">
        <v>50.697687590000001</v>
      </c>
    </row>
    <row r="28" spans="1:9" x14ac:dyDescent="0.25">
      <c r="A28" s="2">
        <v>2012</v>
      </c>
      <c r="B28" s="3">
        <v>5462.9376080000002</v>
      </c>
      <c r="C28" s="3">
        <v>583.85700899999995</v>
      </c>
      <c r="D28" s="3">
        <v>6046.7946169999996</v>
      </c>
      <c r="E28" s="3">
        <v>214.484047</v>
      </c>
      <c r="F28" s="3">
        <v>35.444551799999999</v>
      </c>
      <c r="G28" s="3">
        <v>249.9285988</v>
      </c>
      <c r="H28" s="4">
        <v>5796.8660179999997</v>
      </c>
      <c r="I28" s="15">
        <v>52.754761190000004</v>
      </c>
    </row>
    <row r="29" spans="1:9" x14ac:dyDescent="0.25">
      <c r="A29" s="2">
        <v>2013</v>
      </c>
      <c r="B29" s="3">
        <v>5560.1051299999999</v>
      </c>
      <c r="C29" s="3">
        <v>592.42485469999997</v>
      </c>
      <c r="D29" s="3">
        <v>6152.5299850000001</v>
      </c>
      <c r="E29" s="3">
        <v>225.7643277</v>
      </c>
      <c r="F29" s="3">
        <v>44.833170809999999</v>
      </c>
      <c r="G29" s="3">
        <v>270.59749849999997</v>
      </c>
      <c r="H29" s="4">
        <v>5881.9324859999997</v>
      </c>
      <c r="I29" s="15">
        <v>49.890181570000003</v>
      </c>
    </row>
    <row r="30" spans="1:9" x14ac:dyDescent="0.25">
      <c r="A30" s="2">
        <v>2014</v>
      </c>
      <c r="B30" s="3">
        <v>5994.5142470000001</v>
      </c>
      <c r="C30" s="3">
        <v>641.35254440000006</v>
      </c>
      <c r="D30" s="3">
        <v>6635.8667910000004</v>
      </c>
      <c r="E30" s="3">
        <v>210.3121381</v>
      </c>
      <c r="F30" s="3">
        <v>57.84010559</v>
      </c>
      <c r="G30" s="3">
        <v>268.15224369999999</v>
      </c>
      <c r="H30" s="4">
        <v>6367.7145479999999</v>
      </c>
      <c r="I30" s="15">
        <v>47.735380309999996</v>
      </c>
    </row>
    <row r="31" spans="1:9" x14ac:dyDescent="0.25">
      <c r="A31" s="2">
        <v>2015</v>
      </c>
      <c r="B31" s="3">
        <v>5917.1993570000004</v>
      </c>
      <c r="C31" s="3">
        <v>630.97364670000002</v>
      </c>
      <c r="D31" s="3">
        <v>6548.1730040000002</v>
      </c>
      <c r="E31" s="3">
        <v>212.46348879999999</v>
      </c>
      <c r="F31" s="3">
        <v>71.042594339999994</v>
      </c>
      <c r="G31" s="3">
        <v>283.50608319999998</v>
      </c>
      <c r="H31" s="4">
        <v>6264.666921</v>
      </c>
      <c r="I31" s="15">
        <v>48.462350860000001</v>
      </c>
    </row>
    <row r="32" spans="1:9" x14ac:dyDescent="0.25">
      <c r="A32" s="2">
        <v>2016</v>
      </c>
      <c r="B32" s="3">
        <v>5813.8981720000002</v>
      </c>
      <c r="C32" s="3">
        <v>616.05627900000002</v>
      </c>
      <c r="D32" s="3">
        <v>6429.9544509999996</v>
      </c>
      <c r="E32" s="3">
        <v>221.56496430000001</v>
      </c>
      <c r="F32" s="3">
        <v>91.830716480000007</v>
      </c>
      <c r="G32" s="3">
        <v>313.39568070000001</v>
      </c>
      <c r="H32" s="4">
        <v>6116.5587699999996</v>
      </c>
      <c r="I32" s="15">
        <v>48.26182962</v>
      </c>
    </row>
    <row r="33" spans="1:9" x14ac:dyDescent="0.25">
      <c r="A33" s="2">
        <v>2017</v>
      </c>
      <c r="B33" s="3">
        <v>5788.1215339999999</v>
      </c>
      <c r="C33" s="3">
        <v>609.09737529999995</v>
      </c>
      <c r="D33" s="3">
        <v>6397.2189099999996</v>
      </c>
      <c r="E33" s="3">
        <v>222.51781120000001</v>
      </c>
      <c r="F33" s="3">
        <v>110.97983480000001</v>
      </c>
      <c r="G33" s="3">
        <v>333.49764599999997</v>
      </c>
      <c r="H33" s="4">
        <v>6063.7212639999998</v>
      </c>
      <c r="I33" s="15">
        <v>48.650367410000001</v>
      </c>
    </row>
    <row r="34" spans="1:9" x14ac:dyDescent="0.25">
      <c r="A34" s="2">
        <v>2018</v>
      </c>
      <c r="B34" s="3">
        <v>5557.5206749999998</v>
      </c>
      <c r="C34" s="3">
        <v>576.99439710000001</v>
      </c>
      <c r="D34" s="3">
        <v>6134.5150720000001</v>
      </c>
      <c r="E34" s="3">
        <v>247.21603490000001</v>
      </c>
      <c r="F34" s="3">
        <v>127.35518709999999</v>
      </c>
      <c r="G34" s="3">
        <v>374.57122199999998</v>
      </c>
      <c r="H34" s="4">
        <v>5759.9438499999997</v>
      </c>
      <c r="I34" s="15">
        <v>49.875195249999997</v>
      </c>
    </row>
    <row r="35" spans="1:9" x14ac:dyDescent="0.25">
      <c r="A35" s="2">
        <v>2019</v>
      </c>
      <c r="B35" s="3">
        <v>5525.2355550000002</v>
      </c>
      <c r="C35" s="3">
        <v>571.23658479999995</v>
      </c>
      <c r="D35" s="3">
        <v>6096.4721399999999</v>
      </c>
      <c r="E35" s="3">
        <v>236.27329399999999</v>
      </c>
      <c r="F35" s="3">
        <v>142.08695890000001</v>
      </c>
      <c r="G35" s="3">
        <v>378.36025289999998</v>
      </c>
      <c r="H35" s="4">
        <v>5718.111887</v>
      </c>
      <c r="I35" s="15">
        <v>50.051755460000003</v>
      </c>
    </row>
    <row r="36" spans="1:9" x14ac:dyDescent="0.25">
      <c r="A36" s="2">
        <v>2020</v>
      </c>
      <c r="B36" s="3">
        <v>5568.7799880000002</v>
      </c>
      <c r="C36" s="3">
        <v>572.85866659999999</v>
      </c>
      <c r="D36" s="3">
        <v>6141.6386549999997</v>
      </c>
      <c r="E36" s="3">
        <v>237.23523320000001</v>
      </c>
      <c r="F36" s="3">
        <v>154.18122890000001</v>
      </c>
      <c r="G36" s="3">
        <v>391.41646200000002</v>
      </c>
      <c r="H36" s="4">
        <v>5750.2221929999996</v>
      </c>
      <c r="I36" s="15">
        <v>50.36947971</v>
      </c>
    </row>
    <row r="37" spans="1:9" x14ac:dyDescent="0.25">
      <c r="A37" s="2">
        <v>2021</v>
      </c>
      <c r="B37" s="3">
        <v>5614.7728139999999</v>
      </c>
      <c r="C37" s="3">
        <v>575.07167489999995</v>
      </c>
      <c r="D37" s="3">
        <v>6189.8444890000001</v>
      </c>
      <c r="E37" s="3">
        <v>238.4159075</v>
      </c>
      <c r="F37" s="3">
        <v>162.95008000000001</v>
      </c>
      <c r="G37" s="3">
        <v>401.36598750000002</v>
      </c>
      <c r="H37" s="4">
        <v>5788.4785009999996</v>
      </c>
      <c r="I37" s="15">
        <v>50.689701419999999</v>
      </c>
    </row>
    <row r="38" spans="1:9" x14ac:dyDescent="0.25">
      <c r="A38" s="2">
        <v>2022</v>
      </c>
      <c r="B38" s="3">
        <v>5676.8672900000001</v>
      </c>
      <c r="C38" s="3">
        <v>579.26453249999997</v>
      </c>
      <c r="D38" s="3">
        <v>6256.1318229999997</v>
      </c>
      <c r="E38" s="3">
        <v>239.5296366</v>
      </c>
      <c r="F38" s="3">
        <v>169.68068049999999</v>
      </c>
      <c r="G38" s="3">
        <v>409.2103171</v>
      </c>
      <c r="H38" s="4">
        <v>5846.9215059999997</v>
      </c>
      <c r="I38" s="15">
        <v>51.02332689</v>
      </c>
    </row>
    <row r="39" spans="1:9" x14ac:dyDescent="0.25">
      <c r="A39" s="2">
        <v>2023</v>
      </c>
      <c r="B39" s="3">
        <v>5721.2084889999996</v>
      </c>
      <c r="C39" s="3">
        <v>581.47154660000001</v>
      </c>
      <c r="D39" s="3">
        <v>6302.6800359999997</v>
      </c>
      <c r="E39" s="3">
        <v>240.5760009</v>
      </c>
      <c r="F39" s="3">
        <v>176.45634849999999</v>
      </c>
      <c r="G39" s="3">
        <v>417.03234939999999</v>
      </c>
      <c r="H39" s="4">
        <v>5885.6476869999997</v>
      </c>
      <c r="I39" s="15">
        <v>51.3539295</v>
      </c>
    </row>
    <row r="40" spans="1:9" x14ac:dyDescent="0.25">
      <c r="A40" s="2">
        <v>2024</v>
      </c>
      <c r="B40" s="3">
        <v>5764.1990599999999</v>
      </c>
      <c r="C40" s="3">
        <v>583.56592209999997</v>
      </c>
      <c r="D40" s="3">
        <v>6347.7649819999997</v>
      </c>
      <c r="E40" s="3">
        <v>241.1987829</v>
      </c>
      <c r="F40" s="3">
        <v>183.09197420000001</v>
      </c>
      <c r="G40" s="3">
        <v>424.29075710000001</v>
      </c>
      <c r="H40" s="4">
        <v>5923.4742249999999</v>
      </c>
      <c r="I40" s="15">
        <v>51.681534710000001</v>
      </c>
    </row>
    <row r="41" spans="1:9" x14ac:dyDescent="0.25">
      <c r="A41" s="2">
        <v>2025</v>
      </c>
      <c r="B41" s="3">
        <v>5805.2577490000003</v>
      </c>
      <c r="C41" s="3">
        <v>585.35447680000004</v>
      </c>
      <c r="D41" s="3">
        <v>6390.6122260000002</v>
      </c>
      <c r="E41" s="3">
        <v>241.9647554</v>
      </c>
      <c r="F41" s="3">
        <v>190.1904399</v>
      </c>
      <c r="G41" s="3">
        <v>432.15519519999998</v>
      </c>
      <c r="H41" s="4">
        <v>5958.4570299999996</v>
      </c>
      <c r="I41" s="15">
        <v>52.007345309999998</v>
      </c>
    </row>
    <row r="42" spans="1:9" x14ac:dyDescent="0.25">
      <c r="A42" s="2">
        <v>2026</v>
      </c>
      <c r="B42" s="3">
        <v>5830.2619720000002</v>
      </c>
      <c r="C42" s="3">
        <v>585.25893810000002</v>
      </c>
      <c r="D42" s="3">
        <v>6415.5209100000002</v>
      </c>
      <c r="E42" s="3">
        <v>242.64904340000001</v>
      </c>
      <c r="F42" s="3">
        <v>198.35863140000001</v>
      </c>
      <c r="G42" s="3">
        <v>441.00767480000002</v>
      </c>
      <c r="H42" s="4">
        <v>5974.5132350000003</v>
      </c>
      <c r="I42" s="15">
        <v>52.267566180000003</v>
      </c>
    </row>
    <row r="43" spans="1:9" x14ac:dyDescent="0.25">
      <c r="A43" s="2">
        <v>2027</v>
      </c>
      <c r="B43" s="3">
        <v>5860.4329019999996</v>
      </c>
      <c r="C43" s="3">
        <v>585.3591831</v>
      </c>
      <c r="D43" s="3">
        <v>6445.792085</v>
      </c>
      <c r="E43" s="3">
        <v>243.3251702</v>
      </c>
      <c r="F43" s="3">
        <v>207.82496810000001</v>
      </c>
      <c r="G43" s="3">
        <v>451.15013829999998</v>
      </c>
      <c r="H43" s="4">
        <v>5994.6419470000001</v>
      </c>
      <c r="I43" s="15">
        <v>52.503979960000002</v>
      </c>
    </row>
    <row r="44" spans="1:9" x14ac:dyDescent="0.25">
      <c r="A44" s="2">
        <v>2028</v>
      </c>
      <c r="B44" s="3">
        <v>5903.7514609999998</v>
      </c>
      <c r="C44" s="3">
        <v>586.45734919999995</v>
      </c>
      <c r="D44" s="3">
        <v>6490.2088100000001</v>
      </c>
      <c r="E44" s="3">
        <v>243.9932139</v>
      </c>
      <c r="F44" s="3">
        <v>218.8506434</v>
      </c>
      <c r="G44" s="3">
        <v>462.84385730000002</v>
      </c>
      <c r="H44" s="4">
        <v>6027.3649530000002</v>
      </c>
      <c r="I44" s="15">
        <v>52.770279160000001</v>
      </c>
    </row>
    <row r="45" spans="1:9" x14ac:dyDescent="0.25">
      <c r="A45" s="2">
        <v>2029</v>
      </c>
      <c r="B45" s="3">
        <v>5955.7343259999998</v>
      </c>
      <c r="C45" s="3">
        <v>588.00667209999995</v>
      </c>
      <c r="D45" s="3">
        <v>6543.7409980000002</v>
      </c>
      <c r="E45" s="3">
        <v>244.65325200000001</v>
      </c>
      <c r="F45" s="3">
        <v>231.59538979999999</v>
      </c>
      <c r="G45" s="3">
        <v>476.24864179999997</v>
      </c>
      <c r="H45" s="4">
        <v>6067.4923559999997</v>
      </c>
      <c r="I45" s="15">
        <v>52.902035179999999</v>
      </c>
    </row>
    <row r="46" spans="1:9" x14ac:dyDescent="0.25">
      <c r="A46" s="2">
        <v>2030</v>
      </c>
      <c r="B46" s="3">
        <v>6002.18786</v>
      </c>
      <c r="C46" s="3">
        <v>588.43101030000003</v>
      </c>
      <c r="D46" s="3">
        <v>6590.6188709999997</v>
      </c>
      <c r="E46" s="3">
        <v>245.3053611</v>
      </c>
      <c r="F46" s="3">
        <v>246.12798140000001</v>
      </c>
      <c r="G46" s="3">
        <v>491.43334249999998</v>
      </c>
      <c r="H46" s="4">
        <v>6099.185528</v>
      </c>
      <c r="I46" s="15">
        <v>53.063764710000001</v>
      </c>
    </row>
    <row r="47" spans="1:9" x14ac:dyDescent="0.25">
      <c r="A47" s="8" t="s">
        <v>65</v>
      </c>
      <c r="B47" s="7"/>
      <c r="C47" s="7"/>
      <c r="D47" s="7"/>
      <c r="E47" s="7"/>
      <c r="F47" s="7"/>
      <c r="G47" s="7"/>
      <c r="H47" s="7"/>
      <c r="I47" s="7"/>
    </row>
    <row r="48" spans="1:9" x14ac:dyDescent="0.25">
      <c r="A48" s="8"/>
      <c r="B48" s="7"/>
      <c r="C48" s="7"/>
      <c r="D48" s="7"/>
      <c r="E48" s="7"/>
      <c r="F48" s="7"/>
      <c r="G48" s="7"/>
      <c r="H48" s="7"/>
      <c r="I48" s="7"/>
    </row>
    <row r="50" spans="1:9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9" ht="15.75" thickBot="1" x14ac:dyDescent="0.3">
      <c r="A51" s="6" t="s">
        <v>0</v>
      </c>
      <c r="B51" s="6" t="s">
        <v>31</v>
      </c>
      <c r="C51" s="6" t="s">
        <v>32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63</v>
      </c>
      <c r="I51" s="6" t="s">
        <v>64</v>
      </c>
    </row>
    <row r="52" spans="1:9" ht="15.75" thickTop="1" x14ac:dyDescent="0.25">
      <c r="A52" s="2" t="s">
        <v>11</v>
      </c>
      <c r="B52" s="5">
        <f t="shared" ref="B52:G52" si="0">IF(B16=0, "--",(B26/B16)^(1/10)-1)</f>
        <v>1.4183416183508379E-2</v>
      </c>
      <c r="C52" s="5">
        <f t="shared" si="0"/>
        <v>1.4111076864936845E-2</v>
      </c>
      <c r="D52" s="5">
        <f t="shared" si="0"/>
        <v>1.4176390290848717E-2</v>
      </c>
      <c r="E52" s="5">
        <f t="shared" si="0"/>
        <v>7.7078253543378938E-3</v>
      </c>
      <c r="F52" s="5">
        <f t="shared" si="0"/>
        <v>0.53200501009244006</v>
      </c>
      <c r="G52" s="5">
        <f t="shared" si="0"/>
        <v>1.5940930457971181E-2</v>
      </c>
      <c r="H52" s="5">
        <f t="shared" ref="H52:I52" si="1">IF(H16=0, "--",(H26/H16)^(1/10)-1)</f>
        <v>1.4111076853139837E-2</v>
      </c>
      <c r="I52" s="5">
        <f t="shared" si="1"/>
        <v>-1.3591758247619712E-2</v>
      </c>
    </row>
    <row r="53" spans="1:9" x14ac:dyDescent="0.25">
      <c r="A53" s="2" t="s">
        <v>12</v>
      </c>
      <c r="B53" s="5">
        <f t="shared" ref="B53:G53" si="2">IF(B26=0,"--",(B36/B26)^(1/10)-1)</f>
        <v>-3.3502991955137729E-3</v>
      </c>
      <c r="C53" s="5">
        <f t="shared" si="2"/>
        <v>-7.75638452149785E-3</v>
      </c>
      <c r="D53" s="5">
        <f t="shared" si="2"/>
        <v>-3.7704711059021179E-3</v>
      </c>
      <c r="E53" s="5">
        <f t="shared" si="2"/>
        <v>1.1500690213696041E-2</v>
      </c>
      <c r="F53" s="5">
        <f t="shared" si="2"/>
        <v>0.23795886076548078</v>
      </c>
      <c r="G53" s="5">
        <f t="shared" si="2"/>
        <v>5.4682237331616923E-2</v>
      </c>
      <c r="H53" s="5">
        <f t="shared" ref="H53:I53" si="3">IF(H26=0,"--",(H36/H26)^(1/10)-1)</f>
        <v>-6.6704607063250432E-3</v>
      </c>
      <c r="I53" s="5">
        <f t="shared" si="3"/>
        <v>4.1237350202636414E-3</v>
      </c>
    </row>
    <row r="54" spans="1:9" x14ac:dyDescent="0.25">
      <c r="A54" s="2" t="s">
        <v>13</v>
      </c>
      <c r="B54" s="5">
        <f t="shared" ref="B54:G54" si="4">IF(B36=0,"--",(B46/B36)^(1/10)-1)</f>
        <v>7.5229612304859028E-3</v>
      </c>
      <c r="C54" s="5">
        <f t="shared" si="4"/>
        <v>2.6856658514289311E-3</v>
      </c>
      <c r="D54" s="5">
        <f t="shared" si="4"/>
        <v>7.0805157777900085E-3</v>
      </c>
      <c r="E54" s="5">
        <f t="shared" si="4"/>
        <v>3.3507625227517934E-3</v>
      </c>
      <c r="F54" s="5">
        <f t="shared" si="4"/>
        <v>4.7883371394781937E-2</v>
      </c>
      <c r="G54" s="5">
        <f t="shared" si="4"/>
        <v>2.3016299260848916E-2</v>
      </c>
      <c r="H54" s="5">
        <f t="shared" ref="H54:I54" si="5">IF(H36=0,"--",(H46/H36)^(1/10)-1)</f>
        <v>5.9090646442734318E-3</v>
      </c>
      <c r="I54" s="5">
        <f t="shared" si="5"/>
        <v>5.2244870626629858E-3</v>
      </c>
    </row>
  </sheetData>
  <mergeCells count="4">
    <mergeCell ref="A1:I1"/>
    <mergeCell ref="A2:I2"/>
    <mergeCell ref="A3:I3"/>
    <mergeCell ref="A50:I5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"/>
    </sheetView>
  </sheetViews>
  <sheetFormatPr defaultRowHeight="15" x14ac:dyDescent="0.25"/>
  <cols>
    <col min="2" max="5" width="18.7109375" customWidth="1"/>
  </cols>
  <sheetData>
    <row r="1" spans="1:5" ht="18.75" x14ac:dyDescent="0.3">
      <c r="A1" s="21" t="str">
        <f>CONCATENATE("Form 1.5 - ",'List of Forms'!A1)</f>
        <v>Form 1.5 - LADWP Planning Area</v>
      </c>
      <c r="B1" s="17"/>
      <c r="C1" s="17"/>
      <c r="D1" s="17"/>
      <c r="E1" s="17"/>
    </row>
    <row r="2" spans="1:5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</row>
    <row r="3" spans="1:5" ht="15.75" x14ac:dyDescent="0.25">
      <c r="A3" s="22" t="s">
        <v>35</v>
      </c>
      <c r="B3" s="17"/>
      <c r="C3" s="17"/>
      <c r="D3" s="17"/>
      <c r="E3" s="17"/>
    </row>
    <row r="5" spans="1:5" ht="30.75" thickBot="1" x14ac:dyDescent="0.3">
      <c r="A5" s="6" t="s">
        <v>0</v>
      </c>
      <c r="B5" s="10" t="s">
        <v>36</v>
      </c>
      <c r="C5" s="10" t="s">
        <v>37</v>
      </c>
      <c r="D5" s="10" t="s">
        <v>38</v>
      </c>
      <c r="E5" s="10" t="s">
        <v>39</v>
      </c>
    </row>
    <row r="6" spans="1:5" ht="15.75" thickTop="1" x14ac:dyDescent="0.25">
      <c r="A6" s="2">
        <v>2018</v>
      </c>
      <c r="B6" s="3">
        <v>5759.9438499999997</v>
      </c>
      <c r="C6" s="3">
        <v>6106.789509691409</v>
      </c>
      <c r="D6" s="3">
        <v>6312.3988481234355</v>
      </c>
      <c r="E6" s="3">
        <v>6465.1646649958302</v>
      </c>
    </row>
    <row r="7" spans="1:5" x14ac:dyDescent="0.25">
      <c r="A7" s="2">
        <v>2019</v>
      </c>
      <c r="B7" s="3">
        <v>5718.111887</v>
      </c>
      <c r="C7" s="3">
        <v>6062.4385577601333</v>
      </c>
      <c r="D7" s="3">
        <v>6266.5546451359469</v>
      </c>
      <c r="E7" s="3">
        <v>6418.210990429191</v>
      </c>
    </row>
    <row r="8" spans="1:5" x14ac:dyDescent="0.25">
      <c r="A8" s="2">
        <v>2020</v>
      </c>
      <c r="B8" s="3">
        <v>5750.2221929999996</v>
      </c>
      <c r="C8" s="3">
        <v>6096.4824451556287</v>
      </c>
      <c r="D8" s="3">
        <v>6301.7447552977474</v>
      </c>
      <c r="E8" s="3">
        <v>6454.2527333939952</v>
      </c>
    </row>
    <row r="9" spans="1:5" x14ac:dyDescent="0.25">
      <c r="A9" s="2">
        <v>2021</v>
      </c>
      <c r="B9" s="3">
        <v>5788.4785009999996</v>
      </c>
      <c r="C9" s="3">
        <v>6137.0424274155121</v>
      </c>
      <c r="D9" s="3">
        <v>6343.6703505537944</v>
      </c>
      <c r="E9" s="3">
        <v>6497.192966343453</v>
      </c>
    </row>
    <row r="10" spans="1:5" x14ac:dyDescent="0.25">
      <c r="A10" s="2">
        <v>2022</v>
      </c>
      <c r="B10" s="3">
        <v>5846.9215059999997</v>
      </c>
      <c r="C10" s="3">
        <v>6199.0046859276054</v>
      </c>
      <c r="D10" s="3">
        <v>6407.7188147489569</v>
      </c>
      <c r="E10" s="3">
        <v>6562.791461863887</v>
      </c>
    </row>
    <row r="11" spans="1:5" x14ac:dyDescent="0.25">
      <c r="A11" s="2">
        <v>2023</v>
      </c>
      <c r="B11" s="3">
        <v>5885.6476869999997</v>
      </c>
      <c r="C11" s="3">
        <v>6240.062835458215</v>
      </c>
      <c r="D11" s="3">
        <v>6450.1593500567133</v>
      </c>
      <c r="E11" s="3">
        <v>6606.2590968845707</v>
      </c>
    </row>
    <row r="12" spans="1:5" x14ac:dyDescent="0.25">
      <c r="A12" s="2">
        <v>2024</v>
      </c>
      <c r="B12" s="3">
        <v>5923.4742249999999</v>
      </c>
      <c r="C12" s="3">
        <v>6280.1671683236027</v>
      </c>
      <c r="D12" s="3">
        <v>6491.613954670559</v>
      </c>
      <c r="E12" s="3">
        <v>6648.7169407881574</v>
      </c>
    </row>
    <row r="13" spans="1:5" x14ac:dyDescent="0.25">
      <c r="A13" s="2">
        <v>2025</v>
      </c>
      <c r="B13" s="3">
        <v>5958.4570299999996</v>
      </c>
      <c r="C13" s="3">
        <v>6317.2565275529605</v>
      </c>
      <c r="D13" s="3">
        <v>6529.952074578815</v>
      </c>
      <c r="E13" s="3">
        <v>6687.9828782101749</v>
      </c>
    </row>
    <row r="14" spans="1:5" x14ac:dyDescent="0.25">
      <c r="A14" s="2">
        <v>2026</v>
      </c>
      <c r="B14" s="3">
        <v>5974.5132350000003</v>
      </c>
      <c r="C14" s="3">
        <v>6334.2795865988328</v>
      </c>
      <c r="D14" s="3">
        <v>6547.5482825604677</v>
      </c>
      <c r="E14" s="3">
        <v>6706.0049304945796</v>
      </c>
    </row>
    <row r="15" spans="1:5" x14ac:dyDescent="0.25">
      <c r="A15" s="2">
        <v>2027</v>
      </c>
      <c r="B15" s="3">
        <v>5994.6419470000001</v>
      </c>
      <c r="C15" s="3">
        <v>6355.6203861771473</v>
      </c>
      <c r="D15" s="3">
        <v>6569.607604969141</v>
      </c>
      <c r="E15" s="3">
        <v>6728.5981086510428</v>
      </c>
    </row>
    <row r="16" spans="1:5" x14ac:dyDescent="0.25">
      <c r="A16" s="2">
        <v>2028</v>
      </c>
      <c r="B16" s="3">
        <v>6027.3649530000002</v>
      </c>
      <c r="C16" s="3">
        <v>6390.3138684350288</v>
      </c>
      <c r="D16" s="3">
        <v>6605.4691811859884</v>
      </c>
      <c r="E16" s="3">
        <v>6765.3275677626361</v>
      </c>
    </row>
    <row r="17" spans="1:5" x14ac:dyDescent="0.25">
      <c r="A17" s="2">
        <v>2029</v>
      </c>
      <c r="B17" s="3">
        <v>6067.4923559999997</v>
      </c>
      <c r="C17" s="3">
        <v>6432.8576171369468</v>
      </c>
      <c r="D17" s="3">
        <v>6649.4453342652205</v>
      </c>
      <c r="E17" s="3">
        <v>6810.3679839072565</v>
      </c>
    </row>
    <row r="18" spans="1:5" x14ac:dyDescent="0.25">
      <c r="A18" s="2">
        <v>2030</v>
      </c>
      <c r="B18" s="3">
        <v>6099.185528</v>
      </c>
      <c r="C18" s="3">
        <v>6466.4592520380311</v>
      </c>
      <c r="D18" s="3">
        <v>6684.1783017447869</v>
      </c>
      <c r="E18" s="3">
        <v>6845.9415209194331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8" width="18.7109375" customWidth="1"/>
  </cols>
  <sheetData>
    <row r="1" spans="1:8" ht="18.75" x14ac:dyDescent="0.3">
      <c r="A1" s="16" t="str">
        <f>CONCATENATE("Form 1.7a - ",'List of Forms'!A1)</f>
        <v>Form 1.7a - LADWP Planning Area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22" t="s">
        <v>40</v>
      </c>
      <c r="B3" s="17"/>
      <c r="C3" s="17"/>
      <c r="D3" s="17"/>
      <c r="E3" s="17"/>
      <c r="F3" s="17"/>
      <c r="G3" s="17"/>
      <c r="H3" s="17"/>
    </row>
    <row r="5" spans="1:8" ht="15.75" thickBot="1" x14ac:dyDescent="0.3">
      <c r="A5" s="1" t="s">
        <v>0</v>
      </c>
      <c r="B5" s="6" t="s">
        <v>4</v>
      </c>
      <c r="C5" s="6" t="s">
        <v>2</v>
      </c>
      <c r="D5" s="6" t="s">
        <v>8</v>
      </c>
      <c r="E5" s="6" t="s">
        <v>3</v>
      </c>
      <c r="F5" s="6" t="s">
        <v>1</v>
      </c>
      <c r="G5" s="6" t="s">
        <v>5</v>
      </c>
      <c r="H5" s="9" t="s">
        <v>29</v>
      </c>
    </row>
    <row r="6" spans="1:8" ht="15.75" thickTop="1" x14ac:dyDescent="0.25">
      <c r="A6" s="2">
        <v>1990</v>
      </c>
      <c r="B6" s="3">
        <v>0</v>
      </c>
      <c r="C6" s="3">
        <v>27.667999999999999</v>
      </c>
      <c r="D6" s="3">
        <v>843.878999999999</v>
      </c>
      <c r="E6" s="3">
        <v>0</v>
      </c>
      <c r="F6" s="3">
        <v>0</v>
      </c>
      <c r="G6" s="3">
        <v>0</v>
      </c>
      <c r="H6" s="4">
        <v>871.546999999999</v>
      </c>
    </row>
    <row r="7" spans="1:8" x14ac:dyDescent="0.25">
      <c r="A7" s="2">
        <v>1991</v>
      </c>
      <c r="B7" s="3">
        <v>0</v>
      </c>
      <c r="C7" s="3">
        <v>28.329000000000001</v>
      </c>
      <c r="D7" s="3">
        <v>980.26099999999997</v>
      </c>
      <c r="E7" s="3">
        <v>0</v>
      </c>
      <c r="F7" s="3">
        <v>0</v>
      </c>
      <c r="G7" s="3">
        <v>0</v>
      </c>
      <c r="H7" s="4">
        <v>1008.59</v>
      </c>
    </row>
    <row r="8" spans="1:8" x14ac:dyDescent="0.25">
      <c r="A8" s="2">
        <v>1992</v>
      </c>
      <c r="B8" s="3">
        <v>0</v>
      </c>
      <c r="C8" s="3">
        <v>32.5</v>
      </c>
      <c r="D8" s="3">
        <v>918.80699999999899</v>
      </c>
      <c r="E8" s="3">
        <v>0</v>
      </c>
      <c r="F8" s="3">
        <v>0</v>
      </c>
      <c r="G8" s="3">
        <v>0</v>
      </c>
      <c r="H8" s="4">
        <v>951.30699999999899</v>
      </c>
    </row>
    <row r="9" spans="1:8" x14ac:dyDescent="0.25">
      <c r="A9" s="2">
        <v>1993</v>
      </c>
      <c r="B9" s="3">
        <v>0</v>
      </c>
      <c r="C9" s="3">
        <v>32.683</v>
      </c>
      <c r="D9" s="3">
        <v>940.70299999999997</v>
      </c>
      <c r="E9" s="3">
        <v>0</v>
      </c>
      <c r="F9" s="3">
        <v>0</v>
      </c>
      <c r="G9" s="3">
        <v>0</v>
      </c>
      <c r="H9" s="4">
        <v>973.38599999999997</v>
      </c>
    </row>
    <row r="10" spans="1:8" x14ac:dyDescent="0.25">
      <c r="A10" s="2">
        <v>1994</v>
      </c>
      <c r="B10" s="3">
        <v>0</v>
      </c>
      <c r="C10" s="3">
        <v>257.61500000000001</v>
      </c>
      <c r="D10" s="3">
        <v>1071.3910000000001</v>
      </c>
      <c r="E10" s="3">
        <v>0</v>
      </c>
      <c r="F10" s="3">
        <v>0</v>
      </c>
      <c r="G10" s="3">
        <v>0</v>
      </c>
      <c r="H10" s="4">
        <v>1329.0060000000001</v>
      </c>
    </row>
    <row r="11" spans="1:8" x14ac:dyDescent="0.25">
      <c r="A11" s="2">
        <v>1995</v>
      </c>
      <c r="B11" s="3">
        <v>0</v>
      </c>
      <c r="C11" s="3">
        <v>295.65800000000002</v>
      </c>
      <c r="D11" s="3">
        <v>1095.154</v>
      </c>
      <c r="E11" s="3">
        <v>0</v>
      </c>
      <c r="F11" s="3">
        <v>0</v>
      </c>
      <c r="G11" s="3">
        <v>0</v>
      </c>
      <c r="H11" s="4">
        <v>1390.8119999999999</v>
      </c>
    </row>
    <row r="12" spans="1:8" x14ac:dyDescent="0.25">
      <c r="A12" s="2">
        <v>1996</v>
      </c>
      <c r="B12" s="3">
        <v>0</v>
      </c>
      <c r="C12" s="3">
        <v>225.18099999999899</v>
      </c>
      <c r="D12" s="3">
        <v>1174.0070000000001</v>
      </c>
      <c r="E12" s="3">
        <v>0</v>
      </c>
      <c r="F12" s="3">
        <v>0</v>
      </c>
      <c r="G12" s="3">
        <v>0</v>
      </c>
      <c r="H12" s="4">
        <v>1399.1879999999901</v>
      </c>
    </row>
    <row r="13" spans="1:8" x14ac:dyDescent="0.25">
      <c r="A13" s="2">
        <v>1997</v>
      </c>
      <c r="B13" s="3">
        <v>0</v>
      </c>
      <c r="C13" s="3">
        <v>248.364</v>
      </c>
      <c r="D13" s="3">
        <v>1031.348</v>
      </c>
      <c r="E13" s="3">
        <v>0</v>
      </c>
      <c r="F13" s="3">
        <v>0</v>
      </c>
      <c r="G13" s="3">
        <v>0</v>
      </c>
      <c r="H13" s="4">
        <v>1279.712</v>
      </c>
    </row>
    <row r="14" spans="1:8" x14ac:dyDescent="0.25">
      <c r="A14" s="2">
        <v>1998</v>
      </c>
      <c r="B14" s="3">
        <v>0</v>
      </c>
      <c r="C14" s="3">
        <v>248.364</v>
      </c>
      <c r="D14" s="3">
        <v>1031.175</v>
      </c>
      <c r="E14" s="3">
        <v>0</v>
      </c>
      <c r="F14" s="3">
        <v>0</v>
      </c>
      <c r="G14" s="3">
        <v>0</v>
      </c>
      <c r="H14" s="4">
        <v>1279.539</v>
      </c>
    </row>
    <row r="15" spans="1:8" x14ac:dyDescent="0.25">
      <c r="A15" s="2">
        <v>1999</v>
      </c>
      <c r="B15" s="3">
        <v>3.35763517790326E-2</v>
      </c>
      <c r="C15" s="3">
        <v>246.53334482081701</v>
      </c>
      <c r="D15" s="3">
        <v>1064.011</v>
      </c>
      <c r="E15" s="3">
        <v>0</v>
      </c>
      <c r="F15" s="3">
        <v>0</v>
      </c>
      <c r="G15" s="3">
        <v>0</v>
      </c>
      <c r="H15" s="4">
        <v>1310.5779211725901</v>
      </c>
    </row>
    <row r="16" spans="1:8" x14ac:dyDescent="0.25">
      <c r="A16" s="2">
        <v>2000</v>
      </c>
      <c r="B16" s="3">
        <v>0.19925935890379701</v>
      </c>
      <c r="C16" s="3">
        <v>240.41993850410799</v>
      </c>
      <c r="D16" s="3">
        <v>910.18299999999999</v>
      </c>
      <c r="E16" s="3">
        <v>0</v>
      </c>
      <c r="F16" s="3">
        <v>0</v>
      </c>
      <c r="G16" s="3">
        <v>0</v>
      </c>
      <c r="H16" s="4">
        <v>1150.80219786301</v>
      </c>
    </row>
    <row r="17" spans="1:8" x14ac:dyDescent="0.25">
      <c r="A17" s="2">
        <v>2001</v>
      </c>
      <c r="B17" s="3">
        <v>0.492294257374574</v>
      </c>
      <c r="C17" s="3">
        <v>246.48768660054</v>
      </c>
      <c r="D17" s="3">
        <v>859.59799999999996</v>
      </c>
      <c r="E17" s="3">
        <v>0</v>
      </c>
      <c r="F17" s="3">
        <v>0</v>
      </c>
      <c r="G17" s="3">
        <v>0</v>
      </c>
      <c r="H17" s="4">
        <v>1106.57798085791</v>
      </c>
    </row>
    <row r="18" spans="1:8" x14ac:dyDescent="0.25">
      <c r="A18" s="2">
        <v>2002</v>
      </c>
      <c r="B18" s="3">
        <v>1.47335194832157</v>
      </c>
      <c r="C18" s="3">
        <v>260.16148946877303</v>
      </c>
      <c r="D18" s="3">
        <v>1048.0049999999901</v>
      </c>
      <c r="E18" s="3">
        <v>0</v>
      </c>
      <c r="F18" s="3">
        <v>0</v>
      </c>
      <c r="G18" s="3">
        <v>0</v>
      </c>
      <c r="H18" s="4">
        <v>1309.6398414170901</v>
      </c>
    </row>
    <row r="19" spans="1:8" x14ac:dyDescent="0.25">
      <c r="A19" s="2">
        <v>2003</v>
      </c>
      <c r="B19" s="3">
        <v>3.3228759451176102</v>
      </c>
      <c r="C19" s="3">
        <v>269.11214863493501</v>
      </c>
      <c r="D19" s="3">
        <v>987.04695482434795</v>
      </c>
      <c r="E19" s="3">
        <v>0.18107487573359399</v>
      </c>
      <c r="F19" s="3">
        <v>0</v>
      </c>
      <c r="G19" s="3">
        <v>5.5180564785370999E-2</v>
      </c>
      <c r="H19" s="4">
        <v>1259.7182348449201</v>
      </c>
    </row>
    <row r="20" spans="1:8" x14ac:dyDescent="0.25">
      <c r="A20" s="2">
        <v>2004</v>
      </c>
      <c r="B20" s="3">
        <v>4.8677631375383497</v>
      </c>
      <c r="C20" s="3">
        <v>272.20727254410701</v>
      </c>
      <c r="D20" s="3">
        <v>990.93850550730701</v>
      </c>
      <c r="E20" s="3">
        <v>0.39267206303251001</v>
      </c>
      <c r="F20" s="3">
        <v>0</v>
      </c>
      <c r="G20" s="3">
        <v>0.295181595410824</v>
      </c>
      <c r="H20" s="4">
        <v>1268.70139484739</v>
      </c>
    </row>
    <row r="21" spans="1:8" x14ac:dyDescent="0.25">
      <c r="A21" s="2">
        <v>2005</v>
      </c>
      <c r="B21" s="3">
        <v>5.7110258992669198</v>
      </c>
      <c r="C21" s="3">
        <v>284.88570656970398</v>
      </c>
      <c r="D21" s="3">
        <v>996.31923974295501</v>
      </c>
      <c r="E21" s="3">
        <v>0.39070870271734798</v>
      </c>
      <c r="F21" s="3">
        <v>0</v>
      </c>
      <c r="G21" s="3">
        <v>0.47699855497933802</v>
      </c>
      <c r="H21" s="4">
        <v>1287.78367946962</v>
      </c>
    </row>
    <row r="22" spans="1:8" x14ac:dyDescent="0.25">
      <c r="A22" s="2">
        <v>2006</v>
      </c>
      <c r="B22" s="3">
        <v>6.12055643478788</v>
      </c>
      <c r="C22" s="3">
        <v>253.26632960085101</v>
      </c>
      <c r="D22" s="3">
        <v>1045.0576301751</v>
      </c>
      <c r="E22" s="3">
        <v>0.38875515920376102</v>
      </c>
      <c r="F22" s="3">
        <v>0</v>
      </c>
      <c r="G22" s="3">
        <v>1.1177777757945999</v>
      </c>
      <c r="H22" s="4">
        <v>1305.9510491457299</v>
      </c>
    </row>
    <row r="23" spans="1:8" x14ac:dyDescent="0.25">
      <c r="A23" s="2">
        <v>2007</v>
      </c>
      <c r="B23" s="3">
        <v>6.6896154691043002</v>
      </c>
      <c r="C23" s="3">
        <v>249.15435766135201</v>
      </c>
      <c r="D23" s="3">
        <v>986.77754127402898</v>
      </c>
      <c r="E23" s="3">
        <v>0.38681138340774202</v>
      </c>
      <c r="F23" s="3">
        <v>0</v>
      </c>
      <c r="G23" s="3">
        <v>1.3753715793329899</v>
      </c>
      <c r="H23" s="4">
        <v>1244.3836973672201</v>
      </c>
    </row>
    <row r="24" spans="1:8" x14ac:dyDescent="0.25">
      <c r="A24" s="2">
        <v>2008</v>
      </c>
      <c r="B24" s="3">
        <v>9.1433639555834905</v>
      </c>
      <c r="C24" s="3">
        <v>261.21591297368002</v>
      </c>
      <c r="D24" s="3">
        <v>1043.0348598906</v>
      </c>
      <c r="E24" s="3">
        <v>2.1582517264907</v>
      </c>
      <c r="F24" s="3">
        <v>0</v>
      </c>
      <c r="G24" s="3">
        <v>1.3684947214363301</v>
      </c>
      <c r="H24" s="4">
        <v>1316.92088326779</v>
      </c>
    </row>
    <row r="25" spans="1:8" x14ac:dyDescent="0.25">
      <c r="A25" s="2">
        <v>2009</v>
      </c>
      <c r="B25" s="3">
        <v>15.6330871173266</v>
      </c>
      <c r="C25" s="3">
        <v>299.61432051192099</v>
      </c>
      <c r="D25" s="3">
        <v>979.41280429639005</v>
      </c>
      <c r="E25" s="3">
        <v>2.13859359585825</v>
      </c>
      <c r="F25" s="3">
        <v>0</v>
      </c>
      <c r="G25" s="3">
        <v>2.4628435677424201</v>
      </c>
      <c r="H25" s="4">
        <v>1299.2616490892301</v>
      </c>
    </row>
    <row r="26" spans="1:8" x14ac:dyDescent="0.25">
      <c r="A26" s="2">
        <v>2010</v>
      </c>
      <c r="B26" s="3">
        <v>26.740235003596499</v>
      </c>
      <c r="C26" s="3">
        <v>351.72763907933302</v>
      </c>
      <c r="D26" s="3">
        <v>986.49393404309797</v>
      </c>
      <c r="E26" s="3">
        <v>2.1191224245989502</v>
      </c>
      <c r="F26" s="3">
        <v>0</v>
      </c>
      <c r="G26" s="3">
        <v>3.2260111293950899</v>
      </c>
      <c r="H26" s="4">
        <v>1370.3069416800199</v>
      </c>
    </row>
    <row r="27" spans="1:8" x14ac:dyDescent="0.25">
      <c r="A27" s="2">
        <v>2011</v>
      </c>
      <c r="B27" s="3">
        <v>38.725326910466102</v>
      </c>
      <c r="C27" s="3">
        <v>339.46873119485599</v>
      </c>
      <c r="D27" s="3">
        <v>1010.11924760339</v>
      </c>
      <c r="E27" s="3">
        <v>2.0998363912287599</v>
      </c>
      <c r="F27" s="3">
        <v>0</v>
      </c>
      <c r="G27" s="3">
        <v>3.2098810737481198</v>
      </c>
      <c r="H27" s="4">
        <v>1393.6230231736899</v>
      </c>
    </row>
    <row r="28" spans="1:8" x14ac:dyDescent="0.25">
      <c r="A28" s="2">
        <v>2012</v>
      </c>
      <c r="B28" s="3">
        <v>55.3996365622193</v>
      </c>
      <c r="C28" s="3">
        <v>379.556510095921</v>
      </c>
      <c r="D28" s="3">
        <v>993.78774346357704</v>
      </c>
      <c r="E28" s="3">
        <v>2.0807336922378799</v>
      </c>
      <c r="F28" s="3">
        <v>0</v>
      </c>
      <c r="G28" s="3">
        <v>3.1938316683793802</v>
      </c>
      <c r="H28" s="4">
        <v>1434.01845548233</v>
      </c>
    </row>
    <row r="29" spans="1:8" x14ac:dyDescent="0.25">
      <c r="A29" s="2">
        <v>2013</v>
      </c>
      <c r="B29" s="3">
        <v>82.853553600443703</v>
      </c>
      <c r="C29" s="3">
        <v>381.49768838332801</v>
      </c>
      <c r="D29" s="3">
        <v>1048.8264201234799</v>
      </c>
      <c r="E29" s="3">
        <v>2.0618125419123099</v>
      </c>
      <c r="F29" s="3">
        <v>0</v>
      </c>
      <c r="G29" s="3">
        <v>3.17786251003748</v>
      </c>
      <c r="H29" s="4">
        <v>1518.4173371592001</v>
      </c>
    </row>
    <row r="30" spans="1:8" x14ac:dyDescent="0.25">
      <c r="A30" s="2">
        <v>2014</v>
      </c>
      <c r="B30" s="3">
        <v>114.76243849623501</v>
      </c>
      <c r="C30" s="3">
        <v>401.54673428212101</v>
      </c>
      <c r="D30" s="3">
        <v>962.46827609631202</v>
      </c>
      <c r="E30" s="3">
        <v>2.0430711721570201</v>
      </c>
      <c r="F30" s="3">
        <v>0</v>
      </c>
      <c r="G30" s="3">
        <v>3.1619731974872902</v>
      </c>
      <c r="H30" s="4">
        <v>1483.98249324431</v>
      </c>
    </row>
    <row r="31" spans="1:8" x14ac:dyDescent="0.25">
      <c r="A31" s="2">
        <v>2015</v>
      </c>
      <c r="B31" s="3">
        <v>151.16222287953499</v>
      </c>
      <c r="C31" s="3">
        <v>422.42213218186902</v>
      </c>
      <c r="D31" s="3">
        <v>954.07530990854502</v>
      </c>
      <c r="E31" s="3">
        <v>2.0245078323209502</v>
      </c>
      <c r="F31" s="3">
        <v>0</v>
      </c>
      <c r="G31" s="3">
        <v>3.14616333149986</v>
      </c>
      <c r="H31" s="4">
        <v>1532.8303361337701</v>
      </c>
    </row>
    <row r="32" spans="1:8" x14ac:dyDescent="0.25">
      <c r="A32" s="2">
        <v>2016</v>
      </c>
      <c r="B32" s="3">
        <v>218.13345995686001</v>
      </c>
      <c r="C32" s="3">
        <v>425.204856782712</v>
      </c>
      <c r="D32" s="3">
        <v>1031.31754009979</v>
      </c>
      <c r="E32" s="3">
        <v>2.00612078902383</v>
      </c>
      <c r="F32" s="3">
        <v>0</v>
      </c>
      <c r="G32" s="3">
        <v>3.1304325148423602</v>
      </c>
      <c r="H32" s="4">
        <v>1679.79241014323</v>
      </c>
    </row>
    <row r="33" spans="1:8" x14ac:dyDescent="0.25">
      <c r="A33" s="2">
        <v>2017</v>
      </c>
      <c r="B33" s="3">
        <v>284.31323883178999</v>
      </c>
      <c r="C33" s="3">
        <v>446.68971370702002</v>
      </c>
      <c r="D33" s="3">
        <v>953.99251354149897</v>
      </c>
      <c r="E33" s="3">
        <v>1.98790832598454</v>
      </c>
      <c r="F33" s="3">
        <v>0</v>
      </c>
      <c r="G33" s="3">
        <v>3.1147803522681499</v>
      </c>
      <c r="H33" s="4">
        <v>1690.09815475856</v>
      </c>
    </row>
    <row r="34" spans="1:8" x14ac:dyDescent="0.25">
      <c r="A34" s="2">
        <v>2018</v>
      </c>
      <c r="B34" s="3">
        <v>335.88129987558699</v>
      </c>
      <c r="C34" s="3">
        <v>482.77869984432499</v>
      </c>
      <c r="D34" s="3">
        <v>1002.7279052552</v>
      </c>
      <c r="E34" s="3">
        <v>1.96986874385138</v>
      </c>
      <c r="F34" s="3">
        <v>0</v>
      </c>
      <c r="G34" s="3">
        <v>3.0992064505068102</v>
      </c>
      <c r="H34" s="4">
        <v>1826.4569801694699</v>
      </c>
    </row>
    <row r="35" spans="1:8" x14ac:dyDescent="0.25">
      <c r="A35" s="2">
        <v>2019</v>
      </c>
      <c r="B35" s="3">
        <v>388.21063753457997</v>
      </c>
      <c r="C35" s="3">
        <v>495.96705471930102</v>
      </c>
      <c r="D35" s="3">
        <v>1000.82830745196</v>
      </c>
      <c r="E35" s="3">
        <v>1.95200036003393</v>
      </c>
      <c r="F35" s="3">
        <v>0</v>
      </c>
      <c r="G35" s="3">
        <v>3.7654477822542698</v>
      </c>
      <c r="H35" s="4">
        <v>1890.72344784813</v>
      </c>
    </row>
    <row r="36" spans="1:8" x14ac:dyDescent="0.25">
      <c r="A36" s="2">
        <v>2020</v>
      </c>
      <c r="B36" s="3">
        <v>432.67627823651799</v>
      </c>
      <c r="C36" s="3">
        <v>504.22862205068498</v>
      </c>
      <c r="D36" s="3">
        <v>999.09109466066502</v>
      </c>
      <c r="E36" s="3">
        <v>1.93430150853654</v>
      </c>
      <c r="F36" s="3">
        <v>0</v>
      </c>
      <c r="G36" s="3">
        <v>4.4242674831590101</v>
      </c>
      <c r="H36" s="4">
        <v>1942.35456393956</v>
      </c>
    </row>
    <row r="37" spans="1:8" x14ac:dyDescent="0.25">
      <c r="A37" s="2">
        <v>2021</v>
      </c>
      <c r="B37" s="3">
        <v>465.67754171651899</v>
      </c>
      <c r="C37" s="3">
        <v>511.59947069314097</v>
      </c>
      <c r="D37" s="3">
        <v>997.35938832381498</v>
      </c>
      <c r="E37" s="3">
        <v>1.9167705397936201</v>
      </c>
      <c r="F37" s="3">
        <v>0</v>
      </c>
      <c r="G37" s="3">
        <v>5.0757408386676</v>
      </c>
      <c r="H37" s="4">
        <v>1981.62891211193</v>
      </c>
    </row>
    <row r="38" spans="1:8" x14ac:dyDescent="0.25">
      <c r="A38" s="2">
        <v>2022</v>
      </c>
      <c r="B38" s="3">
        <v>489.66652252782598</v>
      </c>
      <c r="C38" s="3">
        <v>518.07475684928897</v>
      </c>
      <c r="D38" s="3">
        <v>995.633147375313</v>
      </c>
      <c r="E38" s="3">
        <v>1.8994058205064099</v>
      </c>
      <c r="F38" s="3">
        <v>0</v>
      </c>
      <c r="G38" s="3">
        <v>5.7199423787534398</v>
      </c>
      <c r="H38" s="4">
        <v>2010.9937749516801</v>
      </c>
    </row>
    <row r="39" spans="1:8" x14ac:dyDescent="0.25">
      <c r="A39" s="2">
        <v>2023</v>
      </c>
      <c r="B39" s="3">
        <v>513.27946137503704</v>
      </c>
      <c r="C39" s="3">
        <v>523.76955597315498</v>
      </c>
      <c r="D39" s="3">
        <v>993.91233118022296</v>
      </c>
      <c r="E39" s="3">
        <v>1.8822057334815201</v>
      </c>
      <c r="F39" s="3">
        <v>0</v>
      </c>
      <c r="G39" s="3">
        <v>6.3569458854818199</v>
      </c>
      <c r="H39" s="4">
        <v>2039.2005001473699</v>
      </c>
    </row>
    <row r="40" spans="1:8" x14ac:dyDescent="0.25">
      <c r="A40" s="2">
        <v>2024</v>
      </c>
      <c r="B40" s="3">
        <v>537.10630674875199</v>
      </c>
      <c r="C40" s="3">
        <v>526.09829183153499</v>
      </c>
      <c r="D40" s="3">
        <v>992.19689953017496</v>
      </c>
      <c r="E40" s="3">
        <v>1.8651686774709799</v>
      </c>
      <c r="F40" s="3">
        <v>0</v>
      </c>
      <c r="G40" s="3">
        <v>6.9868244004992901</v>
      </c>
      <c r="H40" s="4">
        <v>2064.25349118843</v>
      </c>
    </row>
    <row r="41" spans="1:8" x14ac:dyDescent="0.25">
      <c r="A41" s="2">
        <v>2025</v>
      </c>
      <c r="B41" s="3">
        <v>561.95929137919597</v>
      </c>
      <c r="C41" s="3">
        <v>529.60370598088002</v>
      </c>
      <c r="D41" s="3">
        <v>990.48681263881701</v>
      </c>
      <c r="E41" s="3">
        <v>1.8482930670139199</v>
      </c>
      <c r="F41" s="3">
        <v>0</v>
      </c>
      <c r="G41" s="3">
        <v>7.6096502324481898</v>
      </c>
      <c r="H41" s="4">
        <v>2091.5077532983501</v>
      </c>
    </row>
    <row r="42" spans="1:8" x14ac:dyDescent="0.25">
      <c r="A42" s="2">
        <v>2026</v>
      </c>
      <c r="B42" s="3">
        <v>590.693829050099</v>
      </c>
      <c r="C42" s="3">
        <v>532.753518142806</v>
      </c>
      <c r="D42" s="3">
        <v>988.782031137324</v>
      </c>
      <c r="E42" s="3">
        <v>1.8315773322798401</v>
      </c>
      <c r="F42" s="3">
        <v>0</v>
      </c>
      <c r="G42" s="3">
        <v>8.2254949643068294</v>
      </c>
      <c r="H42" s="4">
        <v>2122.2864506268102</v>
      </c>
    </row>
    <row r="43" spans="1:8" x14ac:dyDescent="0.25">
      <c r="A43" s="2">
        <v>2027</v>
      </c>
      <c r="B43" s="3">
        <v>623.97578069428096</v>
      </c>
      <c r="C43" s="3">
        <v>536.27145442497499</v>
      </c>
      <c r="D43" s="3">
        <v>987.08251606993701</v>
      </c>
      <c r="E43" s="3">
        <v>1.81501991891343</v>
      </c>
      <c r="F43" s="3">
        <v>0</v>
      </c>
      <c r="G43" s="3">
        <v>8.8344294606563594</v>
      </c>
      <c r="H43" s="4">
        <v>2157.97920056876</v>
      </c>
    </row>
    <row r="44" spans="1:8" x14ac:dyDescent="0.25">
      <c r="A44" s="2">
        <v>2028</v>
      </c>
      <c r="B44" s="3">
        <v>662.62585513917998</v>
      </c>
      <c r="C44" s="3">
        <v>540.34817960423402</v>
      </c>
      <c r="D44" s="3">
        <v>985.38822888956201</v>
      </c>
      <c r="E44" s="3">
        <v>1.79861928788089</v>
      </c>
      <c r="F44" s="3">
        <v>0</v>
      </c>
      <c r="G44" s="3">
        <v>9.4365238748748705</v>
      </c>
      <c r="H44" s="4">
        <v>2199.59740679573</v>
      </c>
    </row>
    <row r="45" spans="1:8" x14ac:dyDescent="0.25">
      <c r="A45" s="2">
        <v>2029</v>
      </c>
      <c r="B45" s="3">
        <v>707.14394965251802</v>
      </c>
      <c r="C45" s="3">
        <v>545.18906106306702</v>
      </c>
      <c r="D45" s="3">
        <v>983.69913145340797</v>
      </c>
      <c r="E45" s="3">
        <v>1.7823739153178999</v>
      </c>
      <c r="F45" s="3">
        <v>0</v>
      </c>
      <c r="G45" s="3">
        <v>10.0318476562594</v>
      </c>
      <c r="H45" s="4">
        <v>2247.8463637405698</v>
      </c>
    </row>
    <row r="46" spans="1:8" x14ac:dyDescent="0.25">
      <c r="A46" s="2">
        <v>2030</v>
      </c>
      <c r="B46" s="3">
        <v>757.59642392103603</v>
      </c>
      <c r="C46" s="3">
        <v>551.02580445019998</v>
      </c>
      <c r="D46" s="3">
        <v>982.01518601867599</v>
      </c>
      <c r="E46" s="3">
        <v>1.7662822923789601</v>
      </c>
      <c r="F46" s="3">
        <v>0</v>
      </c>
      <c r="G46" s="3">
        <v>10.6204695570769</v>
      </c>
      <c r="H46" s="4">
        <v>2303.0241662393601</v>
      </c>
    </row>
    <row r="47" spans="1:8" x14ac:dyDescent="0.25">
      <c r="A47" t="s">
        <v>33</v>
      </c>
    </row>
    <row r="50" spans="1:8" ht="18.75" x14ac:dyDescent="0.3">
      <c r="A50" s="19" t="s">
        <v>10</v>
      </c>
      <c r="B50" s="20"/>
      <c r="C50" s="20"/>
      <c r="D50" s="20"/>
      <c r="E50" s="20"/>
      <c r="F50" s="20"/>
      <c r="G50" s="20"/>
    </row>
    <row r="51" spans="1:8" ht="15.75" thickBot="1" x14ac:dyDescent="0.3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9" t="s">
        <v>29</v>
      </c>
    </row>
    <row r="52" spans="1:8" ht="15.75" thickTop="1" x14ac:dyDescent="0.25">
      <c r="A52" s="2" t="s">
        <v>11</v>
      </c>
      <c r="B52" s="5">
        <f>IF(B16=0, "--",(B26/B16)^(1/10)-1)</f>
        <v>0.63220479399513985</v>
      </c>
      <c r="C52" s="5">
        <f t="shared" ref="C52:H52" si="0">IF(C16=0, "--",(C26/C16)^(1/10)-1)</f>
        <v>3.8780052876153714E-2</v>
      </c>
      <c r="D52" s="5">
        <f t="shared" si="0"/>
        <v>8.0836474908962952E-3</v>
      </c>
      <c r="E52" s="5" t="str">
        <f t="shared" si="0"/>
        <v>--</v>
      </c>
      <c r="F52" s="5" t="str">
        <f t="shared" si="0"/>
        <v>--</v>
      </c>
      <c r="G52" s="5" t="str">
        <f t="shared" si="0"/>
        <v>--</v>
      </c>
      <c r="H52" s="5">
        <f t="shared" si="0"/>
        <v>1.7610823371270623E-2</v>
      </c>
    </row>
    <row r="53" spans="1:8" x14ac:dyDescent="0.25">
      <c r="A53" s="2" t="s">
        <v>12</v>
      </c>
      <c r="B53" s="5">
        <f>IF(B26=0,"--",(B36/B26)^(1/10)-1)</f>
        <v>0.32099078045188478</v>
      </c>
      <c r="C53" s="5">
        <f t="shared" ref="C53:H53" si="1">IF(C26=0,"--",(C36/C26)^(1/10)-1)</f>
        <v>3.6673745225739518E-2</v>
      </c>
      <c r="D53" s="5">
        <f t="shared" si="1"/>
        <v>1.2696837529901916E-3</v>
      </c>
      <c r="E53" s="5">
        <f t="shared" si="1"/>
        <v>-9.0840651431600694E-3</v>
      </c>
      <c r="F53" s="5" t="str">
        <f t="shared" si="1"/>
        <v>--</v>
      </c>
      <c r="G53" s="5">
        <f t="shared" si="1"/>
        <v>3.2089955520337776E-2</v>
      </c>
      <c r="H53" s="5">
        <f t="shared" si="1"/>
        <v>3.5502293800235396E-2</v>
      </c>
    </row>
    <row r="54" spans="1:8" x14ac:dyDescent="0.25">
      <c r="A54" s="2" t="s">
        <v>13</v>
      </c>
      <c r="B54" s="5">
        <f>IF(B36=0,"--",(B46/B36)^(1/10)-1)</f>
        <v>5.7614711039446043E-2</v>
      </c>
      <c r="C54" s="5">
        <f t="shared" ref="C54:H54" si="2">IF(C36=0,"--",(C46/C36)^(1/10)-1)</f>
        <v>8.914687205818117E-3</v>
      </c>
      <c r="D54" s="5">
        <f t="shared" si="2"/>
        <v>-1.7224336781018756E-3</v>
      </c>
      <c r="E54" s="5">
        <f t="shared" si="2"/>
        <v>-9.0457731758916138E-3</v>
      </c>
      <c r="F54" s="5" t="str">
        <f t="shared" si="2"/>
        <v>--</v>
      </c>
      <c r="G54" s="5">
        <f t="shared" si="2"/>
        <v>9.1516321861200067E-2</v>
      </c>
      <c r="H54" s="5">
        <f t="shared" si="2"/>
        <v>1.7178093674369288E-2</v>
      </c>
    </row>
  </sheetData>
  <mergeCells count="4">
    <mergeCell ref="A1:H1"/>
    <mergeCell ref="A2:H2"/>
    <mergeCell ref="A3:H3"/>
    <mergeCell ref="A50:G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Normal="100" workbookViewId="0">
      <selection activeCell="A4" sqref="A4"/>
    </sheetView>
  </sheetViews>
  <sheetFormatPr defaultRowHeight="15" x14ac:dyDescent="0.25"/>
  <cols>
    <col min="2" max="6" width="24.7109375" customWidth="1"/>
  </cols>
  <sheetData>
    <row r="1" spans="1:6" ht="18.75" x14ac:dyDescent="0.3">
      <c r="A1" s="21" t="str">
        <f>CONCATENATE("Form 2.2 - ",'List of Forms'!A1)</f>
        <v>Form 2.2 - LADWP Planning Area</v>
      </c>
      <c r="B1" s="17"/>
      <c r="C1" s="17"/>
      <c r="D1" s="17"/>
      <c r="E1" s="17"/>
      <c r="F1" s="17"/>
    </row>
    <row r="2" spans="1:6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</row>
    <row r="3" spans="1:6" ht="15.75" x14ac:dyDescent="0.25">
      <c r="A3" s="22" t="s">
        <v>41</v>
      </c>
      <c r="B3" s="17"/>
      <c r="C3" s="17"/>
      <c r="D3" s="17"/>
      <c r="E3" s="17"/>
      <c r="F3" s="17"/>
    </row>
    <row r="5" spans="1:6" ht="31.5" customHeight="1" thickBot="1" x14ac:dyDescent="0.3">
      <c r="A5" s="1" t="s">
        <v>0</v>
      </c>
      <c r="B5" s="10" t="s">
        <v>42</v>
      </c>
      <c r="C5" s="10" t="s">
        <v>43</v>
      </c>
      <c r="D5" s="10" t="s">
        <v>62</v>
      </c>
      <c r="E5" s="11" t="s">
        <v>67</v>
      </c>
      <c r="F5" s="10" t="s">
        <v>45</v>
      </c>
    </row>
    <row r="6" spans="1:6" ht="15.75" thickTop="1" x14ac:dyDescent="0.25">
      <c r="A6" s="2">
        <v>1990</v>
      </c>
      <c r="B6" s="3">
        <v>3491.7927143956899</v>
      </c>
      <c r="C6" s="3">
        <v>1178.53253757628</v>
      </c>
      <c r="D6" s="3">
        <v>127777.37192767199</v>
      </c>
      <c r="E6" s="3">
        <v>1650.32718275652</v>
      </c>
      <c r="F6" s="3">
        <v>653.44654413089199</v>
      </c>
    </row>
    <row r="7" spans="1:6" x14ac:dyDescent="0.25">
      <c r="A7" s="2">
        <v>1991</v>
      </c>
      <c r="B7" s="3">
        <v>3529.3927202498198</v>
      </c>
      <c r="C7" s="3">
        <v>1188.36944326054</v>
      </c>
      <c r="D7" s="3">
        <v>124887.891910993</v>
      </c>
      <c r="E7" s="3">
        <v>1590.9068603492699</v>
      </c>
      <c r="F7" s="3">
        <v>670.49921645221002</v>
      </c>
    </row>
    <row r="8" spans="1:6" x14ac:dyDescent="0.25">
      <c r="A8" s="2">
        <v>1992</v>
      </c>
      <c r="B8" s="3">
        <v>3576.4866123179299</v>
      </c>
      <c r="C8" s="3">
        <v>1199.72256253108</v>
      </c>
      <c r="D8" s="3">
        <v>127693.21824206899</v>
      </c>
      <c r="E8" s="3">
        <v>1529.3579594622299</v>
      </c>
      <c r="F8" s="3">
        <v>685.17376646541902</v>
      </c>
    </row>
    <row r="9" spans="1:6" x14ac:dyDescent="0.25">
      <c r="A9" s="2">
        <v>1993</v>
      </c>
      <c r="B9" s="3">
        <v>3587.4453536924402</v>
      </c>
      <c r="C9" s="3">
        <v>1206.8071917659699</v>
      </c>
      <c r="D9" s="3">
        <v>125555.22232720201</v>
      </c>
      <c r="E9" s="3">
        <v>1489.3384855966799</v>
      </c>
      <c r="F9" s="3">
        <v>693.23163723318498</v>
      </c>
    </row>
    <row r="10" spans="1:6" x14ac:dyDescent="0.25">
      <c r="A10" s="2">
        <v>1994</v>
      </c>
      <c r="B10" s="3">
        <v>3581.89503903173</v>
      </c>
      <c r="C10" s="3">
        <v>1206.2547681574899</v>
      </c>
      <c r="D10" s="3">
        <v>125293.855855125</v>
      </c>
      <c r="E10" s="3">
        <v>1485.9064165319601</v>
      </c>
      <c r="F10" s="3">
        <v>698.62835856336301</v>
      </c>
    </row>
    <row r="11" spans="1:6" x14ac:dyDescent="0.25">
      <c r="A11" s="2">
        <v>1995</v>
      </c>
      <c r="B11" s="3">
        <v>3548.5573995929199</v>
      </c>
      <c r="C11" s="3">
        <v>1199.7922082165901</v>
      </c>
      <c r="D11" s="3">
        <v>126445.48521511799</v>
      </c>
      <c r="E11" s="3">
        <v>1492.7671192493101</v>
      </c>
      <c r="F11" s="3">
        <v>701.42637185813805</v>
      </c>
    </row>
    <row r="12" spans="1:6" x14ac:dyDescent="0.25">
      <c r="A12" s="2">
        <v>1996</v>
      </c>
      <c r="B12" s="3">
        <v>3548.5587496523399</v>
      </c>
      <c r="C12" s="3">
        <v>1201.9893484623899</v>
      </c>
      <c r="D12" s="3">
        <v>130555.473272267</v>
      </c>
      <c r="E12" s="3">
        <v>1513.6837915600699</v>
      </c>
      <c r="F12" s="3">
        <v>704.26492816910002</v>
      </c>
    </row>
    <row r="13" spans="1:6" x14ac:dyDescent="0.25">
      <c r="A13" s="2">
        <v>1997</v>
      </c>
      <c r="B13" s="3">
        <v>3577.7497044675201</v>
      </c>
      <c r="C13" s="3">
        <v>1205.6753968725</v>
      </c>
      <c r="D13" s="3">
        <v>134230.800846609</v>
      </c>
      <c r="E13" s="3">
        <v>1541.90829070276</v>
      </c>
      <c r="F13" s="3">
        <v>707.41884995118903</v>
      </c>
    </row>
    <row r="14" spans="1:6" x14ac:dyDescent="0.25">
      <c r="A14" s="2">
        <v>1998</v>
      </c>
      <c r="B14" s="3">
        <v>3607.2277754003599</v>
      </c>
      <c r="C14" s="3">
        <v>1209.3173215726499</v>
      </c>
      <c r="D14" s="3">
        <v>144723.898949889</v>
      </c>
      <c r="E14" s="3">
        <v>1580.60494583215</v>
      </c>
      <c r="F14" s="3">
        <v>711.66359223620998</v>
      </c>
    </row>
    <row r="15" spans="1:6" x14ac:dyDescent="0.25">
      <c r="A15" s="2">
        <v>1999</v>
      </c>
      <c r="B15" s="3">
        <v>3651.1268760770599</v>
      </c>
      <c r="C15" s="3">
        <v>1211.82326313161</v>
      </c>
      <c r="D15" s="3">
        <v>148763.95264929201</v>
      </c>
      <c r="E15" s="3">
        <v>1601.19287700578</v>
      </c>
      <c r="F15" s="3">
        <v>716.57729594236002</v>
      </c>
    </row>
    <row r="16" spans="1:6" x14ac:dyDescent="0.25">
      <c r="A16" s="2">
        <v>2000</v>
      </c>
      <c r="B16" s="3">
        <v>3694.3336254456199</v>
      </c>
      <c r="C16" s="3">
        <v>1213.5117376841499</v>
      </c>
      <c r="D16" s="3">
        <v>153470.188833472</v>
      </c>
      <c r="E16" s="3">
        <v>1627.7342193300999</v>
      </c>
      <c r="F16" s="3">
        <v>725.89962004752601</v>
      </c>
    </row>
    <row r="17" spans="1:6" x14ac:dyDescent="0.25">
      <c r="A17" s="2">
        <v>2001</v>
      </c>
      <c r="B17" s="3">
        <v>3722.2926134879999</v>
      </c>
      <c r="C17" s="3">
        <v>1212.6980154688099</v>
      </c>
      <c r="D17" s="3">
        <v>155711.905374072</v>
      </c>
      <c r="E17" s="3">
        <v>1626.9492807848001</v>
      </c>
      <c r="F17" s="3">
        <v>734.74874341876296</v>
      </c>
    </row>
    <row r="18" spans="1:6" x14ac:dyDescent="0.25">
      <c r="A18" s="2">
        <v>2002</v>
      </c>
      <c r="B18" s="3">
        <v>3746.2460842498699</v>
      </c>
      <c r="C18" s="3">
        <v>1212.89639679782</v>
      </c>
      <c r="D18" s="3">
        <v>157226.55982955001</v>
      </c>
      <c r="E18" s="3">
        <v>1609.6670972838699</v>
      </c>
      <c r="F18" s="3">
        <v>743.84782196006995</v>
      </c>
    </row>
    <row r="19" spans="1:6" x14ac:dyDescent="0.25">
      <c r="A19" s="2">
        <v>2003</v>
      </c>
      <c r="B19" s="3">
        <v>3762.6365911297198</v>
      </c>
      <c r="C19" s="3">
        <v>1213.80917497519</v>
      </c>
      <c r="D19" s="3">
        <v>161879.95975101599</v>
      </c>
      <c r="E19" s="3">
        <v>1592.45655858849</v>
      </c>
      <c r="F19" s="3">
        <v>753.28518279720402</v>
      </c>
    </row>
    <row r="20" spans="1:6" x14ac:dyDescent="0.25">
      <c r="A20" s="2">
        <v>2004</v>
      </c>
      <c r="B20" s="3">
        <v>3768.2922098977101</v>
      </c>
      <c r="C20" s="3">
        <v>1215.35833393443</v>
      </c>
      <c r="D20" s="3">
        <v>167433.99610938001</v>
      </c>
      <c r="E20" s="3">
        <v>1598.81443491963</v>
      </c>
      <c r="F20" s="3">
        <v>759.99046601981797</v>
      </c>
    </row>
    <row r="21" spans="1:6" x14ac:dyDescent="0.25">
      <c r="A21" s="2">
        <v>2005</v>
      </c>
      <c r="B21" s="3">
        <v>3755.4581115186102</v>
      </c>
      <c r="C21" s="3">
        <v>1217.4464452008301</v>
      </c>
      <c r="D21" s="3">
        <v>172684.02922902099</v>
      </c>
      <c r="E21" s="3">
        <v>1614.61846458374</v>
      </c>
      <c r="F21" s="3">
        <v>765.74385120023101</v>
      </c>
    </row>
    <row r="22" spans="1:6" x14ac:dyDescent="0.25">
      <c r="A22" s="2">
        <v>2006</v>
      </c>
      <c r="B22" s="3">
        <v>3752.26194565479</v>
      </c>
      <c r="C22" s="3">
        <v>1225.8577055548601</v>
      </c>
      <c r="D22" s="3">
        <v>181583.90704449301</v>
      </c>
      <c r="E22" s="3">
        <v>1642.73784081903</v>
      </c>
      <c r="F22" s="3">
        <v>772.29105582250497</v>
      </c>
    </row>
    <row r="23" spans="1:6" x14ac:dyDescent="0.25">
      <c r="A23" s="2">
        <v>2007</v>
      </c>
      <c r="B23" s="3">
        <v>3748.8867142374902</v>
      </c>
      <c r="C23" s="3">
        <v>1230.91847934881</v>
      </c>
      <c r="D23" s="3">
        <v>184498.75050646</v>
      </c>
      <c r="E23" s="3">
        <v>1658.8331779822199</v>
      </c>
      <c r="F23" s="3">
        <v>777.64633607787096</v>
      </c>
    </row>
    <row r="24" spans="1:6" x14ac:dyDescent="0.25">
      <c r="A24" s="2">
        <v>2008</v>
      </c>
      <c r="B24" s="3">
        <v>3766.0462919060801</v>
      </c>
      <c r="C24" s="3">
        <v>1239.9028265689999</v>
      </c>
      <c r="D24" s="3">
        <v>186069.06657886499</v>
      </c>
      <c r="E24" s="3">
        <v>1647.62222179587</v>
      </c>
      <c r="F24" s="3">
        <v>783.26676910202002</v>
      </c>
    </row>
    <row r="25" spans="1:6" x14ac:dyDescent="0.25">
      <c r="A25" s="2">
        <v>2009</v>
      </c>
      <c r="B25" s="3">
        <v>3770.4836433697601</v>
      </c>
      <c r="C25" s="3">
        <v>1243.9175374650299</v>
      </c>
      <c r="D25" s="3">
        <v>179047.174876034</v>
      </c>
      <c r="E25" s="3">
        <v>1556.93705563289</v>
      </c>
      <c r="F25" s="3">
        <v>788.02128898802198</v>
      </c>
    </row>
    <row r="26" spans="1:6" x14ac:dyDescent="0.25">
      <c r="A26" s="2">
        <v>2010</v>
      </c>
      <c r="B26" s="3">
        <v>3784.45566849137</v>
      </c>
      <c r="C26" s="3">
        <v>1246.50072012288</v>
      </c>
      <c r="D26" s="3">
        <v>184918.71854338999</v>
      </c>
      <c r="E26" s="3">
        <v>1539.7581044882299</v>
      </c>
      <c r="F26" s="3">
        <v>790.69128666372501</v>
      </c>
    </row>
    <row r="27" spans="1:6" x14ac:dyDescent="0.25">
      <c r="A27" s="2">
        <v>2011</v>
      </c>
      <c r="B27" s="3">
        <v>3811.0051174893201</v>
      </c>
      <c r="C27" s="3">
        <v>1251.04482841145</v>
      </c>
      <c r="D27" s="3">
        <v>194390.29842271601</v>
      </c>
      <c r="E27" s="3">
        <v>1553.9403206992799</v>
      </c>
      <c r="F27" s="3">
        <v>791.47147451240403</v>
      </c>
    </row>
    <row r="28" spans="1:6" x14ac:dyDescent="0.25">
      <c r="A28" s="2">
        <v>2012</v>
      </c>
      <c r="B28" s="3">
        <v>3848.8785677803598</v>
      </c>
      <c r="C28" s="3">
        <v>1254.3954779908199</v>
      </c>
      <c r="D28" s="3">
        <v>204769.96380949701</v>
      </c>
      <c r="E28" s="3">
        <v>1585.5104187214499</v>
      </c>
      <c r="F28" s="3">
        <v>792.33138934142801</v>
      </c>
    </row>
    <row r="29" spans="1:6" x14ac:dyDescent="0.25">
      <c r="A29" s="2">
        <v>2013</v>
      </c>
      <c r="B29" s="3">
        <v>3884.3860213361199</v>
      </c>
      <c r="C29" s="3">
        <v>1261.6254818920499</v>
      </c>
      <c r="D29" s="3">
        <v>201197.191261284</v>
      </c>
      <c r="E29" s="3">
        <v>1618.30684330695</v>
      </c>
      <c r="F29" s="3">
        <v>791.960548943351</v>
      </c>
    </row>
    <row r="30" spans="1:6" x14ac:dyDescent="0.25">
      <c r="A30" s="2">
        <v>2014</v>
      </c>
      <c r="B30" s="3">
        <v>3918.7213977595802</v>
      </c>
      <c r="C30" s="3">
        <v>1268.5911526181901</v>
      </c>
      <c r="D30" s="3">
        <v>211598.85094258099</v>
      </c>
      <c r="E30" s="3">
        <v>1653.92906664425</v>
      </c>
      <c r="F30" s="3">
        <v>792.04472576300498</v>
      </c>
    </row>
    <row r="31" spans="1:6" x14ac:dyDescent="0.25">
      <c r="A31" s="2">
        <v>2015</v>
      </c>
      <c r="B31" s="3">
        <v>3947.9616857221799</v>
      </c>
      <c r="C31" s="3">
        <v>1276.04450442853</v>
      </c>
      <c r="D31" s="3">
        <v>223912.72096291001</v>
      </c>
      <c r="E31" s="3">
        <v>1693.9917393640301</v>
      </c>
      <c r="F31" s="3">
        <v>792.90775367524702</v>
      </c>
    </row>
    <row r="32" spans="1:6" x14ac:dyDescent="0.25">
      <c r="A32" s="2">
        <v>2016</v>
      </c>
      <c r="B32" s="3">
        <v>3969.8340341242802</v>
      </c>
      <c r="C32" s="3">
        <v>1284.9227186778</v>
      </c>
      <c r="D32" s="3">
        <v>228522.70664025401</v>
      </c>
      <c r="E32" s="3">
        <v>1737.8756629705399</v>
      </c>
      <c r="F32" s="3">
        <v>793.30789869112596</v>
      </c>
    </row>
    <row r="33" spans="1:6" x14ac:dyDescent="0.25">
      <c r="A33" s="2">
        <v>2017</v>
      </c>
      <c r="B33" s="3">
        <v>3999.9505711392198</v>
      </c>
      <c r="C33" s="3">
        <v>1294.59146771311</v>
      </c>
      <c r="D33" s="3">
        <v>231210.02885988701</v>
      </c>
      <c r="E33" s="3">
        <v>1762.86273736148</v>
      </c>
      <c r="F33" s="3">
        <v>793.60766278737003</v>
      </c>
    </row>
    <row r="34" spans="1:6" x14ac:dyDescent="0.25">
      <c r="A34" s="2">
        <v>2018</v>
      </c>
      <c r="B34" s="3">
        <v>4029.94263753017</v>
      </c>
      <c r="C34" s="3">
        <v>1303.30853716757</v>
      </c>
      <c r="D34" s="3">
        <v>236572.448449758</v>
      </c>
      <c r="E34" s="3">
        <v>1791.2811170820401</v>
      </c>
      <c r="F34" s="3">
        <v>795.29327080506198</v>
      </c>
    </row>
    <row r="35" spans="1:6" x14ac:dyDescent="0.25">
      <c r="A35" s="2">
        <v>2019</v>
      </c>
      <c r="B35" s="3">
        <v>4059.2595146616</v>
      </c>
      <c r="C35" s="3">
        <v>1322.69238253297</v>
      </c>
      <c r="D35" s="3">
        <v>244433.10919990201</v>
      </c>
      <c r="E35" s="3">
        <v>1828.7245169529699</v>
      </c>
      <c r="F35" s="3">
        <v>804.17285047748896</v>
      </c>
    </row>
    <row r="36" spans="1:6" x14ac:dyDescent="0.25">
      <c r="A36" s="2">
        <v>2020</v>
      </c>
      <c r="B36" s="3">
        <v>4088.3584275876001</v>
      </c>
      <c r="C36" s="3">
        <v>1334.7816844347001</v>
      </c>
      <c r="D36" s="3">
        <v>250053.15794421599</v>
      </c>
      <c r="E36" s="3">
        <v>1845.0783631260399</v>
      </c>
      <c r="F36" s="3">
        <v>812.68574909624897</v>
      </c>
    </row>
    <row r="37" spans="1:6" x14ac:dyDescent="0.25">
      <c r="A37" s="2">
        <v>2021</v>
      </c>
      <c r="B37" s="3">
        <v>4108.1157774690901</v>
      </c>
      <c r="C37" s="3">
        <v>1345.2983488111699</v>
      </c>
      <c r="D37" s="3">
        <v>255293.23946003101</v>
      </c>
      <c r="E37" s="3">
        <v>1840.88683463542</v>
      </c>
      <c r="F37" s="3">
        <v>821.95319463758506</v>
      </c>
    </row>
    <row r="38" spans="1:6" x14ac:dyDescent="0.25">
      <c r="A38" s="2">
        <v>2022</v>
      </c>
      <c r="B38" s="3">
        <v>4127.4564056023301</v>
      </c>
      <c r="C38" s="3">
        <v>1360.4041879927599</v>
      </c>
      <c r="D38" s="3">
        <v>261884.159649165</v>
      </c>
      <c r="E38" s="3">
        <v>1851.45974774557</v>
      </c>
      <c r="F38" s="3">
        <v>830.55570928257896</v>
      </c>
    </row>
    <row r="39" spans="1:6" x14ac:dyDescent="0.25">
      <c r="A39" s="2">
        <v>2023</v>
      </c>
      <c r="B39" s="3">
        <v>4145.8972254178698</v>
      </c>
      <c r="C39" s="3">
        <v>1370.84528477866</v>
      </c>
      <c r="D39" s="3">
        <v>267515.68993579497</v>
      </c>
      <c r="E39" s="3">
        <v>1862.1461365729001</v>
      </c>
      <c r="F39" s="3">
        <v>839.06158945041</v>
      </c>
    </row>
    <row r="40" spans="1:6" x14ac:dyDescent="0.25">
      <c r="A40" s="2">
        <v>2024</v>
      </c>
      <c r="B40" s="3">
        <v>4163.8578877802702</v>
      </c>
      <c r="C40" s="3">
        <v>1377.16744910792</v>
      </c>
      <c r="D40" s="3">
        <v>272909.16287540703</v>
      </c>
      <c r="E40" s="3">
        <v>1871.2304756153401</v>
      </c>
      <c r="F40" s="3">
        <v>847.30844372334695</v>
      </c>
    </row>
    <row r="41" spans="1:6" x14ac:dyDescent="0.25">
      <c r="A41" s="2">
        <v>2025</v>
      </c>
      <c r="B41" s="3">
        <v>4181.0690692233902</v>
      </c>
      <c r="C41" s="3">
        <v>1383.0040616721301</v>
      </c>
      <c r="D41" s="3">
        <v>278768.50450239598</v>
      </c>
      <c r="E41" s="3">
        <v>1880.09857293093</v>
      </c>
      <c r="F41" s="3">
        <v>855.67296919403202</v>
      </c>
    </row>
    <row r="42" spans="1:6" x14ac:dyDescent="0.25">
      <c r="A42" s="2">
        <v>2026</v>
      </c>
      <c r="B42" s="3">
        <v>4197.6357424595899</v>
      </c>
      <c r="C42" s="3">
        <v>1379.8722080974801</v>
      </c>
      <c r="D42" s="3">
        <v>284700.48345442401</v>
      </c>
      <c r="E42" s="3">
        <v>1886.8416340563699</v>
      </c>
      <c r="F42" s="3">
        <v>863.86977754580903</v>
      </c>
    </row>
    <row r="43" spans="1:6" x14ac:dyDescent="0.25">
      <c r="A43" s="2">
        <v>2027</v>
      </c>
      <c r="B43" s="3">
        <v>4213.4613191509497</v>
      </c>
      <c r="C43" s="3">
        <v>1380.06651109779</v>
      </c>
      <c r="D43" s="3">
        <v>290844.54307918902</v>
      </c>
      <c r="E43" s="3">
        <v>1893.1569641195899</v>
      </c>
      <c r="F43" s="3">
        <v>872.02421019558801</v>
      </c>
    </row>
    <row r="44" spans="1:6" x14ac:dyDescent="0.25">
      <c r="A44" s="2">
        <v>2028</v>
      </c>
      <c r="B44" s="3">
        <v>4229.0008854280604</v>
      </c>
      <c r="C44" s="3">
        <v>1384.55360438198</v>
      </c>
      <c r="D44" s="3">
        <v>297304.87511787802</v>
      </c>
      <c r="E44" s="3">
        <v>1899.46742438759</v>
      </c>
      <c r="F44" s="3">
        <v>880.20382986028096</v>
      </c>
    </row>
    <row r="45" spans="1:6" x14ac:dyDescent="0.25">
      <c r="A45" s="2">
        <v>2029</v>
      </c>
      <c r="B45" s="3">
        <v>4243.8840697715104</v>
      </c>
      <c r="C45" s="3">
        <v>1382.1353399229699</v>
      </c>
      <c r="D45" s="3">
        <v>303935.96973080799</v>
      </c>
      <c r="E45" s="3">
        <v>1905.88064939126</v>
      </c>
      <c r="F45" s="3">
        <v>888.43862298783495</v>
      </c>
    </row>
    <row r="46" spans="1:6" x14ac:dyDescent="0.25">
      <c r="A46" s="2">
        <v>2030</v>
      </c>
      <c r="B46" s="3">
        <v>4258.1319106763203</v>
      </c>
      <c r="C46" s="3">
        <v>1374.83061540887</v>
      </c>
      <c r="D46" s="3">
        <v>310549.57946764602</v>
      </c>
      <c r="E46" s="3">
        <v>1912.2043097241601</v>
      </c>
      <c r="F46" s="3">
        <v>896.72429824172502</v>
      </c>
    </row>
    <row r="47" spans="1:6" x14ac:dyDescent="0.25">
      <c r="A47" t="s">
        <v>33</v>
      </c>
    </row>
    <row r="50" spans="1:6" ht="18.75" x14ac:dyDescent="0.3">
      <c r="A50" s="19" t="s">
        <v>10</v>
      </c>
      <c r="B50" s="20"/>
      <c r="C50" s="20"/>
      <c r="D50" s="20"/>
      <c r="E50" s="20"/>
      <c r="F50" s="20"/>
    </row>
    <row r="51" spans="1:6" ht="15.75" thickBot="1" x14ac:dyDescent="0.3">
      <c r="A51" s="6" t="s">
        <v>0</v>
      </c>
      <c r="B51" s="9" t="s">
        <v>47</v>
      </c>
      <c r="C51" s="9" t="s">
        <v>48</v>
      </c>
      <c r="D51" s="9" t="s">
        <v>49</v>
      </c>
      <c r="E51" s="9" t="s">
        <v>46</v>
      </c>
      <c r="F51" s="9" t="s">
        <v>44</v>
      </c>
    </row>
    <row r="52" spans="1:6" ht="15.75" thickTop="1" x14ac:dyDescent="0.25">
      <c r="A52" s="2" t="s">
        <v>11</v>
      </c>
      <c r="B52" s="5">
        <f>IF(B16=0, "--",(B26/B16)^(1/10)-1)</f>
        <v>2.4130938892437115E-3</v>
      </c>
      <c r="C52" s="5">
        <f t="shared" ref="C52:F52" si="0">IF(C16=0, "--",(C26/C16)^(1/10)-1)</f>
        <v>2.6857785555967073E-3</v>
      </c>
      <c r="D52" s="5">
        <f t="shared" si="0"/>
        <v>1.8815831201490774E-2</v>
      </c>
      <c r="E52" s="5">
        <f t="shared" si="0"/>
        <v>-5.540958867378043E-3</v>
      </c>
      <c r="F52" s="5">
        <f t="shared" si="0"/>
        <v>8.5862389337982847E-3</v>
      </c>
    </row>
    <row r="53" spans="1:6" x14ac:dyDescent="0.25">
      <c r="A53" s="2" t="s">
        <v>12</v>
      </c>
      <c r="B53" s="5">
        <f>IF(B26=0,"--",(B36/B26)^(1/10)-1)</f>
        <v>7.7540545045029496E-3</v>
      </c>
      <c r="C53" s="5">
        <f t="shared" ref="C53:F53" si="1">IF(C26=0,"--",(C36/C26)^(1/10)-1)</f>
        <v>6.8662195881166177E-3</v>
      </c>
      <c r="D53" s="5">
        <f t="shared" si="1"/>
        <v>3.0635616977527258E-2</v>
      </c>
      <c r="E53" s="5">
        <f t="shared" si="1"/>
        <v>1.8254250722558263E-2</v>
      </c>
      <c r="F53" s="5">
        <f t="shared" si="1"/>
        <v>2.7474566709182469E-3</v>
      </c>
    </row>
    <row r="54" spans="1:6" x14ac:dyDescent="0.25">
      <c r="A54" s="2" t="s">
        <v>13</v>
      </c>
      <c r="B54" s="5">
        <f>IF(B36=0,"--",(B46/B36)^(1/10)-1)</f>
        <v>4.0769902489590226E-3</v>
      </c>
      <c r="C54" s="5">
        <f t="shared" ref="C54:F54" si="2">IF(C36=0,"--",(C46/C36)^(1/10)-1)</f>
        <v>2.9606529532086867E-3</v>
      </c>
      <c r="D54" s="5">
        <f t="shared" si="2"/>
        <v>2.1903437826018335E-2</v>
      </c>
      <c r="E54" s="5">
        <f t="shared" si="2"/>
        <v>3.5798840973833013E-3</v>
      </c>
      <c r="F54" s="5">
        <f t="shared" si="2"/>
        <v>9.8889711587133444E-3</v>
      </c>
    </row>
  </sheetData>
  <mergeCells count="4">
    <mergeCell ref="A1:F1"/>
    <mergeCell ref="A2:F2"/>
    <mergeCell ref="A3:F3"/>
    <mergeCell ref="A50:F5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zoomScaleNormal="100" workbookViewId="0">
      <selection activeCell="A4" sqref="A4"/>
    </sheetView>
  </sheetViews>
  <sheetFormatPr defaultRowHeight="15" x14ac:dyDescent="0.25"/>
  <cols>
    <col min="2" max="5" width="18.7109375" customWidth="1"/>
  </cols>
  <sheetData>
    <row r="1" spans="1:5" ht="18.75" x14ac:dyDescent="0.3">
      <c r="A1" s="21" t="str">
        <f>CONCATENATE("Form 2.3 - ",'List of Forms'!A1)</f>
        <v>Form 2.3 - LADWP Planning Area</v>
      </c>
      <c r="B1" s="17"/>
      <c r="C1" s="17"/>
      <c r="D1" s="17"/>
      <c r="E1" s="17"/>
    </row>
    <row r="2" spans="1:5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</row>
    <row r="3" spans="1:5" ht="15.75" x14ac:dyDescent="0.25">
      <c r="A3" s="22" t="s">
        <v>53</v>
      </c>
      <c r="B3" s="17"/>
      <c r="C3" s="17"/>
      <c r="D3" s="17"/>
      <c r="E3" s="17"/>
    </row>
    <row r="5" spans="1:5" ht="15.75" thickBot="1" x14ac:dyDescent="0.3">
      <c r="A5" s="6" t="s">
        <v>0</v>
      </c>
      <c r="B5" s="9" t="s">
        <v>4</v>
      </c>
      <c r="C5" s="9" t="s">
        <v>2</v>
      </c>
      <c r="D5" s="9" t="s">
        <v>8</v>
      </c>
      <c r="E5" s="9" t="s">
        <v>1</v>
      </c>
    </row>
    <row r="6" spans="1:5" ht="15.75" thickTop="1" x14ac:dyDescent="0.25">
      <c r="A6" s="2">
        <v>1990</v>
      </c>
      <c r="B6" s="15">
        <v>15.4009042546832</v>
      </c>
      <c r="C6" s="15">
        <v>14.8504580123787</v>
      </c>
      <c r="D6" s="15">
        <v>12.606569416829799</v>
      </c>
      <c r="E6" s="15">
        <v>25.7045513578453</v>
      </c>
    </row>
    <row r="7" spans="1:5" x14ac:dyDescent="0.25">
      <c r="A7" s="2">
        <v>1991</v>
      </c>
      <c r="B7" s="15">
        <v>15.051755001247599</v>
      </c>
      <c r="C7" s="15">
        <v>13.7030968673657</v>
      </c>
      <c r="D7" s="15">
        <v>12.348621139978601</v>
      </c>
      <c r="E7" s="15">
        <v>24.0655001561652</v>
      </c>
    </row>
    <row r="8" spans="1:5" x14ac:dyDescent="0.25">
      <c r="A8" s="2">
        <v>1992</v>
      </c>
      <c r="B8" s="15">
        <v>15.043597594553701</v>
      </c>
      <c r="C8" s="15">
        <v>14.0962931689426</v>
      </c>
      <c r="D8" s="15">
        <v>12.7547244130023</v>
      </c>
      <c r="E8" s="15">
        <v>21.085903205894098</v>
      </c>
    </row>
    <row r="9" spans="1:5" x14ac:dyDescent="0.25">
      <c r="A9" s="2">
        <v>1993</v>
      </c>
      <c r="B9" s="15">
        <v>15.720849041993199</v>
      </c>
      <c r="C9" s="15">
        <v>14.319585114391799</v>
      </c>
      <c r="D9" s="15">
        <v>13.576314895537401</v>
      </c>
      <c r="E9" s="15">
        <v>25.7301272652319</v>
      </c>
    </row>
    <row r="10" spans="1:5" x14ac:dyDescent="0.25">
      <c r="A10" s="2">
        <v>1994</v>
      </c>
      <c r="B10" s="15">
        <v>15.5859043646884</v>
      </c>
      <c r="C10" s="15">
        <v>15.2422922248478</v>
      </c>
      <c r="D10" s="15">
        <v>13.3643484053762</v>
      </c>
      <c r="E10" s="15">
        <v>21.820702802870802</v>
      </c>
    </row>
    <row r="11" spans="1:5" x14ac:dyDescent="0.25">
      <c r="A11" s="2">
        <v>1995</v>
      </c>
      <c r="B11" s="15">
        <v>15.1178124476269</v>
      </c>
      <c r="C11" s="15">
        <v>13.941589589893599</v>
      </c>
      <c r="D11" s="15">
        <v>12.560502547257199</v>
      </c>
      <c r="E11" s="15">
        <v>20.7211118994381</v>
      </c>
    </row>
    <row r="12" spans="1:5" x14ac:dyDescent="0.25">
      <c r="A12" s="2">
        <v>1996</v>
      </c>
      <c r="B12" s="15">
        <v>14.735391093823599</v>
      </c>
      <c r="C12" s="15">
        <v>13.5309953287125</v>
      </c>
      <c r="D12" s="15">
        <v>12.0047380430185</v>
      </c>
      <c r="E12" s="15">
        <v>18.580838795881998</v>
      </c>
    </row>
    <row r="13" spans="1:5" x14ac:dyDescent="0.25">
      <c r="A13" s="2">
        <v>1997</v>
      </c>
      <c r="B13" s="15">
        <v>15.098652813689601</v>
      </c>
      <c r="C13" s="15">
        <v>13.802893945179299</v>
      </c>
      <c r="D13" s="15">
        <v>11.965803847416</v>
      </c>
      <c r="E13" s="15">
        <v>18.317034383241001</v>
      </c>
    </row>
    <row r="14" spans="1:5" x14ac:dyDescent="0.25">
      <c r="A14" s="2">
        <v>1998</v>
      </c>
      <c r="B14" s="15">
        <v>15.121892580046</v>
      </c>
      <c r="C14" s="15">
        <v>13.9194882308334</v>
      </c>
      <c r="D14" s="15">
        <v>12.115010229183399</v>
      </c>
      <c r="E14" s="15">
        <v>18.734545246017699</v>
      </c>
    </row>
    <row r="15" spans="1:5" x14ac:dyDescent="0.25">
      <c r="A15" s="2">
        <v>1999</v>
      </c>
      <c r="B15" s="15">
        <v>14.885518243843199</v>
      </c>
      <c r="C15" s="15">
        <v>13.6066486122547</v>
      </c>
      <c r="D15" s="15">
        <v>11.9764227131031</v>
      </c>
      <c r="E15" s="15">
        <v>16.124218573319499</v>
      </c>
    </row>
    <row r="16" spans="1:5" x14ac:dyDescent="0.25">
      <c r="A16" s="2">
        <v>2000</v>
      </c>
      <c r="B16" s="15">
        <v>14.327416261722201</v>
      </c>
      <c r="C16" s="15">
        <v>13.429204016799501</v>
      </c>
      <c r="D16" s="15">
        <v>11.727797915337099</v>
      </c>
      <c r="E16" s="15">
        <v>16.778862274346601</v>
      </c>
    </row>
    <row r="17" spans="1:5" x14ac:dyDescent="0.25">
      <c r="A17" s="2">
        <v>2001</v>
      </c>
      <c r="B17" s="15">
        <v>14.018103059315701</v>
      </c>
      <c r="C17" s="15">
        <v>13.135721644821601</v>
      </c>
      <c r="D17" s="15">
        <v>11.494203219408501</v>
      </c>
      <c r="E17" s="15">
        <v>15.7554848868817</v>
      </c>
    </row>
    <row r="18" spans="1:5" x14ac:dyDescent="0.25">
      <c r="A18" s="2">
        <v>2002</v>
      </c>
      <c r="B18" s="15">
        <v>13.826549938562099</v>
      </c>
      <c r="C18" s="15">
        <v>13.000426923329201</v>
      </c>
      <c r="D18" s="15">
        <v>11.1423657041331</v>
      </c>
      <c r="E18" s="15">
        <v>16.369991793813899</v>
      </c>
    </row>
    <row r="19" spans="1:5" x14ac:dyDescent="0.25">
      <c r="A19" s="2">
        <v>2003</v>
      </c>
      <c r="B19" s="15">
        <v>13.620219678206601</v>
      </c>
      <c r="C19" s="15">
        <v>12.806559902305199</v>
      </c>
      <c r="D19" s="15">
        <v>11.4052643972793</v>
      </c>
      <c r="E19" s="15">
        <v>15.622907388682201</v>
      </c>
    </row>
    <row r="20" spans="1:5" x14ac:dyDescent="0.25">
      <c r="A20" s="2">
        <v>2004</v>
      </c>
      <c r="B20" s="15">
        <v>13.3219745433346</v>
      </c>
      <c r="C20" s="15">
        <v>12.5351536444325</v>
      </c>
      <c r="D20" s="15">
        <v>11.128839371564499</v>
      </c>
      <c r="E20" s="15">
        <v>15.013097323221199</v>
      </c>
    </row>
    <row r="21" spans="1:5" x14ac:dyDescent="0.25">
      <c r="A21" s="2">
        <v>2005</v>
      </c>
      <c r="B21" s="15">
        <v>12.9314355154578</v>
      </c>
      <c r="C21" s="15">
        <v>12.0582301980563</v>
      </c>
      <c r="D21" s="15">
        <v>10.687590547365501</v>
      </c>
      <c r="E21" s="15">
        <v>14.392661962148001</v>
      </c>
    </row>
    <row r="22" spans="1:5" x14ac:dyDescent="0.25">
      <c r="A22" s="2">
        <v>2006</v>
      </c>
      <c r="B22" s="15">
        <v>12.564364506035099</v>
      </c>
      <c r="C22" s="15">
        <v>11.693722144295</v>
      </c>
      <c r="D22" s="15">
        <v>10.7868533175869</v>
      </c>
      <c r="E22" s="15">
        <v>14.525173985898601</v>
      </c>
    </row>
    <row r="23" spans="1:5" x14ac:dyDescent="0.25">
      <c r="A23" s="2">
        <v>2007</v>
      </c>
      <c r="B23" s="15">
        <v>12.381246239538401</v>
      </c>
      <c r="C23" s="15">
        <v>11.538021046622401</v>
      </c>
      <c r="D23" s="15">
        <v>10.5675746573335</v>
      </c>
      <c r="E23" s="15">
        <v>13.343607090213</v>
      </c>
    </row>
    <row r="24" spans="1:5" x14ac:dyDescent="0.25">
      <c r="A24" s="2">
        <v>2008</v>
      </c>
      <c r="B24" s="15">
        <v>12.6040471251843</v>
      </c>
      <c r="C24" s="15">
        <v>11.7736479967084</v>
      </c>
      <c r="D24" s="15">
        <v>10.8298967920037</v>
      </c>
      <c r="E24" s="15">
        <v>13.7295779742372</v>
      </c>
    </row>
    <row r="25" spans="1:5" x14ac:dyDescent="0.25">
      <c r="A25" s="2">
        <v>2009</v>
      </c>
      <c r="B25" s="15">
        <v>13.6060953490438</v>
      </c>
      <c r="C25" s="15">
        <v>12.9114303237009</v>
      </c>
      <c r="D25" s="15">
        <v>11.504134429939199</v>
      </c>
      <c r="E25" s="15">
        <v>14.6447079483591</v>
      </c>
    </row>
    <row r="26" spans="1:5" x14ac:dyDescent="0.25">
      <c r="A26" s="2">
        <v>2010</v>
      </c>
      <c r="B26" s="15">
        <v>14.298981062224801</v>
      </c>
      <c r="C26" s="15">
        <v>13.815347711463</v>
      </c>
      <c r="D26" s="15">
        <v>12.478045398797599</v>
      </c>
      <c r="E26" s="15">
        <v>15.056762477908</v>
      </c>
    </row>
    <row r="27" spans="1:5" x14ac:dyDescent="0.25">
      <c r="A27" s="2">
        <v>2011</v>
      </c>
      <c r="B27" s="15">
        <v>14.6477775174336</v>
      </c>
      <c r="C27" s="15">
        <v>14.3632081792991</v>
      </c>
      <c r="D27" s="15">
        <v>12.5380155419942</v>
      </c>
      <c r="E27" s="15">
        <v>15.8417935100207</v>
      </c>
    </row>
    <row r="28" spans="1:5" x14ac:dyDescent="0.25">
      <c r="A28" s="2">
        <v>2012</v>
      </c>
      <c r="B28" s="15">
        <v>14.3335029056179</v>
      </c>
      <c r="C28" s="15">
        <v>14.036357980741601</v>
      </c>
      <c r="D28" s="15">
        <v>12.9024288715654</v>
      </c>
      <c r="E28" s="15">
        <v>15.4917362505524</v>
      </c>
    </row>
    <row r="29" spans="1:5" x14ac:dyDescent="0.25">
      <c r="A29" s="2">
        <v>2013</v>
      </c>
      <c r="B29" s="15">
        <v>15.3181542155365</v>
      </c>
      <c r="C29" s="15">
        <v>15.000976308950801</v>
      </c>
      <c r="D29" s="15">
        <v>13.7034337439145</v>
      </c>
      <c r="E29" s="15">
        <v>15.442047672794899</v>
      </c>
    </row>
    <row r="30" spans="1:5" x14ac:dyDescent="0.25">
      <c r="A30" s="2">
        <v>2014</v>
      </c>
      <c r="B30" s="15">
        <v>15.966282868622001</v>
      </c>
      <c r="C30" s="15">
        <v>15.5236179940258</v>
      </c>
      <c r="D30" s="15">
        <v>14.679675589114501</v>
      </c>
      <c r="E30" s="15">
        <v>15.493472452801001</v>
      </c>
    </row>
    <row r="31" spans="1:5" x14ac:dyDescent="0.25">
      <c r="A31" s="2">
        <v>2015</v>
      </c>
      <c r="B31" s="15">
        <v>16.2097997270082</v>
      </c>
      <c r="C31" s="15">
        <v>15.71737870874</v>
      </c>
      <c r="D31" s="15">
        <v>14.9216374110971</v>
      </c>
      <c r="E31" s="15">
        <v>16.3753154538853</v>
      </c>
    </row>
    <row r="32" spans="1:5" x14ac:dyDescent="0.25">
      <c r="A32" s="2">
        <v>2016</v>
      </c>
      <c r="B32" s="15">
        <v>15.9078444698429</v>
      </c>
      <c r="C32" s="15">
        <v>15.2675731396278</v>
      </c>
      <c r="D32" s="15">
        <v>14.068260504306799</v>
      </c>
      <c r="E32" s="15">
        <v>16.591065336281201</v>
      </c>
    </row>
    <row r="33" spans="1:5" x14ac:dyDescent="0.25">
      <c r="A33" s="2">
        <v>2017</v>
      </c>
      <c r="B33" s="15">
        <v>17.034796547762301</v>
      </c>
      <c r="C33" s="15">
        <v>15.8349794641268</v>
      </c>
      <c r="D33" s="15">
        <v>14.627084392964001</v>
      </c>
      <c r="E33" s="15">
        <v>17.250100875561099</v>
      </c>
    </row>
    <row r="34" spans="1:5" x14ac:dyDescent="0.25">
      <c r="A34" s="2">
        <v>2018</v>
      </c>
      <c r="B34" s="15">
        <v>17.441035997049699</v>
      </c>
      <c r="C34" s="15">
        <v>16.796949754010999</v>
      </c>
      <c r="D34" s="15">
        <v>15.7344230128469</v>
      </c>
      <c r="E34" s="15">
        <v>16.864552414786498</v>
      </c>
    </row>
    <row r="35" spans="1:5" x14ac:dyDescent="0.25">
      <c r="A35" s="2">
        <v>2019</v>
      </c>
      <c r="B35" s="15">
        <v>17.519202815205201</v>
      </c>
      <c r="C35" s="15">
        <v>16.9280081642328</v>
      </c>
      <c r="D35" s="15">
        <v>15.8593781466381</v>
      </c>
      <c r="E35" s="15">
        <v>17.0149546877307</v>
      </c>
    </row>
    <row r="36" spans="1:5" x14ac:dyDescent="0.25">
      <c r="A36" s="2">
        <v>2020</v>
      </c>
      <c r="B36" s="15">
        <v>17.712878237589202</v>
      </c>
      <c r="C36" s="15">
        <v>17.155353840013099</v>
      </c>
      <c r="D36" s="15">
        <v>16.0767190242968</v>
      </c>
      <c r="E36" s="15">
        <v>17.264822293745301</v>
      </c>
    </row>
    <row r="37" spans="1:5" x14ac:dyDescent="0.25">
      <c r="A37" s="2">
        <v>2021</v>
      </c>
      <c r="B37" s="15">
        <v>17.829146496343899</v>
      </c>
      <c r="C37" s="15">
        <v>17.324688706456602</v>
      </c>
      <c r="D37" s="15">
        <v>16.2413434950567</v>
      </c>
      <c r="E37" s="15">
        <v>17.4585418585052</v>
      </c>
    </row>
    <row r="38" spans="1:5" x14ac:dyDescent="0.25">
      <c r="A38" s="2">
        <v>2022</v>
      </c>
      <c r="B38" s="15">
        <v>17.941442077031699</v>
      </c>
      <c r="C38" s="15">
        <v>17.4910780320327</v>
      </c>
      <c r="D38" s="15">
        <v>16.403323845436699</v>
      </c>
      <c r="E38" s="15">
        <v>17.649776169331599</v>
      </c>
    </row>
    <row r="39" spans="1:5" x14ac:dyDescent="0.25">
      <c r="A39" s="2">
        <v>2023</v>
      </c>
      <c r="B39" s="15">
        <v>18.0686788520097</v>
      </c>
      <c r="C39" s="15">
        <v>17.672987585886698</v>
      </c>
      <c r="D39" s="15">
        <v>16.579980841626298</v>
      </c>
      <c r="E39" s="15">
        <v>17.857172479994901</v>
      </c>
    </row>
    <row r="40" spans="1:5" x14ac:dyDescent="0.25">
      <c r="A40" s="2">
        <v>2024</v>
      </c>
      <c r="B40" s="15">
        <v>18.194788476919001</v>
      </c>
      <c r="C40" s="15">
        <v>17.854797461391701</v>
      </c>
      <c r="D40" s="15">
        <v>16.756671285673001</v>
      </c>
      <c r="E40" s="15">
        <v>18.064990824259802</v>
      </c>
    </row>
    <row r="41" spans="1:5" x14ac:dyDescent="0.25">
      <c r="A41" s="2">
        <v>2025</v>
      </c>
      <c r="B41" s="15">
        <v>18.327260519910102</v>
      </c>
      <c r="C41" s="15">
        <v>18.043875167662101</v>
      </c>
      <c r="D41" s="15">
        <v>16.940312056589701</v>
      </c>
      <c r="E41" s="15">
        <v>18.280696030627599</v>
      </c>
    </row>
    <row r="42" spans="1:5" x14ac:dyDescent="0.25">
      <c r="A42" s="2">
        <v>2026</v>
      </c>
      <c r="B42" s="15">
        <v>18.463466317682801</v>
      </c>
      <c r="C42" s="15">
        <v>18.237690551500499</v>
      </c>
      <c r="D42" s="15">
        <v>17.128534430815499</v>
      </c>
      <c r="E42" s="15">
        <v>18.501751865990901</v>
      </c>
    </row>
    <row r="43" spans="1:5" x14ac:dyDescent="0.25">
      <c r="A43" s="2">
        <v>2027</v>
      </c>
      <c r="B43" s="15">
        <v>18.5979490717374</v>
      </c>
      <c r="C43" s="15">
        <v>18.4308770370133</v>
      </c>
      <c r="D43" s="15">
        <v>17.316301319873599</v>
      </c>
      <c r="E43" s="15">
        <v>18.722727117767501</v>
      </c>
    </row>
    <row r="44" spans="1:5" x14ac:dyDescent="0.25">
      <c r="A44" s="2">
        <v>2028</v>
      </c>
      <c r="B44" s="15">
        <v>18.733768986007401</v>
      </c>
      <c r="C44" s="15">
        <v>18.626465466902399</v>
      </c>
      <c r="D44" s="15">
        <v>17.506460748341201</v>
      </c>
      <c r="E44" s="15">
        <v>18.946703272549801</v>
      </c>
    </row>
    <row r="45" spans="1:5" x14ac:dyDescent="0.25">
      <c r="A45" s="2">
        <v>2029</v>
      </c>
      <c r="B45" s="15">
        <v>18.866908571210899</v>
      </c>
      <c r="C45" s="15">
        <v>18.820466304968502</v>
      </c>
      <c r="D45" s="15">
        <v>17.695264248792601</v>
      </c>
      <c r="E45" s="15">
        <v>19.1696276723798</v>
      </c>
    </row>
    <row r="46" spans="1:5" x14ac:dyDescent="0.25">
      <c r="A46" s="2">
        <v>2030</v>
      </c>
      <c r="B46" s="15">
        <v>19.0045227094353</v>
      </c>
      <c r="C46" s="15">
        <v>19.0200189426441</v>
      </c>
      <c r="D46" s="15">
        <v>17.8894252680062</v>
      </c>
      <c r="E46" s="15">
        <v>19.3987765067838</v>
      </c>
    </row>
    <row r="47" spans="1:5" x14ac:dyDescent="0.25">
      <c r="A47" t="s">
        <v>33</v>
      </c>
    </row>
    <row r="50" spans="1:5" ht="18.75" x14ac:dyDescent="0.3">
      <c r="A50" s="19" t="s">
        <v>10</v>
      </c>
      <c r="B50" s="20"/>
      <c r="C50" s="20"/>
      <c r="D50" s="20"/>
      <c r="E50" s="20"/>
    </row>
    <row r="51" spans="1:5" ht="15.75" thickBot="1" x14ac:dyDescent="0.3">
      <c r="A51" s="6" t="s">
        <v>0</v>
      </c>
      <c r="B51" s="9" t="s">
        <v>4</v>
      </c>
      <c r="C51" s="9" t="s">
        <v>2</v>
      </c>
      <c r="D51" s="9" t="s">
        <v>8</v>
      </c>
      <c r="E51" s="9" t="s">
        <v>1</v>
      </c>
    </row>
    <row r="52" spans="1:5" ht="15.75" thickTop="1" x14ac:dyDescent="0.25">
      <c r="A52" s="2" t="s">
        <v>11</v>
      </c>
      <c r="B52" s="5">
        <f>IF(B16=0, "--",(B26/B16)^(1/10)-1)</f>
        <v>-1.9864451810103212E-4</v>
      </c>
      <c r="C52" s="5">
        <f t="shared" ref="C52:E52" si="0">IF(C16=0, "--",(C26/C16)^(1/10)-1)</f>
        <v>2.8388606994425025E-3</v>
      </c>
      <c r="D52" s="5">
        <f t="shared" si="0"/>
        <v>6.2201470625109501E-3</v>
      </c>
      <c r="E52" s="5">
        <f t="shared" si="0"/>
        <v>-1.0770841768073303E-2</v>
      </c>
    </row>
    <row r="53" spans="1:5" x14ac:dyDescent="0.25">
      <c r="A53" s="2" t="s">
        <v>12</v>
      </c>
      <c r="B53" s="5">
        <f>IF(B26=0,"--",(B36/B26)^(1/10)-1)</f>
        <v>2.1641214357901006E-2</v>
      </c>
      <c r="C53" s="5">
        <f t="shared" ref="C53:E53" si="1">IF(C26=0,"--",(C36/C26)^(1/10)-1)</f>
        <v>2.1889145293910062E-2</v>
      </c>
      <c r="D53" s="5">
        <f t="shared" si="1"/>
        <v>2.5663937724839325E-2</v>
      </c>
      <c r="E53" s="5">
        <f t="shared" si="1"/>
        <v>1.3778441063738489E-2</v>
      </c>
    </row>
    <row r="54" spans="1:5" x14ac:dyDescent="0.25">
      <c r="A54" s="2" t="s">
        <v>13</v>
      </c>
      <c r="B54" s="5">
        <f>IF(B36=0,"--",(B46/B36)^(1/10)-1)</f>
        <v>7.0633313907420003E-3</v>
      </c>
      <c r="C54" s="5">
        <f t="shared" ref="C54:E54" si="2">IF(C36=0,"--",(C46/C36)^(1/10)-1)</f>
        <v>1.0371591018278226E-2</v>
      </c>
      <c r="D54" s="5">
        <f t="shared" si="2"/>
        <v>1.0741032017187457E-2</v>
      </c>
      <c r="E54" s="5">
        <f t="shared" si="2"/>
        <v>1.1722067157315053E-2</v>
      </c>
    </row>
  </sheetData>
  <mergeCells count="4">
    <mergeCell ref="A1:E1"/>
    <mergeCell ref="A2:E2"/>
    <mergeCell ref="A3:E3"/>
    <mergeCell ref="A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List of Forms</vt:lpstr>
      <vt:lpstr>Form 1.1</vt:lpstr>
      <vt:lpstr>Form 1.1b</vt:lpstr>
      <vt:lpstr>Form 1.2</vt:lpstr>
      <vt:lpstr>Form 1.4</vt:lpstr>
      <vt:lpstr>Form 1.5</vt:lpstr>
      <vt:lpstr>Form 1.7a</vt:lpstr>
      <vt:lpstr>Form 2.2</vt:lpstr>
      <vt:lpstr>Form 2.3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Garcia, Cary@Energy</dc:creator>
  <cp:lastModifiedBy>Garcia, Cary@Energy</cp:lastModifiedBy>
  <dcterms:created xsi:type="dcterms:W3CDTF">2019-08-05T17:12:32Z</dcterms:created>
  <dcterms:modified xsi:type="dcterms:W3CDTF">2019-08-07T16:58:08Z</dcterms:modified>
</cp:coreProperties>
</file>