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Harris\GridView\EPS_2019b_Study\Assumptions\Fuel_Cost\"/>
    </mc:Choice>
  </mc:AlternateContent>
  <xr:revisionPtr revIDLastSave="0" documentId="13_ncr:1_{9217E3DF-DB4F-476D-85C8-AD07E1AD906E}" xr6:coauthVersionLast="43" xr6:coauthVersionMax="43" xr10:uidLastSave="{00000000-0000-0000-0000-000000000000}"/>
  <bookViews>
    <workbookView xWindow="990" yWindow="-120" windowWidth="27930" windowHeight="16440" xr2:uid="{C7A77581-DA01-4F03-AF5A-3608CD9D62A8}"/>
  </bookViews>
  <sheets>
    <sheet name="CEC" sheetId="1" r:id="rId1"/>
    <sheet name="Sheet2" sheetId="2" r:id="rId2"/>
    <sheet name="Hist_Price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9" i="3" l="1"/>
  <c r="J108" i="3"/>
  <c r="J107" i="3"/>
  <c r="J106" i="3"/>
  <c r="J105" i="3"/>
  <c r="J104" i="3"/>
  <c r="J103" i="3"/>
  <c r="J102" i="3"/>
  <c r="I109" i="3"/>
  <c r="H109" i="3"/>
  <c r="G109" i="3"/>
  <c r="F109" i="3"/>
  <c r="I108" i="3"/>
  <c r="H108" i="3"/>
  <c r="G108" i="3"/>
  <c r="F108" i="3"/>
  <c r="I107" i="3"/>
  <c r="H107" i="3"/>
  <c r="G107" i="3"/>
  <c r="F107" i="3"/>
  <c r="I106" i="3"/>
  <c r="H106" i="3"/>
  <c r="G106" i="3"/>
  <c r="F106" i="3"/>
  <c r="I105" i="3"/>
  <c r="H105" i="3"/>
  <c r="G105" i="3"/>
  <c r="F105" i="3"/>
  <c r="I104" i="3"/>
  <c r="H104" i="3"/>
  <c r="G104" i="3"/>
  <c r="F104" i="3"/>
  <c r="I103" i="3"/>
  <c r="H103" i="3"/>
  <c r="G103" i="3"/>
  <c r="F103" i="3"/>
  <c r="I102" i="3"/>
  <c r="H102" i="3"/>
  <c r="G102" i="3"/>
  <c r="F102" i="3"/>
  <c r="E54" i="1"/>
  <c r="E53" i="1"/>
  <c r="E50" i="1"/>
  <c r="Q22" i="1"/>
  <c r="Q21" i="1"/>
  <c r="J22" i="1"/>
  <c r="J21" i="1"/>
  <c r="E49" i="1" l="1"/>
  <c r="F11" i="2" l="1"/>
  <c r="E11" i="2"/>
  <c r="D11" i="2"/>
  <c r="F14" i="2"/>
  <c r="E14" i="2"/>
  <c r="D14" i="2"/>
  <c r="S40" i="1" l="1"/>
  <c r="S39" i="1"/>
  <c r="G28" i="1"/>
  <c r="G27" i="1"/>
  <c r="D44" i="1"/>
  <c r="D43" i="1"/>
  <c r="C39" i="1"/>
  <c r="C38" i="1"/>
  <c r="C32" i="1"/>
  <c r="C31" i="1"/>
  <c r="E34" i="1"/>
  <c r="E33" i="1"/>
  <c r="G40" i="1"/>
  <c r="G39" i="1"/>
  <c r="H32" i="1"/>
  <c r="H31" i="1"/>
  <c r="J28" i="1"/>
  <c r="J27" i="1"/>
  <c r="E27" i="1"/>
  <c r="E26" i="1"/>
  <c r="J40" i="1"/>
  <c r="J39" i="1"/>
  <c r="J35" i="1"/>
  <c r="J34" i="1"/>
  <c r="O40" i="1"/>
  <c r="O39" i="1"/>
  <c r="N32" i="1"/>
  <c r="N31" i="1"/>
  <c r="P25" i="1"/>
  <c r="P24" i="1"/>
  <c r="L25" i="1"/>
  <c r="L24" i="1"/>
  <c r="F23" i="1"/>
  <c r="F22" i="1"/>
  <c r="D19" i="1"/>
  <c r="D18" i="1"/>
  <c r="G14" i="1"/>
  <c r="G13" i="1"/>
  <c r="G19" i="1"/>
  <c r="G18" i="1"/>
</calcChain>
</file>

<file path=xl/sharedStrings.xml><?xml version="1.0" encoding="utf-8"?>
<sst xmlns="http://schemas.openxmlformats.org/spreadsheetml/2006/main" count="118" uniqueCount="94">
  <si>
    <t>Row Labels</t>
  </si>
  <si>
    <t>Hub: Canada-Alberta-NOVA</t>
  </si>
  <si>
    <t>Hub: Canada-Alberta-Kingsgate</t>
  </si>
  <si>
    <t>Hub: Canada-British Columbia-Sumas</t>
  </si>
  <si>
    <t>Hub: Mexico-Baja</t>
  </si>
  <si>
    <t>Hub: US-AZ Flagstaff</t>
  </si>
  <si>
    <t>Hub: US-AZ Phoenix</t>
  </si>
  <si>
    <t>Hub: US-Ehrenberg</t>
  </si>
  <si>
    <t>Hub: US-Kit Carson</t>
  </si>
  <si>
    <t>Hub: US-Montana</t>
  </si>
  <si>
    <t>Hub: US-NV Las Vegas</t>
  </si>
  <si>
    <t>Hub: US-NV Reno</t>
  </si>
  <si>
    <t>Hub: US-Permian NM</t>
  </si>
  <si>
    <t>Hub: US-San Juan NM</t>
  </si>
  <si>
    <t>Hub: US-Utah</t>
  </si>
  <si>
    <t>Hub: US-Cheyenne</t>
  </si>
  <si>
    <t>Hub: US-Daggett</t>
  </si>
  <si>
    <t>Hub: US-PG&amp;E</t>
  </si>
  <si>
    <t>Hub: US-San Joaquin Valley</t>
  </si>
  <si>
    <t>Hub: US-SDG&amp;E</t>
  </si>
  <si>
    <t>Hub: US-SoCalGas</t>
  </si>
  <si>
    <t>Hub: US-Malin</t>
  </si>
  <si>
    <t>Hub: US-OR Portland</t>
  </si>
  <si>
    <t>Hub: US-WA Seattle</t>
  </si>
  <si>
    <t>Hub: US-TX West (Waha)</t>
  </si>
  <si>
    <t>Hub: US-GTN Stanfield</t>
  </si>
  <si>
    <t>Hub: US-Henry Hub</t>
  </si>
  <si>
    <t>Hub: US-Opal</t>
  </si>
  <si>
    <t>2018 $/Mcf</t>
  </si>
  <si>
    <t>Kingsgate</t>
  </si>
  <si>
    <t>Sumas</t>
  </si>
  <si>
    <t>Stanfield</t>
  </si>
  <si>
    <t>Opal</t>
  </si>
  <si>
    <t>Cheyenne</t>
  </si>
  <si>
    <t>San Juan</t>
  </si>
  <si>
    <t xml:space="preserve">Permian </t>
  </si>
  <si>
    <t>Flagstaff</t>
  </si>
  <si>
    <t>Phonenix</t>
  </si>
  <si>
    <t>Malin</t>
  </si>
  <si>
    <t>Utah</t>
  </si>
  <si>
    <t>Las Vegas</t>
  </si>
  <si>
    <t>Topock</t>
  </si>
  <si>
    <t>Ehrenberg</t>
  </si>
  <si>
    <t>SoCal CG</t>
  </si>
  <si>
    <t>PG&amp;E CG</t>
  </si>
  <si>
    <t>SoCalB</t>
  </si>
  <si>
    <t>SoNev</t>
  </si>
  <si>
    <t>Permian</t>
  </si>
  <si>
    <t>Hub</t>
  </si>
  <si>
    <t>Henry</t>
  </si>
  <si>
    <t>Daggett</t>
  </si>
  <si>
    <t>Blyth/</t>
  </si>
  <si>
    <t>MT</t>
  </si>
  <si>
    <t>NoNev</t>
  </si>
  <si>
    <t>Baja</t>
  </si>
  <si>
    <t>NOVA</t>
  </si>
  <si>
    <t>Seattle</t>
  </si>
  <si>
    <t>So Idaho</t>
  </si>
  <si>
    <t>BC</t>
  </si>
  <si>
    <t>Colorado</t>
  </si>
  <si>
    <t>SW</t>
  </si>
  <si>
    <t>Reno</t>
  </si>
  <si>
    <t>?</t>
  </si>
  <si>
    <t>SoCal Boarder</t>
  </si>
  <si>
    <t>PG&amp;E Citygate</t>
  </si>
  <si>
    <t>Henry Hub</t>
  </si>
  <si>
    <t>NGI Forward Curve trade date 3/12/2019</t>
  </si>
  <si>
    <t>SoCal Citygate</t>
  </si>
  <si>
    <t>Diff PGnE CG-SoCalB</t>
  </si>
  <si>
    <t>Questions</t>
  </si>
  <si>
    <t>&gt; Given the price spread between San Juan and Permian what's it's impact on SoCal Boarder?</t>
  </si>
  <si>
    <t>&gt; Why would Daggett be lower than Blyth/Ehrenberg?</t>
  </si>
  <si>
    <t>&gt; Implied spread SoCal CG - Blyth ($0.135/MMBtu) is less than current tariff</t>
  </si>
  <si>
    <t>SoCalGas Implied BTS fee</t>
  </si>
  <si>
    <t>I have pulled BTS 3/29/2016 of $0.162/MMBtu and 2/15/2017 of $0.32059/MMBtu</t>
  </si>
  <si>
    <t>Current SoCalGas schedule No. G-BTS for interruptible (G-BTS4) is $0.34314/MMBtu</t>
  </si>
  <si>
    <t>&lt;&gt;</t>
  </si>
  <si>
    <t xml:space="preserve">Spread between Cheyenne - Opal looks low </t>
  </si>
  <si>
    <t>PG&amp;E CG - SoCal B</t>
  </si>
  <si>
    <t>&gt; Why is SoCal B less than PG&amp;E CG?</t>
  </si>
  <si>
    <t>Historically I've always seen PG&amp;E CG &gt; SoCal Boarder</t>
  </si>
  <si>
    <t>Date</t>
  </si>
  <si>
    <t>Year</t>
  </si>
  <si>
    <t>Mo</t>
  </si>
  <si>
    <t>San Juan - Permian</t>
  </si>
  <si>
    <t>Cheyenne Hub - Opal</t>
  </si>
  <si>
    <t>SoCal CG- SoCal B</t>
  </si>
  <si>
    <t>PG&amp;E CG- SoCal B</t>
  </si>
  <si>
    <t>Calc Historic Spread</t>
  </si>
  <si>
    <t>Spread is based on Average Monthly Spot NG Price which I had access to through Aug-2017</t>
  </si>
  <si>
    <t>Partial Yr</t>
  </si>
  <si>
    <t>Annual Average</t>
  </si>
  <si>
    <t>Stanfield - Opal</t>
  </si>
  <si>
    <t>Spread between Stanfield - 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</si>
</sst>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8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rgb="FF8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7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/>
    <xf numFmtId="2" fontId="5" fillId="0" borderId="0" xfId="0" applyNumberFormat="1" applyFont="1" applyAlignment="1"/>
    <xf numFmtId="2" fontId="5" fillId="0" borderId="1" xfId="0" applyNumberFormat="1" applyFont="1" applyBorder="1" applyAlignment="1"/>
    <xf numFmtId="2" fontId="5" fillId="0" borderId="2" xfId="0" applyNumberFormat="1" applyFont="1" applyBorder="1" applyAlignme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33</xdr:row>
      <xdr:rowOff>85725</xdr:rowOff>
    </xdr:from>
    <xdr:to>
      <xdr:col>12</xdr:col>
      <xdr:colOff>76200</xdr:colOff>
      <xdr:row>33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A51A95A-874D-487A-A472-ECC71E556021}"/>
            </a:ext>
          </a:extLst>
        </xdr:cNvPr>
        <xdr:cNvCxnSpPr/>
      </xdr:nvCxnSpPr>
      <xdr:spPr>
        <a:xfrm flipH="1" flipV="1">
          <a:off x="5657850" y="7162800"/>
          <a:ext cx="1095375" cy="95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26</xdr:row>
      <xdr:rowOff>133351</xdr:rowOff>
    </xdr:from>
    <xdr:to>
      <xdr:col>9</xdr:col>
      <xdr:colOff>171452</xdr:colOff>
      <xdr:row>29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D079CA4-0421-4082-A1C6-81894D5ECA0E}"/>
            </a:ext>
          </a:extLst>
        </xdr:cNvPr>
        <xdr:cNvCxnSpPr/>
      </xdr:nvCxnSpPr>
      <xdr:spPr>
        <a:xfrm flipH="1">
          <a:off x="4248150" y="5876926"/>
          <a:ext cx="771527" cy="485774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180977</xdr:colOff>
      <xdr:row>34</xdr:row>
      <xdr:rowOff>47625</xdr:rowOff>
    </xdr:from>
    <xdr:to>
      <xdr:col>4</xdr:col>
      <xdr:colOff>552450</xdr:colOff>
      <xdr:row>37</xdr:row>
      <xdr:rowOff>9526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9E0D556-F771-4AFD-AB57-033ACD26E133}"/>
            </a:ext>
          </a:extLst>
        </xdr:cNvPr>
        <xdr:cNvCxnSpPr/>
      </xdr:nvCxnSpPr>
      <xdr:spPr>
        <a:xfrm flipH="1">
          <a:off x="1371602" y="7315200"/>
          <a:ext cx="981073" cy="533401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23</xdr:row>
      <xdr:rowOff>152401</xdr:rowOff>
    </xdr:from>
    <xdr:to>
      <xdr:col>11</xdr:col>
      <xdr:colOff>171451</xdr:colOff>
      <xdr:row>25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74B2E84-4069-401D-BAD8-335365275663}"/>
            </a:ext>
          </a:extLst>
        </xdr:cNvPr>
        <xdr:cNvCxnSpPr/>
      </xdr:nvCxnSpPr>
      <xdr:spPr>
        <a:xfrm flipH="1">
          <a:off x="5524500" y="5324476"/>
          <a:ext cx="714376" cy="323849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85725</xdr:colOff>
      <xdr:row>33</xdr:row>
      <xdr:rowOff>104775</xdr:rowOff>
    </xdr:from>
    <xdr:to>
      <xdr:col>13</xdr:col>
      <xdr:colOff>600076</xdr:colOff>
      <xdr:row>38</xdr:row>
      <xdr:rowOff>85726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A74B23B-FB92-43B7-840B-44831AA8729A}"/>
            </a:ext>
          </a:extLst>
        </xdr:cNvPr>
        <xdr:cNvCxnSpPr/>
      </xdr:nvCxnSpPr>
      <xdr:spPr>
        <a:xfrm flipH="1" flipV="1">
          <a:off x="6762750" y="7181850"/>
          <a:ext cx="1123951" cy="933451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38</xdr:row>
      <xdr:rowOff>114300</xdr:rowOff>
    </xdr:from>
    <xdr:to>
      <xdr:col>13</xdr:col>
      <xdr:colOff>590551</xdr:colOff>
      <xdr:row>38</xdr:row>
      <xdr:rowOff>171451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FC20A03F-8839-4437-AEC2-FF95AFA62CBD}"/>
            </a:ext>
          </a:extLst>
        </xdr:cNvPr>
        <xdr:cNvCxnSpPr/>
      </xdr:nvCxnSpPr>
      <xdr:spPr>
        <a:xfrm flipH="1" flipV="1">
          <a:off x="5572125" y="8143875"/>
          <a:ext cx="2305051" cy="57151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38</xdr:row>
      <xdr:rowOff>114300</xdr:rowOff>
    </xdr:from>
    <xdr:to>
      <xdr:col>8</xdr:col>
      <xdr:colOff>600075</xdr:colOff>
      <xdr:row>38</xdr:row>
      <xdr:rowOff>123825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F164BBE-7B90-49D2-9142-FC498134845C}"/>
            </a:ext>
          </a:extLst>
        </xdr:cNvPr>
        <xdr:cNvCxnSpPr/>
      </xdr:nvCxnSpPr>
      <xdr:spPr>
        <a:xfrm flipH="1" flipV="1">
          <a:off x="3743325" y="8143875"/>
          <a:ext cx="1095375" cy="95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85726</xdr:colOff>
      <xdr:row>33</xdr:row>
      <xdr:rowOff>95250</xdr:rowOff>
    </xdr:from>
    <xdr:to>
      <xdr:col>8</xdr:col>
      <xdr:colOff>571500</xdr:colOff>
      <xdr:row>33</xdr:row>
      <xdr:rowOff>133351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1399B68-CCED-415A-A851-1314B4646F2C}"/>
            </a:ext>
          </a:extLst>
        </xdr:cNvPr>
        <xdr:cNvCxnSpPr/>
      </xdr:nvCxnSpPr>
      <xdr:spPr>
        <a:xfrm flipH="1">
          <a:off x="3714751" y="7172325"/>
          <a:ext cx="1095374" cy="38101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57151</xdr:colOff>
      <xdr:row>31</xdr:row>
      <xdr:rowOff>123825</xdr:rowOff>
    </xdr:from>
    <xdr:to>
      <xdr:col>13</xdr:col>
      <xdr:colOff>9525</xdr:colOff>
      <xdr:row>33</xdr:row>
      <xdr:rowOff>76200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2F8B69B6-BB82-469F-8C81-1D050315C7BB}"/>
            </a:ext>
          </a:extLst>
        </xdr:cNvPr>
        <xdr:cNvCxnSpPr/>
      </xdr:nvCxnSpPr>
      <xdr:spPr>
        <a:xfrm flipH="1">
          <a:off x="6734176" y="6819900"/>
          <a:ext cx="561974" cy="33337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25</xdr:row>
      <xdr:rowOff>171451</xdr:rowOff>
    </xdr:from>
    <xdr:to>
      <xdr:col>4</xdr:col>
      <xdr:colOff>171451</xdr:colOff>
      <xdr:row>29</xdr:row>
      <xdr:rowOff>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30EF919F-69A1-4E7D-8C55-0E71561F1367}"/>
            </a:ext>
          </a:extLst>
        </xdr:cNvPr>
        <xdr:cNvCxnSpPr/>
      </xdr:nvCxnSpPr>
      <xdr:spPr>
        <a:xfrm flipH="1">
          <a:off x="1095375" y="5724526"/>
          <a:ext cx="876301" cy="590549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21</xdr:row>
      <xdr:rowOff>66675</xdr:rowOff>
    </xdr:from>
    <xdr:to>
      <xdr:col>7</xdr:col>
      <xdr:colOff>552451</xdr:colOff>
      <xdr:row>22</xdr:row>
      <xdr:rowOff>95251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9E63D0A2-28D7-417D-ABAA-26229C8D97EC}"/>
            </a:ext>
          </a:extLst>
        </xdr:cNvPr>
        <xdr:cNvCxnSpPr/>
      </xdr:nvCxnSpPr>
      <xdr:spPr>
        <a:xfrm flipH="1" flipV="1">
          <a:off x="3067050" y="4857750"/>
          <a:ext cx="1114426" cy="219076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85726</xdr:colOff>
      <xdr:row>30</xdr:row>
      <xdr:rowOff>95250</xdr:rowOff>
    </xdr:from>
    <xdr:to>
      <xdr:col>6</xdr:col>
      <xdr:colOff>561975</xdr:colOff>
      <xdr:row>32</xdr:row>
      <xdr:rowOff>66675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8902550E-7A09-4361-B035-91B5688E39ED}"/>
            </a:ext>
          </a:extLst>
        </xdr:cNvPr>
        <xdr:cNvCxnSpPr/>
      </xdr:nvCxnSpPr>
      <xdr:spPr>
        <a:xfrm flipH="1">
          <a:off x="2495551" y="6600825"/>
          <a:ext cx="1085849" cy="3524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552451</xdr:colOff>
      <xdr:row>33</xdr:row>
      <xdr:rowOff>180975</xdr:rowOff>
    </xdr:from>
    <xdr:to>
      <xdr:col>6</xdr:col>
      <xdr:colOff>142875</xdr:colOff>
      <xdr:row>34</xdr:row>
      <xdr:rowOff>9525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D5D8240A-F059-4F9F-AF17-0E5E6D612B90}"/>
            </a:ext>
          </a:extLst>
        </xdr:cNvPr>
        <xdr:cNvCxnSpPr/>
      </xdr:nvCxnSpPr>
      <xdr:spPr>
        <a:xfrm flipH="1" flipV="1">
          <a:off x="2352676" y="7258050"/>
          <a:ext cx="809624" cy="1905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21</xdr:row>
      <xdr:rowOff>161925</xdr:rowOff>
    </xdr:from>
    <xdr:to>
      <xdr:col>5</xdr:col>
      <xdr:colOff>28575</xdr:colOff>
      <xdr:row>23</xdr:row>
      <xdr:rowOff>171450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D90239BC-2E0E-4F3B-A9ED-100DA2025E26}"/>
            </a:ext>
          </a:extLst>
        </xdr:cNvPr>
        <xdr:cNvCxnSpPr/>
      </xdr:nvCxnSpPr>
      <xdr:spPr>
        <a:xfrm flipH="1">
          <a:off x="2200275" y="4953000"/>
          <a:ext cx="238125" cy="3905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13</xdr:row>
      <xdr:rowOff>38100</xdr:rowOff>
    </xdr:from>
    <xdr:to>
      <xdr:col>3</xdr:col>
      <xdr:colOff>390526</xdr:colOff>
      <xdr:row>15</xdr:row>
      <xdr:rowOff>133351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D0C65BA3-216B-411A-87E4-57E174B97F6A}"/>
            </a:ext>
          </a:extLst>
        </xdr:cNvPr>
        <xdr:cNvCxnSpPr/>
      </xdr:nvCxnSpPr>
      <xdr:spPr>
        <a:xfrm>
          <a:off x="1581150" y="3305175"/>
          <a:ext cx="1" cy="476251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37</xdr:row>
      <xdr:rowOff>114300</xdr:rowOff>
    </xdr:from>
    <xdr:to>
      <xdr:col>5</xdr:col>
      <xdr:colOff>552451</xdr:colOff>
      <xdr:row>38</xdr:row>
      <xdr:rowOff>47626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C2AB4B55-11B5-427D-BFB6-2F6320DB6584}"/>
            </a:ext>
          </a:extLst>
        </xdr:cNvPr>
        <xdr:cNvCxnSpPr/>
      </xdr:nvCxnSpPr>
      <xdr:spPr>
        <a:xfrm flipH="1" flipV="1">
          <a:off x="1400175" y="7953375"/>
          <a:ext cx="1562101" cy="123826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38101</xdr:colOff>
      <xdr:row>31</xdr:row>
      <xdr:rowOff>19051</xdr:rowOff>
    </xdr:from>
    <xdr:to>
      <xdr:col>4</xdr:col>
      <xdr:colOff>28575</xdr:colOff>
      <xdr:row>32</xdr:row>
      <xdr:rowOff>123825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1C2D12CA-758E-4178-929E-24B4376D413A}"/>
            </a:ext>
          </a:extLst>
        </xdr:cNvPr>
        <xdr:cNvCxnSpPr/>
      </xdr:nvCxnSpPr>
      <xdr:spPr>
        <a:xfrm flipH="1" flipV="1">
          <a:off x="1228726" y="6715126"/>
          <a:ext cx="600074" cy="295274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161925</xdr:colOff>
      <xdr:row>23</xdr:row>
      <xdr:rowOff>85725</xdr:rowOff>
    </xdr:from>
    <xdr:to>
      <xdr:col>15</xdr:col>
      <xdr:colOff>0</xdr:colOff>
      <xdr:row>23</xdr:row>
      <xdr:rowOff>95250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FE39F9E6-637B-4441-8FED-BEB0265845FC}"/>
            </a:ext>
          </a:extLst>
        </xdr:cNvPr>
        <xdr:cNvCxnSpPr/>
      </xdr:nvCxnSpPr>
      <xdr:spPr>
        <a:xfrm>
          <a:off x="6838950" y="5257800"/>
          <a:ext cx="1666875" cy="95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18</xdr:row>
      <xdr:rowOff>38101</xdr:rowOff>
    </xdr:from>
    <xdr:to>
      <xdr:col>6</xdr:col>
      <xdr:colOff>28576</xdr:colOff>
      <xdr:row>19</xdr:row>
      <xdr:rowOff>142875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939D0B9A-3456-400F-A3B8-75607E507391}"/>
            </a:ext>
          </a:extLst>
        </xdr:cNvPr>
        <xdr:cNvCxnSpPr/>
      </xdr:nvCxnSpPr>
      <xdr:spPr>
        <a:xfrm flipH="1">
          <a:off x="2809875" y="4257676"/>
          <a:ext cx="238126" cy="295274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14</xdr:row>
      <xdr:rowOff>1</xdr:rowOff>
    </xdr:from>
    <xdr:to>
      <xdr:col>6</xdr:col>
      <xdr:colOff>276226</xdr:colOff>
      <xdr:row>15</xdr:row>
      <xdr:rowOff>152400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1ABBF67-CC30-46C7-8D69-4B5A81EA0BD2}"/>
            </a:ext>
          </a:extLst>
        </xdr:cNvPr>
        <xdr:cNvCxnSpPr/>
      </xdr:nvCxnSpPr>
      <xdr:spPr>
        <a:xfrm flipH="1">
          <a:off x="3219450" y="3457576"/>
          <a:ext cx="76201" cy="342899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19</xdr:row>
      <xdr:rowOff>9525</xdr:rowOff>
    </xdr:from>
    <xdr:to>
      <xdr:col>4</xdr:col>
      <xdr:colOff>533400</xdr:colOff>
      <xdr:row>20</xdr:row>
      <xdr:rowOff>123825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0ED3ABED-13E2-4383-A2A5-85342B1718A1}"/>
            </a:ext>
          </a:extLst>
        </xdr:cNvPr>
        <xdr:cNvCxnSpPr/>
      </xdr:nvCxnSpPr>
      <xdr:spPr>
        <a:xfrm>
          <a:off x="1819275" y="4419600"/>
          <a:ext cx="514350" cy="30480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23</xdr:row>
      <xdr:rowOff>161925</xdr:rowOff>
    </xdr:from>
    <xdr:to>
      <xdr:col>11</xdr:col>
      <xdr:colOff>142875</xdr:colOff>
      <xdr:row>24</xdr:row>
      <xdr:rowOff>171450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11AD4B84-D5ED-48F8-8DAE-DEE60203D1B4}"/>
            </a:ext>
          </a:extLst>
        </xdr:cNvPr>
        <xdr:cNvCxnSpPr/>
      </xdr:nvCxnSpPr>
      <xdr:spPr>
        <a:xfrm flipH="1">
          <a:off x="2505075" y="5334000"/>
          <a:ext cx="3705225" cy="2000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22</xdr:row>
      <xdr:rowOff>133350</xdr:rowOff>
    </xdr:from>
    <xdr:to>
      <xdr:col>11</xdr:col>
      <xdr:colOff>133350</xdr:colOff>
      <xdr:row>22</xdr:row>
      <xdr:rowOff>142875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BB883C47-41EB-4DF9-BCAB-845E14B559E4}"/>
            </a:ext>
          </a:extLst>
        </xdr:cNvPr>
        <xdr:cNvCxnSpPr/>
      </xdr:nvCxnSpPr>
      <xdr:spPr>
        <a:xfrm flipH="1">
          <a:off x="4914900" y="5114925"/>
          <a:ext cx="1285875" cy="95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76201</xdr:colOff>
      <xdr:row>40</xdr:row>
      <xdr:rowOff>19050</xdr:rowOff>
    </xdr:from>
    <xdr:to>
      <xdr:col>5</xdr:col>
      <xdr:colOff>590550</xdr:colOff>
      <xdr:row>42</xdr:row>
      <xdr:rowOff>76201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76FE27EE-33C8-4CE9-8CD3-37B230241FC0}"/>
            </a:ext>
          </a:extLst>
        </xdr:cNvPr>
        <xdr:cNvCxnSpPr/>
      </xdr:nvCxnSpPr>
      <xdr:spPr>
        <a:xfrm flipH="1">
          <a:off x="1876426" y="8429625"/>
          <a:ext cx="1123949" cy="438151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23</xdr:row>
      <xdr:rowOff>38101</xdr:rowOff>
    </xdr:from>
    <xdr:to>
      <xdr:col>8</xdr:col>
      <xdr:colOff>285754</xdr:colOff>
      <xdr:row>26</xdr:row>
      <xdr:rowOff>171450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42E56436-1289-4909-870C-071A338746B9}"/>
            </a:ext>
          </a:extLst>
        </xdr:cNvPr>
        <xdr:cNvCxnSpPr/>
      </xdr:nvCxnSpPr>
      <xdr:spPr>
        <a:xfrm flipH="1">
          <a:off x="3648075" y="5210176"/>
          <a:ext cx="876304" cy="704849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25</xdr:row>
      <xdr:rowOff>161925</xdr:rowOff>
    </xdr:from>
    <xdr:to>
      <xdr:col>5</xdr:col>
      <xdr:colOff>600075</xdr:colOff>
      <xdr:row>26</xdr:row>
      <xdr:rowOff>161925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C1996A04-B8A9-401B-B1BE-F313AB79D45B}"/>
            </a:ext>
          </a:extLst>
        </xdr:cNvPr>
        <xdr:cNvCxnSpPr/>
      </xdr:nvCxnSpPr>
      <xdr:spPr>
        <a:xfrm>
          <a:off x="2447925" y="5715000"/>
          <a:ext cx="561975" cy="19050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219075</xdr:colOff>
      <xdr:row>23</xdr:row>
      <xdr:rowOff>85725</xdr:rowOff>
    </xdr:from>
    <xdr:to>
      <xdr:col>15</xdr:col>
      <xdr:colOff>57150</xdr:colOff>
      <xdr:row>23</xdr:row>
      <xdr:rowOff>95250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B1197B89-20D9-41B5-A5EF-6E2C5D653C97}"/>
            </a:ext>
          </a:extLst>
        </xdr:cNvPr>
        <xdr:cNvCxnSpPr/>
      </xdr:nvCxnSpPr>
      <xdr:spPr>
        <a:xfrm>
          <a:off x="6838950" y="5257800"/>
          <a:ext cx="1666875" cy="9525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152400</xdr:colOff>
      <xdr:row>23</xdr:row>
      <xdr:rowOff>114300</xdr:rowOff>
    </xdr:from>
    <xdr:to>
      <xdr:col>17</xdr:col>
      <xdr:colOff>219075</xdr:colOff>
      <xdr:row>23</xdr:row>
      <xdr:rowOff>114300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85C34750-6AEC-4782-A6B7-1DC4AE46F765}"/>
            </a:ext>
          </a:extLst>
        </xdr:cNvPr>
        <xdr:cNvCxnSpPr/>
      </xdr:nvCxnSpPr>
      <xdr:spPr>
        <a:xfrm>
          <a:off x="9210675" y="5286375"/>
          <a:ext cx="676275" cy="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31</xdr:row>
      <xdr:rowOff>95249</xdr:rowOff>
    </xdr:from>
    <xdr:to>
      <xdr:col>7</xdr:col>
      <xdr:colOff>352425</xdr:colOff>
      <xdr:row>44</xdr:row>
      <xdr:rowOff>142874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979ACA7-D430-42DA-BD3C-4977EA203807}"/>
            </a:ext>
          </a:extLst>
        </xdr:cNvPr>
        <xdr:cNvSpPr/>
      </xdr:nvSpPr>
      <xdr:spPr>
        <a:xfrm>
          <a:off x="2771775" y="6791324"/>
          <a:ext cx="1066800" cy="2524125"/>
        </a:xfrm>
        <a:prstGeom prst="ellipse">
          <a:avLst/>
        </a:prstGeom>
        <a:solidFill>
          <a:schemeClr val="accent1">
            <a:lumMod val="20000"/>
            <a:lumOff val="80000"/>
            <a:alpha val="25000"/>
          </a:schemeClr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DCAA-9079-4659-8D4F-82BF0E7443F1}">
  <dimension ref="B1:AD54"/>
  <sheetViews>
    <sheetView tabSelected="1" workbookViewId="0">
      <pane xSplit="3" ySplit="7" topLeftCell="D25" activePane="bottomRight" state="frozen"/>
      <selection pane="topRight" activeCell="D1" sqref="D1"/>
      <selection pane="bottomLeft" activeCell="A6" sqref="A6"/>
      <selection pane="bottomRight" activeCell="I51" sqref="I51"/>
    </sheetView>
  </sheetViews>
  <sheetFormatPr defaultRowHeight="15" x14ac:dyDescent="0.25"/>
  <cols>
    <col min="1" max="1" width="1.42578125" customWidth="1"/>
    <col min="2" max="2" width="4.7109375" customWidth="1"/>
    <col min="3" max="3" width="9.5703125" customWidth="1"/>
  </cols>
  <sheetData>
    <row r="1" spans="3:30" ht="15.75" x14ac:dyDescent="0.25">
      <c r="C1" s="4" t="s">
        <v>28</v>
      </c>
    </row>
    <row r="2" spans="3:30" ht="15.75" x14ac:dyDescent="0.25">
      <c r="C2" s="4"/>
      <c r="D2" s="6" t="s">
        <v>55</v>
      </c>
      <c r="E2" t="s">
        <v>29</v>
      </c>
      <c r="F2" s="6" t="s">
        <v>30</v>
      </c>
      <c r="G2" s="6" t="s">
        <v>54</v>
      </c>
      <c r="H2" s="6" t="s">
        <v>36</v>
      </c>
      <c r="I2" s="6" t="s">
        <v>37</v>
      </c>
      <c r="J2" s="6" t="s">
        <v>45</v>
      </c>
      <c r="K2" s="6" t="s">
        <v>60</v>
      </c>
      <c r="L2" s="6" t="s">
        <v>52</v>
      </c>
      <c r="M2" s="6" t="s">
        <v>46</v>
      </c>
      <c r="N2" s="6" t="s">
        <v>53</v>
      </c>
      <c r="O2" s="6" t="s">
        <v>47</v>
      </c>
      <c r="P2" s="6" t="s">
        <v>34</v>
      </c>
      <c r="Q2" s="6" t="s">
        <v>39</v>
      </c>
      <c r="R2" s="6" t="s">
        <v>33</v>
      </c>
      <c r="S2" s="6" t="s">
        <v>50</v>
      </c>
      <c r="T2" s="6" t="s">
        <v>44</v>
      </c>
      <c r="U2" s="6"/>
      <c r="V2" s="6"/>
      <c r="W2" s="6" t="s">
        <v>43</v>
      </c>
      <c r="X2" s="6" t="s">
        <v>38</v>
      </c>
      <c r="Y2" s="6"/>
      <c r="Z2" s="6" t="s">
        <v>56</v>
      </c>
      <c r="AA2" s="6"/>
      <c r="AB2" s="6" t="s">
        <v>31</v>
      </c>
      <c r="AC2" s="6" t="s">
        <v>49</v>
      </c>
      <c r="AD2" s="6" t="s">
        <v>32</v>
      </c>
    </row>
    <row r="3" spans="3:30" ht="15.75" x14ac:dyDescent="0.25">
      <c r="C3" s="4"/>
      <c r="D3" s="6"/>
      <c r="E3" s="6"/>
      <c r="F3" s="6"/>
      <c r="G3" s="6"/>
      <c r="H3" s="6"/>
      <c r="I3" s="6"/>
      <c r="J3" s="6"/>
      <c r="K3" s="6" t="s">
        <v>59</v>
      </c>
      <c r="L3" s="6"/>
      <c r="M3" s="6"/>
      <c r="N3" s="6"/>
      <c r="O3" s="6" t="s">
        <v>48</v>
      </c>
      <c r="P3" s="6" t="s">
        <v>48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 t="s">
        <v>48</v>
      </c>
      <c r="AD3" s="6"/>
    </row>
    <row r="4" spans="3:30" ht="75" x14ac:dyDescent="0.25">
      <c r="C4" s="5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19</v>
      </c>
      <c r="W4" s="2" t="s">
        <v>20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27</v>
      </c>
    </row>
    <row r="6" spans="3:30" x14ac:dyDescent="0.25">
      <c r="C6" s="3">
        <v>2029</v>
      </c>
      <c r="D6" s="1">
        <v>1.5236401099278798</v>
      </c>
      <c r="E6" s="1">
        <v>2.5141112379610218</v>
      </c>
      <c r="F6" s="1">
        <v>3.6451512197427123</v>
      </c>
      <c r="G6" s="1">
        <v>3.6756441249475214</v>
      </c>
      <c r="H6" s="1">
        <v>2.5014047537953177</v>
      </c>
      <c r="I6" s="1">
        <v>2.0821720308093337</v>
      </c>
      <c r="J6" s="1">
        <v>3.589461467295787</v>
      </c>
      <c r="K6" s="1">
        <v>2.6630662009575707</v>
      </c>
      <c r="L6" s="1">
        <v>2.6802520950349176</v>
      </c>
      <c r="M6" s="1">
        <v>3.3767028528805469</v>
      </c>
      <c r="N6" s="1">
        <v>3.169559684753338</v>
      </c>
      <c r="O6" s="1">
        <v>1.9835357358081402</v>
      </c>
      <c r="P6" s="1">
        <v>2.4497595427586312</v>
      </c>
      <c r="Q6" s="1">
        <v>2.8679607538516581</v>
      </c>
      <c r="R6" s="1">
        <v>2.6065369314392326</v>
      </c>
      <c r="S6" s="1">
        <v>3.1652532617134144</v>
      </c>
      <c r="T6" s="1">
        <v>3.4453732481042971</v>
      </c>
      <c r="U6" s="1">
        <v>3.3157924974189426</v>
      </c>
      <c r="V6" s="1">
        <v>3.7504450819940303</v>
      </c>
      <c r="W6" s="1">
        <v>3.7241600517348563</v>
      </c>
      <c r="X6" s="1">
        <v>2.8766526018490723</v>
      </c>
      <c r="Y6" s="1">
        <v>3.8645436595369902</v>
      </c>
      <c r="Z6" s="1">
        <v>3.7854878267820267</v>
      </c>
      <c r="AA6" s="1">
        <v>2.0293236593424293</v>
      </c>
      <c r="AB6" s="1">
        <v>2.8082353088062297</v>
      </c>
      <c r="AC6" s="1">
        <v>3.8855989706383802</v>
      </c>
      <c r="AD6" s="1">
        <v>2.7934909038969038</v>
      </c>
    </row>
    <row r="7" spans="3:30" x14ac:dyDescent="0.25">
      <c r="C7" s="3">
        <v>2034</v>
      </c>
      <c r="D7" s="1">
        <v>1.5531087650475131</v>
      </c>
      <c r="E7" s="1">
        <v>2.5441232621584575</v>
      </c>
      <c r="F7" s="1">
        <v>3.6609914869119091</v>
      </c>
      <c r="G7" s="1">
        <v>3.7000599711984963</v>
      </c>
      <c r="H7" s="1">
        <v>2.565769968449839</v>
      </c>
      <c r="I7" s="1">
        <v>2.1050622065767786</v>
      </c>
      <c r="J7" s="1">
        <v>3.6132352545523463</v>
      </c>
      <c r="K7" s="1">
        <v>2.7207414733980704</v>
      </c>
      <c r="L7" s="1">
        <v>2.6770353552246684</v>
      </c>
      <c r="M7" s="1">
        <v>3.4593763772035806</v>
      </c>
      <c r="N7" s="1">
        <v>3.2006974633056879</v>
      </c>
      <c r="O7" s="1">
        <v>2.0048648113884915</v>
      </c>
      <c r="P7" s="1">
        <v>2.5127500412621173</v>
      </c>
      <c r="Q7" s="1">
        <v>2.8734818822637869</v>
      </c>
      <c r="R7" s="1">
        <v>2.6628738469603062</v>
      </c>
      <c r="S7" s="1">
        <v>3.1824892033905297</v>
      </c>
      <c r="T7" s="1">
        <v>3.5102824206736463</v>
      </c>
      <c r="U7" s="1">
        <v>3.3825314883118667</v>
      </c>
      <c r="V7" s="1">
        <v>3.8166886224196568</v>
      </c>
      <c r="W7" s="1">
        <v>3.7890785712042221</v>
      </c>
      <c r="X7" s="1">
        <v>2.9013903122525067</v>
      </c>
      <c r="Y7" s="1">
        <v>3.8837654062912996</v>
      </c>
      <c r="Z7" s="1">
        <v>3.8042583878991647</v>
      </c>
      <c r="AA7" s="1">
        <v>2.0512918766326416</v>
      </c>
      <c r="AB7" s="1">
        <v>2.8336577662155369</v>
      </c>
      <c r="AC7" s="1">
        <v>4.4202751151772421</v>
      </c>
      <c r="AD7" s="1">
        <v>2.7957684985535107</v>
      </c>
    </row>
    <row r="12" spans="3:30" x14ac:dyDescent="0.25">
      <c r="D12" s="3" t="s">
        <v>58</v>
      </c>
      <c r="G12" s="6" t="s">
        <v>55</v>
      </c>
    </row>
    <row r="13" spans="3:30" x14ac:dyDescent="0.25">
      <c r="G13" s="1">
        <f>D6</f>
        <v>1.5236401099278798</v>
      </c>
    </row>
    <row r="14" spans="3:30" x14ac:dyDescent="0.25">
      <c r="G14" s="1">
        <f>D7</f>
        <v>1.5531087650475131</v>
      </c>
    </row>
    <row r="17" spans="2:17" x14ac:dyDescent="0.25">
      <c r="D17" s="6" t="s">
        <v>30</v>
      </c>
      <c r="G17" t="s">
        <v>29</v>
      </c>
    </row>
    <row r="18" spans="2:17" x14ac:dyDescent="0.25">
      <c r="C18">
        <v>2029</v>
      </c>
      <c r="D18" s="1">
        <f>F6</f>
        <v>3.6451512197427123</v>
      </c>
      <c r="G18" s="1">
        <f>E6</f>
        <v>2.5141112379610218</v>
      </c>
    </row>
    <row r="19" spans="2:17" x14ac:dyDescent="0.25">
      <c r="C19">
        <v>2034</v>
      </c>
      <c r="D19" s="1">
        <f>F7</f>
        <v>3.6609914869119091</v>
      </c>
      <c r="G19" s="1">
        <f>E7</f>
        <v>2.5441232621584575</v>
      </c>
    </row>
    <row r="20" spans="2:17" x14ac:dyDescent="0.25">
      <c r="I20" s="9" t="s">
        <v>93</v>
      </c>
      <c r="J20" s="9"/>
      <c r="P20" s="9" t="s">
        <v>77</v>
      </c>
    </row>
    <row r="21" spans="2:17" x14ac:dyDescent="0.25">
      <c r="F21" t="s">
        <v>31</v>
      </c>
      <c r="I21" s="9">
        <v>2029</v>
      </c>
      <c r="J21" s="10">
        <f>F22-L24</f>
        <v>1.4744404909325937E-2</v>
      </c>
      <c r="P21" s="9">
        <v>2029</v>
      </c>
      <c r="Q21" s="10">
        <f>P24-L24</f>
        <v>-0.1869539724576712</v>
      </c>
    </row>
    <row r="22" spans="2:17" x14ac:dyDescent="0.25">
      <c r="F22" s="1">
        <f>AB6</f>
        <v>2.8082353088062297</v>
      </c>
      <c r="I22" s="9">
        <v>2034</v>
      </c>
      <c r="J22" s="10">
        <f>F23-L25</f>
        <v>3.788926766202616E-2</v>
      </c>
      <c r="P22" s="9">
        <v>2034</v>
      </c>
      <c r="Q22" s="10">
        <f>P25-L25</f>
        <v>-0.13289465159320457</v>
      </c>
    </row>
    <row r="23" spans="2:17" x14ac:dyDescent="0.25">
      <c r="F23" s="1">
        <f>AB7</f>
        <v>2.8336577662155369</v>
      </c>
      <c r="I23" s="3" t="s">
        <v>57</v>
      </c>
      <c r="L23" s="6" t="s">
        <v>32</v>
      </c>
      <c r="P23" t="s">
        <v>33</v>
      </c>
    </row>
    <row r="24" spans="2:17" x14ac:dyDescent="0.25">
      <c r="L24" s="1">
        <f>AD6</f>
        <v>2.7934909038969038</v>
      </c>
      <c r="P24" s="1">
        <f>R6</f>
        <v>2.6065369314392326</v>
      </c>
    </row>
    <row r="25" spans="2:17" x14ac:dyDescent="0.25">
      <c r="E25" s="6" t="s">
        <v>38</v>
      </c>
      <c r="L25" s="1">
        <f>AD7</f>
        <v>2.7957684985535107</v>
      </c>
      <c r="P25" s="1">
        <f>R7</f>
        <v>2.6628738469603062</v>
      </c>
    </row>
    <row r="26" spans="2:17" x14ac:dyDescent="0.25">
      <c r="E26" s="1">
        <f>X6</f>
        <v>2.8766526018490723</v>
      </c>
      <c r="G26" s="3" t="s">
        <v>61</v>
      </c>
      <c r="J26" s="6" t="s">
        <v>39</v>
      </c>
    </row>
    <row r="27" spans="2:17" x14ac:dyDescent="0.25">
      <c r="E27" s="1">
        <f>X7</f>
        <v>2.9013903122525067</v>
      </c>
      <c r="G27" s="7">
        <f>N6</f>
        <v>3.169559684753338</v>
      </c>
      <c r="J27" s="1">
        <f>Q6</f>
        <v>2.8679607538516581</v>
      </c>
    </row>
    <row r="28" spans="2:17" x14ac:dyDescent="0.25">
      <c r="G28" s="7">
        <f t="shared" ref="G28" si="0">N7</f>
        <v>3.2006974633056879</v>
      </c>
      <c r="J28" s="1">
        <f>Q7</f>
        <v>2.8734818822637869</v>
      </c>
    </row>
    <row r="30" spans="2:17" x14ac:dyDescent="0.25">
      <c r="C30" s="6" t="s">
        <v>44</v>
      </c>
      <c r="H30" s="6" t="s">
        <v>40</v>
      </c>
      <c r="N30" s="6" t="s">
        <v>34</v>
      </c>
    </row>
    <row r="31" spans="2:17" x14ac:dyDescent="0.25">
      <c r="B31" s="6">
        <v>2029</v>
      </c>
      <c r="C31" s="1">
        <f>T6</f>
        <v>3.4453732481042971</v>
      </c>
      <c r="H31" s="1">
        <f>M6</f>
        <v>3.3767028528805469</v>
      </c>
      <c r="N31" s="1">
        <f>P6</f>
        <v>2.4497595427586312</v>
      </c>
    </row>
    <row r="32" spans="2:17" x14ac:dyDescent="0.25">
      <c r="B32" s="6">
        <v>2034</v>
      </c>
      <c r="C32" s="1">
        <f>T7</f>
        <v>3.5102824206736463</v>
      </c>
      <c r="E32" s="6" t="s">
        <v>50</v>
      </c>
      <c r="H32" s="1">
        <f>M7</f>
        <v>3.4593763772035806</v>
      </c>
      <c r="N32" s="1">
        <f>P7</f>
        <v>2.5127500412621173</v>
      </c>
    </row>
    <row r="33" spans="2:19" x14ac:dyDescent="0.25">
      <c r="E33" s="1">
        <f>S6</f>
        <v>3.1652532617134144</v>
      </c>
      <c r="G33" s="6" t="s">
        <v>41</v>
      </c>
      <c r="J33" s="6" t="s">
        <v>36</v>
      </c>
    </row>
    <row r="34" spans="2:19" x14ac:dyDescent="0.25">
      <c r="E34" s="1">
        <f>S7</f>
        <v>3.1824892033905297</v>
      </c>
      <c r="G34" s="6" t="s">
        <v>62</v>
      </c>
      <c r="J34" s="1">
        <f>H6</f>
        <v>2.5014047537953177</v>
      </c>
    </row>
    <row r="35" spans="2:19" x14ac:dyDescent="0.25">
      <c r="G35" s="6" t="s">
        <v>62</v>
      </c>
      <c r="J35" s="1">
        <f>H7</f>
        <v>2.565769968449839</v>
      </c>
    </row>
    <row r="37" spans="2:19" x14ac:dyDescent="0.25">
      <c r="C37" s="6" t="s">
        <v>43</v>
      </c>
      <c r="G37" s="6" t="s">
        <v>51</v>
      </c>
      <c r="S37" s="6" t="s">
        <v>49</v>
      </c>
    </row>
    <row r="38" spans="2:19" x14ac:dyDescent="0.25">
      <c r="B38" s="6">
        <v>2029</v>
      </c>
      <c r="C38" s="1">
        <f>W6</f>
        <v>3.7241600517348563</v>
      </c>
      <c r="G38" s="6" t="s">
        <v>42</v>
      </c>
      <c r="J38" s="6" t="s">
        <v>37</v>
      </c>
      <c r="O38" s="2" t="s">
        <v>35</v>
      </c>
      <c r="S38" s="6" t="s">
        <v>48</v>
      </c>
    </row>
    <row r="39" spans="2:19" x14ac:dyDescent="0.25">
      <c r="B39" s="6">
        <v>2034</v>
      </c>
      <c r="C39" s="1">
        <f>W7</f>
        <v>3.7890785712042221</v>
      </c>
      <c r="G39" s="1">
        <f>J6</f>
        <v>3.589461467295787</v>
      </c>
      <c r="J39" s="1">
        <f>I6</f>
        <v>2.0821720308093337</v>
      </c>
      <c r="O39" s="1">
        <f>O6</f>
        <v>1.9835357358081402</v>
      </c>
      <c r="S39" s="1">
        <f>AC6</f>
        <v>3.8855989706383802</v>
      </c>
    </row>
    <row r="40" spans="2:19" x14ac:dyDescent="0.25">
      <c r="G40" s="1">
        <f>J7</f>
        <v>3.6132352545523463</v>
      </c>
      <c r="J40" s="1">
        <f>I7</f>
        <v>2.1050622065767786</v>
      </c>
      <c r="O40" s="1">
        <f>O7</f>
        <v>2.0048648113884915</v>
      </c>
      <c r="S40" s="1">
        <f>AC7</f>
        <v>4.4202751151772421</v>
      </c>
    </row>
    <row r="42" spans="2:19" x14ac:dyDescent="0.25">
      <c r="D42" s="6" t="s">
        <v>54</v>
      </c>
      <c r="G42" s="11" t="s">
        <v>63</v>
      </c>
    </row>
    <row r="43" spans="2:19" x14ac:dyDescent="0.25">
      <c r="D43" s="1">
        <f>G6</f>
        <v>3.6756441249475214</v>
      </c>
      <c r="I43" t="s">
        <v>69</v>
      </c>
    </row>
    <row r="44" spans="2:19" x14ac:dyDescent="0.25">
      <c r="D44" s="1">
        <f>G7</f>
        <v>3.7000599711984963</v>
      </c>
      <c r="I44" t="s">
        <v>70</v>
      </c>
    </row>
    <row r="45" spans="2:19" x14ac:dyDescent="0.25">
      <c r="I45" t="s">
        <v>71</v>
      </c>
    </row>
    <row r="46" spans="2:19" x14ac:dyDescent="0.25">
      <c r="I46" t="s">
        <v>72</v>
      </c>
    </row>
    <row r="47" spans="2:19" x14ac:dyDescent="0.25">
      <c r="I47" s="6" t="s">
        <v>76</v>
      </c>
      <c r="J47" t="s">
        <v>75</v>
      </c>
    </row>
    <row r="48" spans="2:19" x14ac:dyDescent="0.25">
      <c r="D48" t="s">
        <v>73</v>
      </c>
      <c r="I48" s="6" t="s">
        <v>76</v>
      </c>
      <c r="J48" t="s">
        <v>74</v>
      </c>
    </row>
    <row r="49" spans="4:10" x14ac:dyDescent="0.25">
      <c r="E49" s="1">
        <f>C38-G39</f>
        <v>0.13469858443906935</v>
      </c>
      <c r="I49" t="s">
        <v>79</v>
      </c>
    </row>
    <row r="50" spans="4:10" x14ac:dyDescent="0.25">
      <c r="E50" s="1">
        <f>C39-G40</f>
        <v>0.1758433166518758</v>
      </c>
      <c r="I50" s="6" t="s">
        <v>76</v>
      </c>
      <c r="J50" t="s">
        <v>80</v>
      </c>
    </row>
    <row r="52" spans="4:10" x14ac:dyDescent="0.25">
      <c r="D52" t="s">
        <v>78</v>
      </c>
    </row>
    <row r="53" spans="4:10" x14ac:dyDescent="0.25">
      <c r="E53" s="1">
        <f>C31-G39</f>
        <v>-0.14408821919148984</v>
      </c>
    </row>
    <row r="54" spans="4:10" x14ac:dyDescent="0.25">
      <c r="E54" s="1">
        <f>C32-G40</f>
        <v>-0.10295283387870002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0BD3-2A78-4699-9319-0F11EAB87306}">
  <dimension ref="B2:F14"/>
  <sheetViews>
    <sheetView workbookViewId="0">
      <selection activeCell="C15" sqref="C15"/>
    </sheetView>
  </sheetViews>
  <sheetFormatPr defaultRowHeight="15" x14ac:dyDescent="0.25"/>
  <cols>
    <col min="3" max="3" width="19.140625" customWidth="1"/>
  </cols>
  <sheetData>
    <row r="2" spans="2:6" x14ac:dyDescent="0.25">
      <c r="B2" t="s">
        <v>66</v>
      </c>
    </row>
    <row r="4" spans="2:6" x14ac:dyDescent="0.25">
      <c r="D4" s="8">
        <v>43922</v>
      </c>
      <c r="E4" s="8">
        <v>45992</v>
      </c>
      <c r="F4" s="8">
        <v>47150</v>
      </c>
    </row>
    <row r="6" spans="2:6" x14ac:dyDescent="0.25">
      <c r="C6" t="s">
        <v>65</v>
      </c>
      <c r="D6">
        <v>2.6520000000000001</v>
      </c>
      <c r="E6">
        <v>3.1269999999999998</v>
      </c>
      <c r="F6">
        <v>3.5449999999999999</v>
      </c>
    </row>
    <row r="7" spans="2:6" x14ac:dyDescent="0.25">
      <c r="C7" t="s">
        <v>55</v>
      </c>
      <c r="D7">
        <v>1.0469999999999999</v>
      </c>
      <c r="E7">
        <v>2.0510000000000002</v>
      </c>
      <c r="F7">
        <v>2.4409999999999998</v>
      </c>
    </row>
    <row r="9" spans="2:6" x14ac:dyDescent="0.25">
      <c r="C9" t="s">
        <v>64</v>
      </c>
      <c r="D9">
        <v>3.335</v>
      </c>
      <c r="E9">
        <v>3.7490000000000001</v>
      </c>
      <c r="F9">
        <v>4.1660000000000004</v>
      </c>
    </row>
    <row r="10" spans="2:6" ht="8.1" customHeight="1" x14ac:dyDescent="0.25"/>
    <row r="11" spans="2:6" x14ac:dyDescent="0.25">
      <c r="C11" s="9" t="s">
        <v>68</v>
      </c>
      <c r="D11" s="9">
        <f>D9-D13</f>
        <v>1.2469999999999999</v>
      </c>
      <c r="E11" s="9">
        <f t="shared" ref="E11:F11" si="0">E9-E13</f>
        <v>0.49900000000000011</v>
      </c>
      <c r="F11" s="9">
        <f t="shared" si="0"/>
        <v>0.59200000000000053</v>
      </c>
    </row>
    <row r="12" spans="2:6" ht="8.1" customHeight="1" x14ac:dyDescent="0.25"/>
    <row r="13" spans="2:6" x14ac:dyDescent="0.25">
      <c r="C13" t="s">
        <v>63</v>
      </c>
      <c r="D13">
        <v>2.0880000000000001</v>
      </c>
      <c r="E13" s="1">
        <v>3.25</v>
      </c>
      <c r="F13">
        <v>3.5739999999999998</v>
      </c>
    </row>
    <row r="14" spans="2:6" x14ac:dyDescent="0.25">
      <c r="C14" s="9" t="s">
        <v>67</v>
      </c>
      <c r="D14" s="10">
        <f>(D13+0.34314)/(1-0.00137)</f>
        <v>2.4344752310665614</v>
      </c>
      <c r="E14" s="10">
        <f t="shared" ref="E14:F14" si="1">(E13+0.34314)/(1-0.00137)</f>
        <v>3.5980693550163725</v>
      </c>
      <c r="F14" s="10">
        <f t="shared" si="1"/>
        <v>3.9225138439662337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9DD-E53A-4DD5-85CE-92DFD54A02CB}">
  <dimension ref="A1:J109"/>
  <sheetViews>
    <sheetView workbookViewId="0">
      <pane xSplit="5" ySplit="5" topLeftCell="F78" activePane="bottomRight" state="frozen"/>
      <selection pane="topRight" activeCell="F1" sqref="F1"/>
      <selection pane="bottomLeft" activeCell="A6" sqref="A6"/>
      <selection pane="bottomRight" activeCell="J102" sqref="J102"/>
    </sheetView>
  </sheetViews>
  <sheetFormatPr defaultRowHeight="15" x14ac:dyDescent="0.25"/>
  <cols>
    <col min="1" max="1" width="2.7109375" customWidth="1"/>
    <col min="3" max="3" width="6.28515625" customWidth="1"/>
    <col min="4" max="4" width="4.28515625" customWidth="1"/>
    <col min="5" max="5" width="2.7109375" customWidth="1"/>
  </cols>
  <sheetData>
    <row r="1" spans="1:10" x14ac:dyDescent="0.25">
      <c r="A1" t="s">
        <v>89</v>
      </c>
    </row>
    <row r="3" spans="1:10" x14ac:dyDescent="0.25">
      <c r="F3" s="20" t="s">
        <v>88</v>
      </c>
      <c r="G3" s="20"/>
      <c r="H3" s="20"/>
      <c r="I3" s="20"/>
    </row>
    <row r="4" spans="1:10" ht="45" x14ac:dyDescent="0.25">
      <c r="B4" s="12" t="s">
        <v>81</v>
      </c>
      <c r="C4" s="13" t="s">
        <v>82</v>
      </c>
      <c r="D4" s="13" t="s">
        <v>83</v>
      </c>
      <c r="F4" s="2" t="s">
        <v>84</v>
      </c>
      <c r="G4" s="2" t="s">
        <v>85</v>
      </c>
      <c r="H4" s="2" t="s">
        <v>86</v>
      </c>
      <c r="I4" s="2" t="s">
        <v>87</v>
      </c>
      <c r="J4" s="2" t="s">
        <v>92</v>
      </c>
    </row>
    <row r="6" spans="1:10" x14ac:dyDescent="0.25">
      <c r="B6" s="14">
        <v>40179</v>
      </c>
      <c r="C6" s="15">
        <v>2010</v>
      </c>
      <c r="D6" s="15">
        <v>1</v>
      </c>
      <c r="F6" s="21">
        <v>-0.10367741935483732</v>
      </c>
      <c r="G6" s="21">
        <v>0.16258064516128812</v>
      </c>
      <c r="H6" s="21">
        <v>1.6956011730208331E-2</v>
      </c>
      <c r="I6" s="21">
        <v>0.21996774193548418</v>
      </c>
      <c r="J6" s="21">
        <v>0.23651612903225416</v>
      </c>
    </row>
    <row r="7" spans="1:10" x14ac:dyDescent="0.25">
      <c r="B7" s="14">
        <v>40210</v>
      </c>
      <c r="C7" s="15">
        <v>2010</v>
      </c>
      <c r="D7" s="15">
        <v>2</v>
      </c>
      <c r="F7" s="21">
        <v>-1.3500000000000512E-2</v>
      </c>
      <c r="G7" s="21">
        <v>5.8964285714287357E-2</v>
      </c>
      <c r="H7" s="21">
        <v>1.0821428571428093E-2</v>
      </c>
      <c r="I7" s="21">
        <v>0.16275000000000084</v>
      </c>
      <c r="J7" s="21">
        <v>0.12860714285714625</v>
      </c>
    </row>
    <row r="8" spans="1:10" x14ac:dyDescent="0.25">
      <c r="B8" s="16">
        <v>40238</v>
      </c>
      <c r="C8" s="17">
        <v>2010</v>
      </c>
      <c r="D8" s="17">
        <v>3</v>
      </c>
      <c r="F8" s="22">
        <v>-2.5451612903225396E-2</v>
      </c>
      <c r="G8" s="22">
        <v>8.3870967742161184E-4</v>
      </c>
      <c r="H8" s="22">
        <v>6.5000000000000391E-2</v>
      </c>
      <c r="I8" s="22">
        <v>0.36980645161290404</v>
      </c>
      <c r="J8" s="22">
        <v>0.23054838709677483</v>
      </c>
    </row>
    <row r="9" spans="1:10" x14ac:dyDescent="0.25">
      <c r="B9" s="14">
        <v>40269</v>
      </c>
      <c r="C9" s="15">
        <v>2010</v>
      </c>
      <c r="D9" s="15">
        <v>4</v>
      </c>
      <c r="F9" s="21">
        <v>-4.0266666666665785E-2</v>
      </c>
      <c r="G9" s="21">
        <v>1.5266666666665873E-2</v>
      </c>
      <c r="H9" s="21">
        <v>6.6966666666667507E-2</v>
      </c>
      <c r="I9" s="21">
        <v>0.49479999999999968</v>
      </c>
      <c r="J9" s="21">
        <v>0.31336666666666524</v>
      </c>
    </row>
    <row r="10" spans="1:10" x14ac:dyDescent="0.25">
      <c r="B10" s="14">
        <v>40299</v>
      </c>
      <c r="C10" s="15">
        <v>2010</v>
      </c>
      <c r="D10" s="15">
        <v>5</v>
      </c>
      <c r="F10" s="21">
        <v>-0.10603225806451588</v>
      </c>
      <c r="G10" s="21">
        <v>6.6709677419355184E-2</v>
      </c>
      <c r="H10" s="21">
        <v>4.1193548387098211E-2</v>
      </c>
      <c r="I10" s="21">
        <v>0.37187096774193584</v>
      </c>
      <c r="J10" s="21">
        <v>0.10648387096774181</v>
      </c>
    </row>
    <row r="11" spans="1:10" x14ac:dyDescent="0.25">
      <c r="B11" s="16">
        <v>40330</v>
      </c>
      <c r="C11" s="17">
        <v>2010</v>
      </c>
      <c r="D11" s="17">
        <v>6</v>
      </c>
      <c r="F11" s="22">
        <v>-0.2068999999999992</v>
      </c>
      <c r="G11" s="22">
        <v>0.12900000000000045</v>
      </c>
      <c r="H11" s="22">
        <v>2.3666666666670721E-3</v>
      </c>
      <c r="I11" s="22">
        <v>0.15566666666666595</v>
      </c>
      <c r="J11" s="22">
        <v>4.5600000000000307E-2</v>
      </c>
    </row>
    <row r="12" spans="1:10" x14ac:dyDescent="0.25">
      <c r="B12" s="14">
        <v>40360</v>
      </c>
      <c r="C12" s="15">
        <v>2010</v>
      </c>
      <c r="D12" s="15">
        <v>7</v>
      </c>
      <c r="F12" s="21">
        <v>-0.13248387096774206</v>
      </c>
      <c r="G12" s="21">
        <v>7.2193548387095685E-2</v>
      </c>
      <c r="H12" s="21">
        <v>5.0645161290345797E-3</v>
      </c>
      <c r="I12" s="21">
        <v>6.0354838709680614E-2</v>
      </c>
      <c r="J12" s="21">
        <v>4.5774193548385522E-2</v>
      </c>
    </row>
    <row r="13" spans="1:10" x14ac:dyDescent="0.25">
      <c r="B13" s="14">
        <v>40391</v>
      </c>
      <c r="C13" s="15">
        <v>2010</v>
      </c>
      <c r="D13" s="15">
        <v>8</v>
      </c>
      <c r="F13" s="21">
        <v>-0.18554838709677446</v>
      </c>
      <c r="G13" s="21">
        <v>4.5645161290322811E-2</v>
      </c>
      <c r="H13" s="21">
        <v>-1.1483870967742504E-2</v>
      </c>
      <c r="I13" s="21">
        <v>7.9645161290323507E-2</v>
      </c>
      <c r="J13" s="21">
        <v>0.22080645161290269</v>
      </c>
    </row>
    <row r="14" spans="1:10" x14ac:dyDescent="0.25">
      <c r="B14" s="16">
        <v>40422</v>
      </c>
      <c r="C14" s="17">
        <v>2010</v>
      </c>
      <c r="D14" s="17">
        <v>9</v>
      </c>
      <c r="F14" s="22">
        <v>-7.2266666666667145E-2</v>
      </c>
      <c r="G14" s="22">
        <v>2.7133333333333454E-2</v>
      </c>
      <c r="H14" s="22">
        <v>-2.9666666666656738E-3</v>
      </c>
      <c r="I14" s="22">
        <v>0.2224999999999997</v>
      </c>
      <c r="J14" s="22">
        <v>0.27306666666666546</v>
      </c>
    </row>
    <row r="15" spans="1:10" x14ac:dyDescent="0.25">
      <c r="B15" s="14">
        <v>40452</v>
      </c>
      <c r="C15" s="15">
        <v>2010</v>
      </c>
      <c r="D15" s="15">
        <v>10</v>
      </c>
      <c r="F15" s="21">
        <v>-1.5129032258066388E-2</v>
      </c>
      <c r="G15" s="21">
        <v>7.8709677419350754E-3</v>
      </c>
      <c r="H15" s="21">
        <v>3.9741935483870172E-2</v>
      </c>
      <c r="I15" s="21">
        <v>0.44554838709677291</v>
      </c>
      <c r="J15" s="21">
        <v>0.23864516129032287</v>
      </c>
    </row>
    <row r="16" spans="1:10" x14ac:dyDescent="0.25">
      <c r="B16" s="14">
        <v>40483</v>
      </c>
      <c r="C16" s="15">
        <v>2010</v>
      </c>
      <c r="D16" s="15">
        <v>11</v>
      </c>
      <c r="F16" s="21">
        <v>-2.193333333333447E-2</v>
      </c>
      <c r="G16" s="21">
        <v>-1.9400000000001416E-2</v>
      </c>
      <c r="H16" s="21">
        <v>3.2500000000000195E-2</v>
      </c>
      <c r="I16" s="21">
        <v>0.54023333333333268</v>
      </c>
      <c r="J16" s="21">
        <v>0.33423333333333494</v>
      </c>
    </row>
    <row r="17" spans="2:10" ht="15.75" thickBot="1" x14ac:dyDescent="0.3">
      <c r="B17" s="18">
        <v>40513</v>
      </c>
      <c r="C17" s="19">
        <v>2010</v>
      </c>
      <c r="D17" s="19">
        <v>12</v>
      </c>
      <c r="F17" s="23">
        <v>-2.0129032258064505E-2</v>
      </c>
      <c r="G17" s="23">
        <v>2.5645161290324126E-2</v>
      </c>
      <c r="H17" s="23">
        <v>2.6225806451613209E-2</v>
      </c>
      <c r="I17" s="23">
        <v>0.17361290322580736</v>
      </c>
      <c r="J17" s="23">
        <v>0.13238709677419358</v>
      </c>
    </row>
    <row r="18" spans="2:10" x14ac:dyDescent="0.25">
      <c r="B18" s="14">
        <v>40544</v>
      </c>
      <c r="C18" s="15">
        <v>2011</v>
      </c>
      <c r="D18" s="15">
        <v>1</v>
      </c>
      <c r="F18" s="21">
        <v>-3.716129032258042E-2</v>
      </c>
      <c r="G18" s="21">
        <v>8.6612903225806726E-2</v>
      </c>
      <c r="H18" s="21">
        <v>3.4838709677433854E-3</v>
      </c>
      <c r="I18" s="21">
        <v>0.12887096774193729</v>
      </c>
      <c r="J18" s="21">
        <v>3.4903225806452554E-2</v>
      </c>
    </row>
    <row r="19" spans="2:10" x14ac:dyDescent="0.25">
      <c r="B19" s="14">
        <v>40575</v>
      </c>
      <c r="C19" s="15">
        <v>2011</v>
      </c>
      <c r="D19" s="15">
        <v>2</v>
      </c>
      <c r="F19" s="21">
        <v>-0.15275000000000194</v>
      </c>
      <c r="G19" s="21">
        <v>0.10360714285714323</v>
      </c>
      <c r="H19" s="21">
        <v>-0.33632142857142888</v>
      </c>
      <c r="I19" s="21">
        <v>-0.23453571428571518</v>
      </c>
      <c r="J19" s="21">
        <v>-4.8499999999999766E-2</v>
      </c>
    </row>
    <row r="20" spans="2:10" x14ac:dyDescent="0.25">
      <c r="B20" s="16">
        <v>40603</v>
      </c>
      <c r="C20" s="17">
        <v>2011</v>
      </c>
      <c r="D20" s="17">
        <v>3</v>
      </c>
      <c r="F20" s="22">
        <v>-5.5193548387096225E-2</v>
      </c>
      <c r="G20" s="22">
        <v>2.132258064516046E-2</v>
      </c>
      <c r="H20" s="22">
        <v>3.4548387096773325E-2</v>
      </c>
      <c r="I20" s="22">
        <v>0.2540967741935467</v>
      </c>
      <c r="J20" s="22">
        <v>9.5999999999998753E-2</v>
      </c>
    </row>
    <row r="21" spans="2:10" x14ac:dyDescent="0.25">
      <c r="B21" s="14">
        <v>40634</v>
      </c>
      <c r="C21" s="15">
        <v>2011</v>
      </c>
      <c r="D21" s="15">
        <v>4</v>
      </c>
      <c r="F21" s="21">
        <v>-6.6800000000001081E-2</v>
      </c>
      <c r="G21" s="21">
        <v>7.4200000000000266E-2</v>
      </c>
      <c r="H21" s="21">
        <v>8.9999999999985647E-3</v>
      </c>
      <c r="I21" s="21">
        <v>0.17329999999999846</v>
      </c>
      <c r="J21" s="21">
        <v>0.17543333333333555</v>
      </c>
    </row>
    <row r="22" spans="2:10" x14ac:dyDescent="0.25">
      <c r="B22" s="14">
        <v>40664</v>
      </c>
      <c r="C22" s="15">
        <v>2011</v>
      </c>
      <c r="D22" s="15">
        <v>5</v>
      </c>
      <c r="F22" s="21">
        <v>-5.8838709677418777E-2</v>
      </c>
      <c r="G22" s="21">
        <v>5.7322580645159604E-2</v>
      </c>
      <c r="H22" s="21">
        <v>1.9838709677419075E-2</v>
      </c>
      <c r="I22" s="21">
        <v>0.20225806451612716</v>
      </c>
      <c r="J22" s="21">
        <v>9.9129032258062466E-2</v>
      </c>
    </row>
    <row r="23" spans="2:10" x14ac:dyDescent="0.25">
      <c r="B23" s="16">
        <v>40695</v>
      </c>
      <c r="C23" s="17">
        <v>2011</v>
      </c>
      <c r="D23" s="17">
        <v>6</v>
      </c>
      <c r="F23" s="22">
        <v>-6.1266666666665692E-2</v>
      </c>
      <c r="G23" s="22">
        <v>7.0066666666665611E-2</v>
      </c>
      <c r="H23" s="22">
        <v>2.4900000000001477E-2</v>
      </c>
      <c r="I23" s="22">
        <v>0.2153333333333336</v>
      </c>
      <c r="J23" s="22">
        <v>0.11566666666666592</v>
      </c>
    </row>
    <row r="24" spans="2:10" x14ac:dyDescent="0.25">
      <c r="B24" s="14">
        <v>40725</v>
      </c>
      <c r="C24" s="15">
        <v>2011</v>
      </c>
      <c r="D24" s="15">
        <v>7</v>
      </c>
      <c r="F24" s="21">
        <v>-9.1645161290323962E-2</v>
      </c>
      <c r="G24" s="21">
        <v>6.1483870967739662E-2</v>
      </c>
      <c r="H24" s="21">
        <v>9.5161290322591796E-3</v>
      </c>
      <c r="I24" s="21">
        <v>0.16241935483871028</v>
      </c>
      <c r="J24" s="21">
        <v>9.3741935483868666E-2</v>
      </c>
    </row>
    <row r="25" spans="2:10" x14ac:dyDescent="0.25">
      <c r="B25" s="14">
        <v>40756</v>
      </c>
      <c r="C25" s="15">
        <v>2011</v>
      </c>
      <c r="D25" s="15">
        <v>8</v>
      </c>
      <c r="F25" s="21">
        <v>-5.3096774193549301E-2</v>
      </c>
      <c r="G25" s="21">
        <v>1.0645161290321781E-2</v>
      </c>
      <c r="H25" s="21">
        <v>1.1967741935482223E-2</v>
      </c>
      <c r="I25" s="21">
        <v>0.11148387096774037</v>
      </c>
      <c r="J25" s="21">
        <v>4.0645161290320253E-3</v>
      </c>
    </row>
    <row r="26" spans="2:10" x14ac:dyDescent="0.25">
      <c r="B26" s="16">
        <v>40787</v>
      </c>
      <c r="C26" s="17">
        <v>2011</v>
      </c>
      <c r="D26" s="17">
        <v>9</v>
      </c>
      <c r="F26" s="22">
        <v>-3.7166666666668569E-2</v>
      </c>
      <c r="G26" s="22">
        <v>-4.2200000000001125E-2</v>
      </c>
      <c r="H26" s="22">
        <v>3.5366666666668323E-2</v>
      </c>
      <c r="I26" s="22">
        <v>0.16009999999999991</v>
      </c>
      <c r="J26" s="22">
        <v>4.3833333333334501E-2</v>
      </c>
    </row>
    <row r="27" spans="2:10" x14ac:dyDescent="0.25">
      <c r="B27" s="14">
        <v>40817</v>
      </c>
      <c r="C27" s="15">
        <v>2011</v>
      </c>
      <c r="D27" s="15">
        <v>10</v>
      </c>
      <c r="F27" s="21">
        <v>-6.7451612903226543E-2</v>
      </c>
      <c r="G27" s="21">
        <v>-1.3645161290321894E-2</v>
      </c>
      <c r="H27" s="21">
        <v>0.11706451612903335</v>
      </c>
      <c r="I27" s="21">
        <v>0.19758064516129004</v>
      </c>
      <c r="J27" s="21">
        <v>1.6354838709678798E-2</v>
      </c>
    </row>
    <row r="28" spans="2:10" x14ac:dyDescent="0.25">
      <c r="B28" s="14">
        <v>40848</v>
      </c>
      <c r="C28" s="15">
        <v>2011</v>
      </c>
      <c r="D28" s="15">
        <v>11</v>
      </c>
      <c r="F28" s="21">
        <v>-1.980000000000004E-2</v>
      </c>
      <c r="G28" s="21">
        <v>-0.12119999999999909</v>
      </c>
      <c r="H28" s="21">
        <v>9.1533333333333911E-2</v>
      </c>
      <c r="I28" s="21">
        <v>0.33223333333333427</v>
      </c>
      <c r="J28" s="21">
        <v>9.7466666666666146E-2</v>
      </c>
    </row>
    <row r="29" spans="2:10" ht="15.75" thickBot="1" x14ac:dyDescent="0.3">
      <c r="B29" s="18">
        <v>40878</v>
      </c>
      <c r="C29" s="19">
        <v>2011</v>
      </c>
      <c r="D29" s="19">
        <v>12</v>
      </c>
      <c r="F29" s="23">
        <v>1.3741935483872147E-2</v>
      </c>
      <c r="G29" s="23">
        <v>-5.6870967741935896E-2</v>
      </c>
      <c r="H29" s="23">
        <v>5.2193548387095667E-2</v>
      </c>
      <c r="I29" s="23">
        <v>9.0322580645161743E-2</v>
      </c>
      <c r="J29" s="23">
        <v>0.16203225806451593</v>
      </c>
    </row>
    <row r="30" spans="2:10" x14ac:dyDescent="0.25">
      <c r="B30" s="14">
        <v>40909</v>
      </c>
      <c r="C30" s="15">
        <v>2012</v>
      </c>
      <c r="D30" s="15">
        <v>1</v>
      </c>
      <c r="F30" s="21">
        <v>2.4483870967740184E-2</v>
      </c>
      <c r="G30" s="21">
        <v>-7.6193548387097465E-2</v>
      </c>
      <c r="H30" s="21">
        <v>5.4677419354840051E-2</v>
      </c>
      <c r="I30" s="21">
        <v>0.14438709677419403</v>
      </c>
      <c r="J30" s="21">
        <v>0.10522580645161295</v>
      </c>
    </row>
    <row r="31" spans="2:10" x14ac:dyDescent="0.25">
      <c r="B31" s="14">
        <v>40940</v>
      </c>
      <c r="C31" s="15">
        <v>2012</v>
      </c>
      <c r="D31" s="15">
        <v>2</v>
      </c>
      <c r="F31" s="21">
        <v>5.2068965517246824E-3</v>
      </c>
      <c r="G31" s="21">
        <v>-8.2896551724136902E-2</v>
      </c>
      <c r="H31" s="21">
        <v>0.11113793103448311</v>
      </c>
      <c r="I31" s="21">
        <v>0.15934482758620527</v>
      </c>
      <c r="J31" s="21">
        <v>3.034482758620749E-2</v>
      </c>
    </row>
    <row r="32" spans="2:10" x14ac:dyDescent="0.25">
      <c r="B32" s="16">
        <v>40969</v>
      </c>
      <c r="C32" s="17">
        <v>2012</v>
      </c>
      <c r="D32" s="17">
        <v>3</v>
      </c>
      <c r="F32" s="22">
        <v>-1.2935483870968767E-2</v>
      </c>
      <c r="G32" s="22">
        <v>-6.1258064516129362E-2</v>
      </c>
      <c r="H32" s="22">
        <v>0.12945161290322593</v>
      </c>
      <c r="I32" s="22">
        <v>0.19770967741935497</v>
      </c>
      <c r="J32" s="22">
        <v>6.0677419354838058E-2</v>
      </c>
    </row>
    <row r="33" spans="2:10" x14ac:dyDescent="0.25">
      <c r="B33" s="14">
        <v>41000</v>
      </c>
      <c r="C33" s="15">
        <v>2012</v>
      </c>
      <c r="D33" s="15">
        <v>4</v>
      </c>
      <c r="F33" s="21">
        <v>-3.499999999999992E-2</v>
      </c>
      <c r="G33" s="21">
        <v>-4.4700000000000406E-2</v>
      </c>
      <c r="H33" s="21">
        <v>0.10593333333333277</v>
      </c>
      <c r="I33" s="21">
        <v>0.14730000000000087</v>
      </c>
      <c r="J33" s="21">
        <v>-1.0266666666665758E-2</v>
      </c>
    </row>
    <row r="34" spans="2:10" x14ac:dyDescent="0.25">
      <c r="B34" s="14">
        <v>41030</v>
      </c>
      <c r="C34" s="15">
        <v>2012</v>
      </c>
      <c r="D34" s="15">
        <v>5</v>
      </c>
      <c r="F34" s="21">
        <v>-8.1774193548387775E-2</v>
      </c>
      <c r="G34" s="21">
        <v>-6.0967741935491482E-3</v>
      </c>
      <c r="H34" s="21">
        <v>0.10870967741935544</v>
      </c>
      <c r="I34" s="21">
        <v>0.23938709677419423</v>
      </c>
      <c r="J34" s="21">
        <v>-1.2677419354839348E-2</v>
      </c>
    </row>
    <row r="35" spans="2:10" x14ac:dyDescent="0.25">
      <c r="B35" s="16">
        <v>41061</v>
      </c>
      <c r="C35" s="17">
        <v>2012</v>
      </c>
      <c r="D35" s="17">
        <v>6</v>
      </c>
      <c r="F35" s="22">
        <v>-6.6400000000000237E-2</v>
      </c>
      <c r="G35" s="22">
        <v>-2.4333333333323992E-3</v>
      </c>
      <c r="H35" s="22">
        <v>0.1082999999999994</v>
      </c>
      <c r="I35" s="22">
        <v>0.15083333333333293</v>
      </c>
      <c r="J35" s="22">
        <v>-8.1799999999999873E-2</v>
      </c>
    </row>
    <row r="36" spans="2:10" x14ac:dyDescent="0.25">
      <c r="B36" s="14">
        <v>41091</v>
      </c>
      <c r="C36" s="15">
        <v>2012</v>
      </c>
      <c r="D36" s="15">
        <v>7</v>
      </c>
      <c r="F36" s="21">
        <v>-7.3516129032258348E-2</v>
      </c>
      <c r="G36" s="21">
        <v>6.5806451612897554E-3</v>
      </c>
      <c r="H36" s="21">
        <v>5.8967741935484597E-2</v>
      </c>
      <c r="I36" s="21">
        <v>7.0000000000000284E-2</v>
      </c>
      <c r="J36" s="21">
        <v>-0.11299999999999866</v>
      </c>
    </row>
    <row r="37" spans="2:10" x14ac:dyDescent="0.25">
      <c r="B37" s="14">
        <v>41122</v>
      </c>
      <c r="C37" s="15">
        <v>2012</v>
      </c>
      <c r="D37" s="15">
        <v>8</v>
      </c>
      <c r="F37" s="21">
        <v>-4.4451612903225524E-2</v>
      </c>
      <c r="G37" s="21">
        <v>-2.0548387096773979E-2</v>
      </c>
      <c r="H37" s="21">
        <v>9.7129032258065351E-2</v>
      </c>
      <c r="I37" s="21">
        <v>6.1193548387098229E-2</v>
      </c>
      <c r="J37" s="21">
        <v>-0.10890322580645195</v>
      </c>
    </row>
    <row r="38" spans="2:10" x14ac:dyDescent="0.25">
      <c r="B38" s="16">
        <v>41153</v>
      </c>
      <c r="C38" s="17">
        <v>2012</v>
      </c>
      <c r="D38" s="17">
        <v>9</v>
      </c>
      <c r="F38" s="22">
        <v>-1.0466666666665958E-2</v>
      </c>
      <c r="G38" s="22">
        <v>-6.5633333333333432E-2</v>
      </c>
      <c r="H38" s="22">
        <v>0.10399999999999787</v>
      </c>
      <c r="I38" s="22">
        <v>0.21043333333333125</v>
      </c>
      <c r="J38" s="22">
        <v>-5.7799999999998963E-2</v>
      </c>
    </row>
    <row r="39" spans="2:10" x14ac:dyDescent="0.25">
      <c r="B39" s="14">
        <v>41183</v>
      </c>
      <c r="C39" s="15">
        <v>2012</v>
      </c>
      <c r="D39" s="15">
        <v>10</v>
      </c>
      <c r="F39" s="21">
        <v>1.870967741934404E-3</v>
      </c>
      <c r="G39" s="21">
        <v>-7.5258064516129153E-2</v>
      </c>
      <c r="H39" s="21">
        <v>0.11893548387096953</v>
      </c>
      <c r="I39" s="21">
        <v>0.39248387096774184</v>
      </c>
      <c r="J39" s="21">
        <v>2.522580645161332E-2</v>
      </c>
    </row>
    <row r="40" spans="2:10" x14ac:dyDescent="0.25">
      <c r="B40" s="14">
        <v>41214</v>
      </c>
      <c r="C40" s="15">
        <v>2012</v>
      </c>
      <c r="D40" s="15">
        <v>11</v>
      </c>
      <c r="F40" s="21">
        <v>-1.5099999999999891E-2</v>
      </c>
      <c r="G40" s="21">
        <v>-5.2066666666668038E-2</v>
      </c>
      <c r="H40" s="21">
        <v>0.10993333333333188</v>
      </c>
      <c r="I40" s="21">
        <v>0.15969999999999773</v>
      </c>
      <c r="J40" s="21">
        <v>4.3166666666665243E-2</v>
      </c>
    </row>
    <row r="41" spans="2:10" ht="15.75" thickBot="1" x14ac:dyDescent="0.3">
      <c r="B41" s="18">
        <v>41244</v>
      </c>
      <c r="C41" s="19">
        <v>2012</v>
      </c>
      <c r="D41" s="19">
        <v>12</v>
      </c>
      <c r="F41" s="23">
        <v>5.4838709677396125E-4</v>
      </c>
      <c r="G41" s="23">
        <v>-4.7870967741936887E-2</v>
      </c>
      <c r="H41" s="23">
        <v>0.14270967741935525</v>
      </c>
      <c r="I41" s="23">
        <v>0.23093548387096741</v>
      </c>
      <c r="J41" s="23">
        <v>6.8193548387095682E-2</v>
      </c>
    </row>
    <row r="42" spans="2:10" x14ac:dyDescent="0.25">
      <c r="B42" s="14">
        <v>41275</v>
      </c>
      <c r="C42" s="15">
        <v>2013</v>
      </c>
      <c r="D42" s="15">
        <v>1</v>
      </c>
      <c r="F42" s="21">
        <v>1.000000000000778E-3</v>
      </c>
      <c r="G42" s="21">
        <v>-1.8193548387095859E-2</v>
      </c>
      <c r="H42" s="21">
        <v>9.5129032258063795E-2</v>
      </c>
      <c r="I42" s="21">
        <v>0.13870967741935436</v>
      </c>
      <c r="J42" s="21">
        <v>7.5225806451613142E-2</v>
      </c>
    </row>
    <row r="43" spans="2:10" x14ac:dyDescent="0.25">
      <c r="B43" s="14">
        <v>41306</v>
      </c>
      <c r="C43" s="15">
        <v>2013</v>
      </c>
      <c r="D43" s="15">
        <v>2</v>
      </c>
      <c r="F43" s="21">
        <v>8.3928571428582011E-3</v>
      </c>
      <c r="G43" s="21">
        <v>-3.6714285714284145E-2</v>
      </c>
      <c r="H43" s="21">
        <v>8.8178571428569885E-2</v>
      </c>
      <c r="I43" s="21">
        <v>0.1034642857142849</v>
      </c>
      <c r="J43" s="21">
        <v>5.5321428571428299E-2</v>
      </c>
    </row>
    <row r="44" spans="2:10" x14ac:dyDescent="0.25">
      <c r="B44" s="16">
        <v>41334</v>
      </c>
      <c r="C44" s="17">
        <v>2013</v>
      </c>
      <c r="D44" s="17">
        <v>3</v>
      </c>
      <c r="F44" s="22">
        <v>-1.2903225806444318E-3</v>
      </c>
      <c r="G44" s="22">
        <v>1.0096774193548708E-2</v>
      </c>
      <c r="H44" s="22">
        <v>0.13774193548387137</v>
      </c>
      <c r="I44" s="22">
        <v>0.1626774193548397</v>
      </c>
      <c r="J44" s="22">
        <v>2.1838709677417967E-2</v>
      </c>
    </row>
    <row r="45" spans="2:10" x14ac:dyDescent="0.25">
      <c r="B45" s="14">
        <v>41365</v>
      </c>
      <c r="C45" s="15">
        <v>2013</v>
      </c>
      <c r="D45" s="15">
        <v>4</v>
      </c>
      <c r="F45" s="21">
        <v>-3.7833333333332053E-2</v>
      </c>
      <c r="G45" s="21">
        <v>3.3633333333333848E-2</v>
      </c>
      <c r="H45" s="21">
        <v>0.11810000000000009</v>
      </c>
      <c r="I45" s="21">
        <v>3.106666666666591E-2</v>
      </c>
      <c r="J45" s="21">
        <v>-1.9833333333333147E-2</v>
      </c>
    </row>
    <row r="46" spans="2:10" x14ac:dyDescent="0.25">
      <c r="B46" s="14">
        <v>41395</v>
      </c>
      <c r="C46" s="15">
        <v>2013</v>
      </c>
      <c r="D46" s="15">
        <v>5</v>
      </c>
      <c r="F46" s="21">
        <v>-1.2096774193548043E-2</v>
      </c>
      <c r="G46" s="21">
        <v>1.9161290322580182E-2</v>
      </c>
      <c r="H46" s="21">
        <v>0.19361290322580516</v>
      </c>
      <c r="I46" s="21">
        <v>0.12667741935483789</v>
      </c>
      <c r="J46" s="21">
        <v>-4.8741935483870069E-2</v>
      </c>
    </row>
    <row r="47" spans="2:10" x14ac:dyDescent="0.25">
      <c r="B47" s="16">
        <v>41426</v>
      </c>
      <c r="C47" s="17">
        <v>2013</v>
      </c>
      <c r="D47" s="17">
        <v>6</v>
      </c>
      <c r="F47" s="22">
        <v>-6.6999999999999282E-3</v>
      </c>
      <c r="G47" s="22">
        <v>1.8066666666666453E-2</v>
      </c>
      <c r="H47" s="22">
        <v>0.17026666666666745</v>
      </c>
      <c r="I47" s="22">
        <v>8.2733333333333547E-2</v>
      </c>
      <c r="J47" s="22">
        <v>-3.2999999999999474E-2</v>
      </c>
    </row>
    <row r="48" spans="2:10" x14ac:dyDescent="0.25">
      <c r="B48" s="14">
        <v>41456</v>
      </c>
      <c r="C48" s="15">
        <v>2013</v>
      </c>
      <c r="D48" s="15">
        <v>7</v>
      </c>
      <c r="F48" s="21">
        <v>-1.5516129032255854E-2</v>
      </c>
      <c r="G48" s="21">
        <v>1.2838709677419846E-2</v>
      </c>
      <c r="H48" s="21">
        <v>7.8483870967744451E-2</v>
      </c>
      <c r="I48" s="21">
        <v>3.1903225806452884E-2</v>
      </c>
      <c r="J48" s="21">
        <v>-4.2451612903226632E-2</v>
      </c>
    </row>
    <row r="49" spans="2:10" x14ac:dyDescent="0.25">
      <c r="B49" s="14">
        <v>41487</v>
      </c>
      <c r="C49" s="15">
        <v>2013</v>
      </c>
      <c r="D49" s="15">
        <v>8</v>
      </c>
      <c r="F49" s="21">
        <v>-6.2580645161278703E-3</v>
      </c>
      <c r="G49" s="21">
        <v>5.3870967741920239E-3</v>
      </c>
      <c r="H49" s="21">
        <v>7.3000000000001286E-2</v>
      </c>
      <c r="I49" s="21">
        <v>0.14912903225806629</v>
      </c>
      <c r="J49" s="21">
        <v>-4.7193548387097106E-2</v>
      </c>
    </row>
    <row r="50" spans="2:10" x14ac:dyDescent="0.25">
      <c r="B50" s="16">
        <v>41518</v>
      </c>
      <c r="C50" s="17">
        <v>2013</v>
      </c>
      <c r="D50" s="17">
        <v>9</v>
      </c>
      <c r="F50" s="22">
        <v>-5.7333333333318137E-3</v>
      </c>
      <c r="G50" s="22">
        <v>1.1366666666666969E-2</v>
      </c>
      <c r="H50" s="22">
        <v>8.3699999999999442E-2</v>
      </c>
      <c r="I50" s="22">
        <v>0.23363333333333269</v>
      </c>
      <c r="J50" s="22">
        <v>-7.9833333333331868E-2</v>
      </c>
    </row>
    <row r="51" spans="2:10" x14ac:dyDescent="0.25">
      <c r="B51" s="14">
        <v>41548</v>
      </c>
      <c r="C51" s="15">
        <v>2013</v>
      </c>
      <c r="D51" s="15">
        <v>10</v>
      </c>
      <c r="F51" s="21">
        <v>5.5161290322582879E-3</v>
      </c>
      <c r="G51" s="21">
        <v>-7.1612903225801716E-3</v>
      </c>
      <c r="H51" s="21">
        <v>0.12838709677419358</v>
      </c>
      <c r="I51" s="21">
        <v>0.22329032258064485</v>
      </c>
      <c r="J51" s="21">
        <v>2.8225806451611213E-2</v>
      </c>
    </row>
    <row r="52" spans="2:10" x14ac:dyDescent="0.25">
      <c r="B52" s="14">
        <v>41579</v>
      </c>
      <c r="C52" s="15">
        <v>2013</v>
      </c>
      <c r="D52" s="15">
        <v>11</v>
      </c>
      <c r="F52" s="21">
        <v>-1.0100000000000442E-2</v>
      </c>
      <c r="G52" s="21">
        <v>-2.1700000000001829E-2</v>
      </c>
      <c r="H52" s="21">
        <v>0.14239999999999986</v>
      </c>
      <c r="I52" s="21">
        <v>0.15519999999999934</v>
      </c>
      <c r="J52" s="21">
        <v>5.1433333333331444E-2</v>
      </c>
    </row>
    <row r="53" spans="2:10" ht="15.75" thickBot="1" x14ac:dyDescent="0.3">
      <c r="B53" s="18">
        <v>41609</v>
      </c>
      <c r="C53" s="19">
        <v>2013</v>
      </c>
      <c r="D53" s="19">
        <v>12</v>
      </c>
      <c r="F53" s="23">
        <v>1.970967741935592E-2</v>
      </c>
      <c r="G53" s="23">
        <v>-1.1387096774194028E-2</v>
      </c>
      <c r="H53" s="23">
        <v>5.2290322580643256E-2</v>
      </c>
      <c r="I53" s="23">
        <v>2.9612903225804565E-2</v>
      </c>
      <c r="J53" s="23">
        <v>4.0677419354839373E-2</v>
      </c>
    </row>
    <row r="54" spans="2:10" x14ac:dyDescent="0.25">
      <c r="B54" s="14">
        <v>41640</v>
      </c>
      <c r="C54" s="15">
        <v>2014</v>
      </c>
      <c r="D54" s="15">
        <v>1</v>
      </c>
      <c r="F54" s="21">
        <v>-1.2806451612902947E-2</v>
      </c>
      <c r="G54" s="21">
        <v>7.4322580645160841E-2</v>
      </c>
      <c r="H54" s="21">
        <v>6.1419354838708529E-2</v>
      </c>
      <c r="I54" s="21">
        <v>3.8838709677417427E-2</v>
      </c>
      <c r="J54" s="21">
        <v>-4.7838709677419544E-2</v>
      </c>
    </row>
    <row r="55" spans="2:10" x14ac:dyDescent="0.25">
      <c r="B55" s="14">
        <v>41671</v>
      </c>
      <c r="C55" s="15">
        <v>2014</v>
      </c>
      <c r="D55" s="15">
        <v>2</v>
      </c>
      <c r="F55" s="21">
        <v>-1.3571428571443889E-3</v>
      </c>
      <c r="G55" s="21">
        <v>0.57414285714285995</v>
      </c>
      <c r="H55" s="21">
        <v>-0.32357142857143106</v>
      </c>
      <c r="I55" s="21">
        <v>0.16421428571428542</v>
      </c>
      <c r="J55" s="21">
        <v>-0.20957142857142319</v>
      </c>
    </row>
    <row r="56" spans="2:10" x14ac:dyDescent="0.25">
      <c r="B56" s="16">
        <v>41699</v>
      </c>
      <c r="C56" s="17">
        <v>2014</v>
      </c>
      <c r="D56" s="17">
        <v>3</v>
      </c>
      <c r="F56" s="22">
        <v>3.9709677419356382E-2</v>
      </c>
      <c r="G56" s="22">
        <v>0.37545161290322415</v>
      </c>
      <c r="H56" s="22">
        <v>0.2609354838709681</v>
      </c>
      <c r="I56" s="22">
        <v>0.29083870967742076</v>
      </c>
      <c r="J56" s="22">
        <v>2.1903225806452653E-2</v>
      </c>
    </row>
    <row r="57" spans="2:10" x14ac:dyDescent="0.25">
      <c r="B57" s="14">
        <v>41730</v>
      </c>
      <c r="C57" s="15">
        <v>2014</v>
      </c>
      <c r="D57" s="15">
        <v>4</v>
      </c>
      <c r="F57" s="21">
        <v>8.2666666666701971E-3</v>
      </c>
      <c r="G57" s="21">
        <v>-5.183333333333362E-2</v>
      </c>
      <c r="H57" s="21">
        <v>0.18843333333333501</v>
      </c>
      <c r="I57" s="21">
        <v>0.42590000000000217</v>
      </c>
      <c r="J57" s="21">
        <v>-3.6466666666666647E-2</v>
      </c>
    </row>
    <row r="58" spans="2:10" x14ac:dyDescent="0.25">
      <c r="B58" s="14">
        <v>41760</v>
      </c>
      <c r="C58" s="15">
        <v>2014</v>
      </c>
      <c r="D58" s="15">
        <v>5</v>
      </c>
      <c r="F58" s="21">
        <v>-1.7096774193534614E-3</v>
      </c>
      <c r="G58" s="21">
        <v>-2.5193548387096421E-2</v>
      </c>
      <c r="H58" s="21">
        <v>0.2365161290322586</v>
      </c>
      <c r="I58" s="21">
        <v>0.38835483870967913</v>
      </c>
      <c r="J58" s="21">
        <v>-6.596774193548427E-2</v>
      </c>
    </row>
    <row r="59" spans="2:10" x14ac:dyDescent="0.25">
      <c r="B59" s="16">
        <v>41791</v>
      </c>
      <c r="C59" s="17">
        <v>2014</v>
      </c>
      <c r="D59" s="17">
        <v>6</v>
      </c>
      <c r="F59" s="22">
        <v>3.7666666666673621E-3</v>
      </c>
      <c r="G59" s="22">
        <v>-2.1400000000000752E-2</v>
      </c>
      <c r="H59" s="22">
        <v>0.20723333333333382</v>
      </c>
      <c r="I59" s="22">
        <v>0.35106666666666531</v>
      </c>
      <c r="J59" s="22">
        <v>-5.9066666666667267E-2</v>
      </c>
    </row>
    <row r="60" spans="2:10" x14ac:dyDescent="0.25">
      <c r="B60" s="14">
        <v>41821</v>
      </c>
      <c r="C60" s="15">
        <v>2014</v>
      </c>
      <c r="D60" s="15">
        <v>7</v>
      </c>
      <c r="F60" s="21">
        <v>3.9064516129033056E-2</v>
      </c>
      <c r="G60" s="21">
        <v>-1.9838709677419963E-2</v>
      </c>
      <c r="H60" s="21">
        <v>0.28422580645161233</v>
      </c>
      <c r="I60" s="21">
        <v>0.35616129032258037</v>
      </c>
      <c r="J60" s="21">
        <v>-3.3000000000001251E-2</v>
      </c>
    </row>
    <row r="61" spans="2:10" x14ac:dyDescent="0.25">
      <c r="B61" s="14">
        <v>41852</v>
      </c>
      <c r="C61" s="15">
        <v>2014</v>
      </c>
      <c r="D61" s="15">
        <v>8</v>
      </c>
      <c r="F61" s="21">
        <v>3.699999999999859E-2</v>
      </c>
      <c r="G61" s="21">
        <v>-5.0967741935485478E-2</v>
      </c>
      <c r="H61" s="21">
        <v>0.28400000000000247</v>
      </c>
      <c r="I61" s="21">
        <v>0.36387096774193761</v>
      </c>
      <c r="J61" s="21">
        <v>-3.9548387096775439E-2</v>
      </c>
    </row>
    <row r="62" spans="2:10" x14ac:dyDescent="0.25">
      <c r="B62" s="16">
        <v>41883</v>
      </c>
      <c r="C62" s="17">
        <v>2014</v>
      </c>
      <c r="D62" s="17">
        <v>9</v>
      </c>
      <c r="F62" s="22">
        <v>1.1699999999999378E-2</v>
      </c>
      <c r="G62" s="22">
        <v>-4.8666666666665748E-3</v>
      </c>
      <c r="H62" s="22">
        <v>0.21739999999999959</v>
      </c>
      <c r="I62" s="22">
        <v>0.28730000000000189</v>
      </c>
      <c r="J62" s="22">
        <v>-1.3533333333334063E-2</v>
      </c>
    </row>
    <row r="63" spans="2:10" x14ac:dyDescent="0.25">
      <c r="B63" s="14">
        <v>41913</v>
      </c>
      <c r="C63" s="15">
        <v>2014</v>
      </c>
      <c r="D63" s="15">
        <v>10</v>
      </c>
      <c r="F63" s="21">
        <v>3.1935483870979553E-3</v>
      </c>
      <c r="G63" s="21">
        <v>-1.7161290322580847E-2</v>
      </c>
      <c r="H63" s="21">
        <v>0.20296774193548339</v>
      </c>
      <c r="I63" s="21">
        <v>0.433838709677421</v>
      </c>
      <c r="J63" s="21">
        <v>-9.0677419354839195E-2</v>
      </c>
    </row>
    <row r="64" spans="2:10" x14ac:dyDescent="0.25">
      <c r="B64" s="14">
        <v>41944</v>
      </c>
      <c r="C64" s="15">
        <v>2014</v>
      </c>
      <c r="D64" s="15">
        <v>11</v>
      </c>
      <c r="F64" s="21">
        <v>2.2200000000001108E-2</v>
      </c>
      <c r="G64" s="21">
        <v>2.9666666666666508E-2</v>
      </c>
      <c r="H64" s="21">
        <v>0.14063333333333361</v>
      </c>
      <c r="I64" s="21">
        <v>0.30483333333333196</v>
      </c>
      <c r="J64" s="21">
        <v>-2.1466666666665191E-2</v>
      </c>
    </row>
    <row r="65" spans="2:10" ht="15.75" thickBot="1" x14ac:dyDescent="0.3">
      <c r="B65" s="18">
        <v>41974</v>
      </c>
      <c r="C65" s="19">
        <v>2014</v>
      </c>
      <c r="D65" s="19">
        <v>12</v>
      </c>
      <c r="F65" s="23">
        <v>3.7741935483871281E-2</v>
      </c>
      <c r="G65" s="23">
        <v>-4.6354838709677715E-2</v>
      </c>
      <c r="H65" s="23">
        <v>0.16822580645161134</v>
      </c>
      <c r="I65" s="23">
        <v>0.31680645161290277</v>
      </c>
      <c r="J65" s="23">
        <v>-3.4354838709677704E-2</v>
      </c>
    </row>
    <row r="66" spans="2:10" x14ac:dyDescent="0.25">
      <c r="B66" s="14">
        <v>42005</v>
      </c>
      <c r="C66" s="15">
        <v>2015</v>
      </c>
      <c r="D66" s="15">
        <v>1</v>
      </c>
      <c r="F66" s="21">
        <v>1.5064516129033478E-2</v>
      </c>
      <c r="G66" s="21">
        <v>-1.1806451612902169E-2</v>
      </c>
      <c r="H66" s="21">
        <v>0.12845161290322604</v>
      </c>
      <c r="I66" s="21">
        <v>0.27751612903225809</v>
      </c>
      <c r="J66" s="21">
        <v>-6.4838709677419448E-2</v>
      </c>
    </row>
    <row r="67" spans="2:10" x14ac:dyDescent="0.25">
      <c r="B67" s="14">
        <v>42036</v>
      </c>
      <c r="C67" s="15">
        <v>2015</v>
      </c>
      <c r="D67" s="15">
        <v>2</v>
      </c>
      <c r="F67" s="21">
        <v>1.0071428571428065E-2</v>
      </c>
      <c r="G67" s="21">
        <v>2.5571428571429244E-2</v>
      </c>
      <c r="H67" s="21">
        <v>0.1478571428571418</v>
      </c>
      <c r="I67" s="21">
        <v>0.32724999999999893</v>
      </c>
      <c r="J67" s="21">
        <v>-0.12971428571428545</v>
      </c>
    </row>
    <row r="68" spans="2:10" x14ac:dyDescent="0.25">
      <c r="B68" s="16">
        <v>42064</v>
      </c>
      <c r="C68" s="17">
        <v>2015</v>
      </c>
      <c r="D68" s="17">
        <v>3</v>
      </c>
      <c r="F68" s="22">
        <v>-1.3161290322579511E-2</v>
      </c>
      <c r="G68" s="22">
        <v>1.3677419354839238E-2</v>
      </c>
      <c r="H68" s="22">
        <v>0.12845161290322604</v>
      </c>
      <c r="I68" s="22">
        <v>0.35458064516129051</v>
      </c>
      <c r="J68" s="22">
        <v>-0.11170967741935467</v>
      </c>
    </row>
    <row r="69" spans="2:10" x14ac:dyDescent="0.25">
      <c r="B69" s="14">
        <v>42095</v>
      </c>
      <c r="C69" s="15">
        <v>2015</v>
      </c>
      <c r="D69" s="15">
        <v>4</v>
      </c>
      <c r="F69" s="21">
        <v>-2.3666666666679603E-3</v>
      </c>
      <c r="G69" s="21">
        <v>-9.9333333333335716E-3</v>
      </c>
      <c r="H69" s="21">
        <v>0.14793333333333303</v>
      </c>
      <c r="I69" s="21">
        <v>0.43753333333333266</v>
      </c>
      <c r="J69" s="21">
        <v>-4.3800000000001393E-2</v>
      </c>
    </row>
    <row r="70" spans="2:10" x14ac:dyDescent="0.25">
      <c r="B70" s="14">
        <v>42125</v>
      </c>
      <c r="C70" s="15">
        <v>2015</v>
      </c>
      <c r="D70" s="15">
        <v>5</v>
      </c>
      <c r="F70" s="21">
        <v>7.2903225806459915E-3</v>
      </c>
      <c r="G70" s="21">
        <v>1.2000000000000899E-2</v>
      </c>
      <c r="H70" s="21">
        <v>0.15461290322580723</v>
      </c>
      <c r="I70" s="21">
        <v>0.46635483870967898</v>
      </c>
      <c r="J70" s="21">
        <v>-5.7354838709676059E-2</v>
      </c>
    </row>
    <row r="71" spans="2:10" x14ac:dyDescent="0.25">
      <c r="B71" s="16">
        <v>42156</v>
      </c>
      <c r="C71" s="17">
        <v>2015</v>
      </c>
      <c r="D71" s="17">
        <v>6</v>
      </c>
      <c r="F71" s="22">
        <v>6.6999999999994841E-3</v>
      </c>
      <c r="G71" s="22">
        <v>-3.9800000000000946E-2</v>
      </c>
      <c r="H71" s="22">
        <v>0.17163333333333286</v>
      </c>
      <c r="I71" s="22">
        <v>0.31893333333333551</v>
      </c>
      <c r="J71" s="22">
        <v>-5.8066666666666045E-2</v>
      </c>
    </row>
    <row r="72" spans="2:10" x14ac:dyDescent="0.25">
      <c r="B72" s="14">
        <v>42186</v>
      </c>
      <c r="C72" s="15">
        <v>2015</v>
      </c>
      <c r="D72" s="15">
        <v>7</v>
      </c>
      <c r="F72" s="21">
        <v>3.9354838709679818E-3</v>
      </c>
      <c r="G72" s="21">
        <v>-2.9193548387096424E-2</v>
      </c>
      <c r="H72" s="21">
        <v>0.18667741935483928</v>
      </c>
      <c r="I72" s="21">
        <v>0.27151612903225786</v>
      </c>
      <c r="J72" s="21">
        <v>-4.4096774193547628E-2</v>
      </c>
    </row>
    <row r="73" spans="2:10" x14ac:dyDescent="0.25">
      <c r="B73" s="14">
        <v>42217</v>
      </c>
      <c r="C73" s="15">
        <v>2015</v>
      </c>
      <c r="D73" s="15">
        <v>8</v>
      </c>
      <c r="F73" s="21">
        <v>3.3225806451619988E-3</v>
      </c>
      <c r="G73" s="21">
        <v>-4.5225806451612449E-2</v>
      </c>
      <c r="H73" s="21">
        <v>0.1987419354838722</v>
      </c>
      <c r="I73" s="21">
        <v>0.31961290322580727</v>
      </c>
      <c r="J73" s="21">
        <v>-4.4290322580645913E-2</v>
      </c>
    </row>
    <row r="74" spans="2:10" x14ac:dyDescent="0.25">
      <c r="B74" s="16">
        <v>42248</v>
      </c>
      <c r="C74" s="17">
        <v>2015</v>
      </c>
      <c r="D74" s="17">
        <v>9</v>
      </c>
      <c r="F74" s="22">
        <v>8.2000000000004292E-3</v>
      </c>
      <c r="G74" s="22">
        <v>-5.3800000000000736E-2</v>
      </c>
      <c r="H74" s="22">
        <v>0.18599999999999994</v>
      </c>
      <c r="I74" s="22">
        <v>0.37999999999999989</v>
      </c>
      <c r="J74" s="22">
        <v>-1.6800000000000814E-2</v>
      </c>
    </row>
    <row r="75" spans="2:10" x14ac:dyDescent="0.25">
      <c r="B75" s="14">
        <v>42278</v>
      </c>
      <c r="C75" s="15">
        <v>2015</v>
      </c>
      <c r="D75" s="15">
        <v>10</v>
      </c>
      <c r="F75" s="21">
        <v>-6.8709677419360737E-3</v>
      </c>
      <c r="G75" s="21">
        <v>-3.993548387096757E-2</v>
      </c>
      <c r="H75" s="21">
        <v>0.18341935483871152</v>
      </c>
      <c r="I75" s="21">
        <v>0.46480645161290379</v>
      </c>
      <c r="J75" s="21">
        <v>-3.5258064516129117E-2</v>
      </c>
    </row>
    <row r="76" spans="2:10" x14ac:dyDescent="0.25">
      <c r="B76" s="14">
        <v>42309</v>
      </c>
      <c r="C76" s="15">
        <v>2015</v>
      </c>
      <c r="D76" s="15">
        <v>11</v>
      </c>
      <c r="F76" s="21">
        <v>3.386666666666649E-2</v>
      </c>
      <c r="G76" s="21">
        <v>-0.11636666666666695</v>
      </c>
      <c r="H76" s="21">
        <v>0.21830000000000016</v>
      </c>
      <c r="I76" s="21">
        <v>0.49296666666666722</v>
      </c>
      <c r="J76" s="21">
        <v>3.8766666666666172E-2</v>
      </c>
    </row>
    <row r="77" spans="2:10" ht="15.75" thickBot="1" x14ac:dyDescent="0.3">
      <c r="B77" s="18">
        <v>42339</v>
      </c>
      <c r="C77" s="19">
        <v>2015</v>
      </c>
      <c r="D77" s="19">
        <v>12</v>
      </c>
      <c r="F77" s="23">
        <v>6.5709677419354406E-2</v>
      </c>
      <c r="G77" s="23">
        <v>-0.23135483870967688</v>
      </c>
      <c r="H77" s="23">
        <v>0.2082258064516127</v>
      </c>
      <c r="I77" s="23">
        <v>0.30967741935483861</v>
      </c>
      <c r="J77" s="23">
        <v>2.5387096774193374E-2</v>
      </c>
    </row>
    <row r="78" spans="2:10" x14ac:dyDescent="0.25">
      <c r="B78" s="14">
        <v>42370</v>
      </c>
      <c r="C78" s="15">
        <v>2016</v>
      </c>
      <c r="D78" s="15">
        <v>1</v>
      </c>
      <c r="F78" s="21">
        <v>5.1354838709678052E-2</v>
      </c>
      <c r="G78" s="21">
        <v>-6.9967741935484717E-2</v>
      </c>
      <c r="H78" s="21">
        <v>0.16548387096774198</v>
      </c>
      <c r="I78" s="21">
        <v>0.23587096774193528</v>
      </c>
      <c r="J78" s="21">
        <v>1.2225806451612975E-2</v>
      </c>
    </row>
    <row r="79" spans="2:10" x14ac:dyDescent="0.25">
      <c r="B79" s="14">
        <v>42401</v>
      </c>
      <c r="C79" s="15">
        <v>2016</v>
      </c>
      <c r="D79" s="15">
        <v>2</v>
      </c>
      <c r="F79" s="21">
        <v>9.6896551724139357E-3</v>
      </c>
      <c r="G79" s="21">
        <v>1.4827586206891397E-3</v>
      </c>
      <c r="H79" s="21">
        <v>0.17013793103448216</v>
      </c>
      <c r="I79" s="21">
        <v>0.23079310344827575</v>
      </c>
      <c r="J79" s="21">
        <v>-3.4103448275861981E-2</v>
      </c>
    </row>
    <row r="80" spans="2:10" x14ac:dyDescent="0.25">
      <c r="B80" s="16">
        <v>42430</v>
      </c>
      <c r="C80" s="17">
        <v>2016</v>
      </c>
      <c r="D80" s="17">
        <v>3</v>
      </c>
      <c r="F80" s="22">
        <v>-1.2677419354838682E-2</v>
      </c>
      <c r="G80" s="22">
        <v>1.290322580640435E-4</v>
      </c>
      <c r="H80" s="22">
        <v>0.16429032258064513</v>
      </c>
      <c r="I80" s="22">
        <v>0.31406451612903297</v>
      </c>
      <c r="J80" s="22">
        <v>-9.2193548387097257E-2</v>
      </c>
    </row>
    <row r="81" spans="2:10" x14ac:dyDescent="0.25">
      <c r="B81" s="14">
        <v>42461</v>
      </c>
      <c r="C81" s="15">
        <v>2016</v>
      </c>
      <c r="D81" s="15">
        <v>4</v>
      </c>
      <c r="F81" s="21">
        <v>-8.2333333333330927E-3</v>
      </c>
      <c r="G81" s="21">
        <v>-1.3700000000000045E-2</v>
      </c>
      <c r="H81" s="21">
        <v>0.17973333333333308</v>
      </c>
      <c r="I81" s="21">
        <v>0.17776666666666596</v>
      </c>
      <c r="J81" s="21">
        <v>-0.1589666666666667</v>
      </c>
    </row>
    <row r="82" spans="2:10" x14ac:dyDescent="0.25">
      <c r="B82" s="14">
        <v>42491</v>
      </c>
      <c r="C82" s="15">
        <v>2016</v>
      </c>
      <c r="D82" s="15">
        <v>5</v>
      </c>
      <c r="F82" s="21">
        <v>-2.6774193548393388E-3</v>
      </c>
      <c r="G82" s="21">
        <v>2.8387096774193932E-3</v>
      </c>
      <c r="H82" s="21">
        <v>0.16854838709677389</v>
      </c>
      <c r="I82" s="21">
        <v>0.13993548387096744</v>
      </c>
      <c r="J82" s="21">
        <v>-0.10532258064516209</v>
      </c>
    </row>
    <row r="83" spans="2:10" x14ac:dyDescent="0.25">
      <c r="B83" s="16">
        <v>42522</v>
      </c>
      <c r="C83" s="17">
        <v>2016</v>
      </c>
      <c r="D83" s="17">
        <v>6</v>
      </c>
      <c r="F83" s="22">
        <v>6.5000000000003944E-3</v>
      </c>
      <c r="G83" s="22">
        <v>-4.0366666666667328E-2</v>
      </c>
      <c r="H83" s="22">
        <v>0.1736999999999993</v>
      </c>
      <c r="I83" s="22">
        <v>0.13886666666666603</v>
      </c>
      <c r="J83" s="22">
        <v>-0.10583333333333345</v>
      </c>
    </row>
    <row r="84" spans="2:10" x14ac:dyDescent="0.25">
      <c r="B84" s="14">
        <v>42552</v>
      </c>
      <c r="C84" s="15">
        <v>2016</v>
      </c>
      <c r="D84" s="15">
        <v>7</v>
      </c>
      <c r="F84" s="21">
        <v>-1.2903225806462082E-3</v>
      </c>
      <c r="G84" s="21">
        <v>-6.8225806451613469E-2</v>
      </c>
      <c r="H84" s="21">
        <v>8.2161290322580349E-2</v>
      </c>
      <c r="I84" s="21">
        <v>0.18064516129032393</v>
      </c>
      <c r="J84" s="21">
        <v>-0.10248387096774181</v>
      </c>
    </row>
    <row r="85" spans="2:10" x14ac:dyDescent="0.25">
      <c r="B85" s="14">
        <v>42583</v>
      </c>
      <c r="C85" s="15">
        <v>2016</v>
      </c>
      <c r="D85" s="15">
        <v>8</v>
      </c>
      <c r="F85" s="21">
        <v>6.7096774193560194E-3</v>
      </c>
      <c r="G85" s="21">
        <v>-5.3645161290322818E-2</v>
      </c>
      <c r="H85" s="21">
        <v>6.6580645161290253E-2</v>
      </c>
      <c r="I85" s="21">
        <v>0.38951612903225774</v>
      </c>
      <c r="J85" s="21">
        <v>-3.2645161290321578E-2</v>
      </c>
    </row>
    <row r="86" spans="2:10" x14ac:dyDescent="0.25">
      <c r="B86" s="16">
        <v>42614</v>
      </c>
      <c r="C86" s="17">
        <v>2016</v>
      </c>
      <c r="D86" s="17">
        <v>9</v>
      </c>
      <c r="F86" s="22">
        <v>2.9999999999996696E-3</v>
      </c>
      <c r="G86" s="22">
        <v>-3.1166666666666565E-2</v>
      </c>
      <c r="H86" s="22">
        <v>7.240000000000002E-2</v>
      </c>
      <c r="I86" s="22">
        <v>0.54166666666666563</v>
      </c>
      <c r="J86" s="22">
        <v>-5.5266666666666797E-2</v>
      </c>
    </row>
    <row r="87" spans="2:10" x14ac:dyDescent="0.25">
      <c r="B87" s="14">
        <v>42644</v>
      </c>
      <c r="C87" s="15">
        <v>2016</v>
      </c>
      <c r="D87" s="15">
        <v>10</v>
      </c>
      <c r="F87" s="21">
        <v>-1.4225806451612755E-2</v>
      </c>
      <c r="G87" s="21">
        <v>-1.548387096774162E-2</v>
      </c>
      <c r="H87" s="21">
        <v>0.17267741935483993</v>
      </c>
      <c r="I87" s="21">
        <v>0.47193548387096707</v>
      </c>
      <c r="J87" s="21">
        <v>-8.2709677419353422E-2</v>
      </c>
    </row>
    <row r="88" spans="2:10" x14ac:dyDescent="0.25">
      <c r="B88" s="14">
        <v>42675</v>
      </c>
      <c r="C88" s="15">
        <v>2016</v>
      </c>
      <c r="D88" s="15">
        <v>11</v>
      </c>
      <c r="F88" s="21">
        <v>-6.666666666683696E-4</v>
      </c>
      <c r="G88" s="21">
        <v>-1.8199999999999328E-2</v>
      </c>
      <c r="H88" s="21">
        <v>0.20006666666666817</v>
      </c>
      <c r="I88" s="21">
        <v>0.46863333333333479</v>
      </c>
      <c r="J88" s="21">
        <v>-4.666666666666508E-2</v>
      </c>
    </row>
    <row r="89" spans="2:10" ht="15.75" thickBot="1" x14ac:dyDescent="0.3">
      <c r="B89" s="18">
        <v>42705</v>
      </c>
      <c r="C89" s="19">
        <v>2016</v>
      </c>
      <c r="D89" s="19">
        <v>12</v>
      </c>
      <c r="F89" s="23">
        <v>1.2322580645160564E-2</v>
      </c>
      <c r="G89" s="23">
        <v>-4.4774193548387409E-2</v>
      </c>
      <c r="H89" s="23">
        <v>0.14822580645161354</v>
      </c>
      <c r="I89" s="23">
        <v>0.2029999999999994</v>
      </c>
      <c r="J89" s="23">
        <v>9.6774193549364895E-5</v>
      </c>
    </row>
    <row r="90" spans="2:10" x14ac:dyDescent="0.25">
      <c r="B90" s="14">
        <v>42736</v>
      </c>
      <c r="C90" s="15">
        <v>2017</v>
      </c>
      <c r="D90" s="15">
        <v>1</v>
      </c>
      <c r="F90" s="21">
        <v>1.2903225806430996E-3</v>
      </c>
      <c r="G90" s="21">
        <v>-7.1032258064516185E-2</v>
      </c>
      <c r="H90" s="21">
        <v>0.24187096774193684</v>
      </c>
      <c r="I90" s="21">
        <v>0.26996774193548623</v>
      </c>
      <c r="J90" s="21">
        <v>2.5645161290322793E-2</v>
      </c>
    </row>
    <row r="91" spans="2:10" x14ac:dyDescent="0.25">
      <c r="B91" s="14">
        <v>42767</v>
      </c>
      <c r="C91" s="15">
        <v>2017</v>
      </c>
      <c r="D91" s="15">
        <v>2</v>
      </c>
      <c r="F91" s="21">
        <v>-1.6964285714286209E-2</v>
      </c>
      <c r="G91" s="21">
        <v>-3.7214285714287421E-2</v>
      </c>
      <c r="H91" s="21">
        <v>0.2961785714285714</v>
      </c>
      <c r="I91" s="21">
        <v>0.53478571428571531</v>
      </c>
      <c r="J91" s="21">
        <v>-3.9178571428573061E-2</v>
      </c>
    </row>
    <row r="92" spans="2:10" x14ac:dyDescent="0.25">
      <c r="B92" s="16">
        <v>42795</v>
      </c>
      <c r="C92" s="17">
        <v>2017</v>
      </c>
      <c r="D92" s="17">
        <v>3</v>
      </c>
      <c r="F92" s="22">
        <v>-2.4838709677430515E-3</v>
      </c>
      <c r="G92" s="22">
        <v>-4.419354838708589E-3</v>
      </c>
      <c r="H92" s="22">
        <v>0.28822580645161233</v>
      </c>
      <c r="I92" s="22">
        <v>0.51306451612903103</v>
      </c>
      <c r="J92" s="22">
        <v>-7.4709677419354747E-2</v>
      </c>
    </row>
    <row r="93" spans="2:10" x14ac:dyDescent="0.25">
      <c r="B93" s="14">
        <v>42826</v>
      </c>
      <c r="C93" s="15">
        <v>2017</v>
      </c>
      <c r="D93" s="15">
        <v>4</v>
      </c>
      <c r="F93" s="21">
        <v>5.6333333333320468E-3</v>
      </c>
      <c r="G93" s="21">
        <v>-1.1633333333332718E-2</v>
      </c>
      <c r="H93" s="21">
        <v>0.34386666666666565</v>
      </c>
      <c r="I93" s="21">
        <v>0.4945333333333326</v>
      </c>
      <c r="J93" s="21">
        <v>-0.11243333333333361</v>
      </c>
    </row>
    <row r="94" spans="2:10" x14ac:dyDescent="0.25">
      <c r="B94" s="14">
        <v>42856</v>
      </c>
      <c r="C94" s="15">
        <v>2017</v>
      </c>
      <c r="D94" s="15">
        <v>5</v>
      </c>
      <c r="F94" s="21">
        <v>9.9032258064521983E-3</v>
      </c>
      <c r="G94" s="21">
        <v>-2.9774193548388617E-2</v>
      </c>
      <c r="H94" s="21">
        <v>0.33809677419354722</v>
      </c>
      <c r="I94" s="21">
        <v>0.51029032258064522</v>
      </c>
      <c r="J94" s="21">
        <v>-0.12858064516129186</v>
      </c>
    </row>
    <row r="95" spans="2:10" x14ac:dyDescent="0.25">
      <c r="B95" s="16">
        <v>42887</v>
      </c>
      <c r="C95" s="17">
        <v>2017</v>
      </c>
      <c r="D95" s="17">
        <v>6</v>
      </c>
      <c r="F95" s="22">
        <v>4.1333333333337663E-3</v>
      </c>
      <c r="G95" s="22">
        <v>-2.8666666666667506E-2</v>
      </c>
      <c r="H95" s="22">
        <v>0.37809999999999988</v>
      </c>
      <c r="I95" s="22">
        <v>0.3421333333333334</v>
      </c>
      <c r="J95" s="22">
        <v>-0.1741666666666668</v>
      </c>
    </row>
    <row r="96" spans="2:10" x14ac:dyDescent="0.25">
      <c r="B96" s="14">
        <v>42917</v>
      </c>
      <c r="C96" s="15">
        <v>2017</v>
      </c>
      <c r="D96" s="15">
        <v>7</v>
      </c>
      <c r="F96" s="21">
        <v>5.4129032258063869E-2</v>
      </c>
      <c r="G96" s="21">
        <v>-3.1064516129031272E-2</v>
      </c>
      <c r="H96" s="21">
        <v>0.36306451612903334</v>
      </c>
      <c r="I96" s="21">
        <v>0.42732258064516238</v>
      </c>
      <c r="J96" s="21">
        <v>-0.16406451612903217</v>
      </c>
    </row>
    <row r="97" spans="2:10" x14ac:dyDescent="0.25">
      <c r="B97" s="14">
        <v>42948</v>
      </c>
      <c r="C97" s="15">
        <v>2017</v>
      </c>
      <c r="D97" s="15">
        <v>8</v>
      </c>
      <c r="F97" s="21">
        <v>4.6774193548380083E-3</v>
      </c>
      <c r="G97" s="21">
        <v>-5.5709677419353731E-2</v>
      </c>
      <c r="H97" s="21">
        <v>0.35067741935483854</v>
      </c>
      <c r="I97" s="21">
        <v>0.3689032258064513</v>
      </c>
      <c r="J97" s="21">
        <v>-5.6677419354838054E-2</v>
      </c>
    </row>
    <row r="101" spans="2:10" x14ac:dyDescent="0.25">
      <c r="C101" t="s">
        <v>91</v>
      </c>
    </row>
    <row r="102" spans="2:10" x14ac:dyDescent="0.25">
      <c r="C102">
        <v>2010</v>
      </c>
      <c r="F102" s="24">
        <f>AVERAGEIF($C$6:$C$97,$C102,F$6:F$97)</f>
        <v>-7.8609856630824426E-2</v>
      </c>
      <c r="G102" s="24">
        <f t="shared" ref="G102:J109" si="0">AVERAGEIF($C$6:$C$97,$C102,G$6:G$97)</f>
        <v>4.9370679723502363E-2</v>
      </c>
      <c r="H102" s="24">
        <f t="shared" si="0"/>
        <v>2.4365503537681632E-2</v>
      </c>
      <c r="I102" s="24">
        <f t="shared" si="0"/>
        <v>0.27472970430107563</v>
      </c>
      <c r="J102" s="24">
        <f t="shared" si="0"/>
        <v>0.19216959165386563</v>
      </c>
    </row>
    <row r="103" spans="2:10" x14ac:dyDescent="0.25">
      <c r="C103">
        <v>2011</v>
      </c>
      <c r="F103" s="24">
        <f t="shared" ref="F103:I109" si="1">AVERAGEIF($C$6:$C$97,$C103,F$6:F$97)</f>
        <v>-5.7285707885305036E-2</v>
      </c>
      <c r="G103" s="24">
        <f t="shared" si="0"/>
        <v>2.0945398105478279E-2</v>
      </c>
      <c r="H103" s="24">
        <f t="shared" si="0"/>
        <v>6.0909562211982999E-3</v>
      </c>
      <c r="I103" s="24">
        <f t="shared" si="0"/>
        <v>0.14945526753712204</v>
      </c>
      <c r="J103" s="24">
        <f t="shared" si="0"/>
        <v>7.4177150537634295E-2</v>
      </c>
    </row>
    <row r="104" spans="2:10" x14ac:dyDescent="0.25">
      <c r="C104">
        <v>2012</v>
      </c>
      <c r="F104" s="24">
        <f t="shared" si="1"/>
        <v>-2.5627830305277766E-2</v>
      </c>
      <c r="G104" s="24">
        <f t="shared" si="0"/>
        <v>-4.4031253862316454E-2</v>
      </c>
      <c r="H104" s="24">
        <f t="shared" si="0"/>
        <v>0.10415710357187009</v>
      </c>
      <c r="I104" s="24">
        <f t="shared" si="0"/>
        <v>0.18030902237053492</v>
      </c>
      <c r="J104" s="24">
        <f t="shared" si="0"/>
        <v>-4.3011030774934844E-3</v>
      </c>
    </row>
    <row r="105" spans="2:10" x14ac:dyDescent="0.25">
      <c r="C105">
        <v>2013</v>
      </c>
      <c r="F105" s="24">
        <f t="shared" si="1"/>
        <v>-5.0757744495639372E-3</v>
      </c>
      <c r="G105" s="24">
        <f t="shared" si="0"/>
        <v>1.2828597030209998E-3</v>
      </c>
      <c r="H105" s="24">
        <f t="shared" si="0"/>
        <v>0.11344086661546331</v>
      </c>
      <c r="I105" s="24">
        <f t="shared" si="0"/>
        <v>0.12234146825396808</v>
      </c>
      <c r="J105" s="24">
        <f t="shared" si="0"/>
        <v>1.3906169994859496E-4</v>
      </c>
    </row>
    <row r="106" spans="2:10" x14ac:dyDescent="0.25">
      <c r="C106">
        <v>2014</v>
      </c>
      <c r="F106" s="24">
        <f t="shared" si="1"/>
        <v>1.5564144905274543E-2</v>
      </c>
      <c r="G106" s="24">
        <f t="shared" si="0"/>
        <v>6.7997299027137512E-2</v>
      </c>
      <c r="H106" s="24">
        <f t="shared" si="0"/>
        <v>0.16070157450076797</v>
      </c>
      <c r="I106" s="24">
        <f t="shared" si="0"/>
        <v>0.31016866359447048</v>
      </c>
      <c r="J106" s="24">
        <f t="shared" si="0"/>
        <v>-5.2465719406041757E-2</v>
      </c>
    </row>
    <row r="107" spans="2:10" x14ac:dyDescent="0.25">
      <c r="C107">
        <v>2015</v>
      </c>
      <c r="F107" s="24">
        <f t="shared" si="1"/>
        <v>1.0980145929339566E-2</v>
      </c>
      <c r="G107" s="24">
        <f t="shared" si="0"/>
        <v>-4.3847273425499024E-2</v>
      </c>
      <c r="H107" s="24">
        <f t="shared" si="0"/>
        <v>0.17169203789042523</v>
      </c>
      <c r="I107" s="24">
        <f t="shared" si="0"/>
        <v>0.36839565412186409</v>
      </c>
      <c r="J107" s="24">
        <f t="shared" si="0"/>
        <v>-4.5147964669738916E-2</v>
      </c>
    </row>
    <row r="108" spans="2:10" x14ac:dyDescent="0.25">
      <c r="C108">
        <v>2016</v>
      </c>
      <c r="F108" s="24">
        <f t="shared" si="1"/>
        <v>4.1504820170558494E-3</v>
      </c>
      <c r="G108" s="24">
        <f t="shared" si="0"/>
        <v>-2.9256633914225894E-2</v>
      </c>
      <c r="H108" s="24">
        <f t="shared" si="0"/>
        <v>0.14700047274749731</v>
      </c>
      <c r="I108" s="24">
        <f t="shared" si="0"/>
        <v>0.29105784822642433</v>
      </c>
      <c r="J108" s="24">
        <f t="shared" si="0"/>
        <v>-6.6989086639475656E-2</v>
      </c>
    </row>
    <row r="109" spans="2:10" x14ac:dyDescent="0.25">
      <c r="B109" t="s">
        <v>90</v>
      </c>
      <c r="C109">
        <v>2017</v>
      </c>
      <c r="F109" s="24">
        <f t="shared" si="1"/>
        <v>7.539813748079216E-3</v>
      </c>
      <c r="G109" s="24">
        <f t="shared" si="0"/>
        <v>-3.3689285714285755E-2</v>
      </c>
      <c r="H109" s="24">
        <f t="shared" si="0"/>
        <v>0.32501009024577565</v>
      </c>
      <c r="I109" s="24">
        <f t="shared" si="0"/>
        <v>0.43262509600614468</v>
      </c>
      <c r="J109" s="24">
        <f t="shared" si="0"/>
        <v>-9.0520708525345939E-2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CEC</vt:lpstr>
      <vt:lpstr>Sheet2</vt:lpstr>
      <vt:lpstr>Hist_Prices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Harris</dc:creator>
  <cp:lastModifiedBy>Kevin Harris</cp:lastModifiedBy>
  <dcterms:created xsi:type="dcterms:W3CDTF">2019-06-20T20:14:53Z</dcterms:created>
  <dcterms:modified xsi:type="dcterms:W3CDTF">2019-06-25T23:20:25Z</dcterms:modified>
</cp:coreProperties>
</file>