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Rebecca Simonson\Box Sync\Shared\02 Regulatory\CEC IEPR\2019\"/>
    </mc:Choice>
  </mc:AlternateContent>
  <bookViews>
    <workbookView xWindow="0" yWindow="0" windowWidth="28800" windowHeight="12750" tabRatio="838" activeTab="4"/>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4">'Form 8.1a (POU|CCA)'!$A$1:$P$87</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5251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D61" i="35" l="1"/>
  <c r="C61" i="35"/>
  <c r="E71" i="35"/>
  <c r="D71" i="35" l="1"/>
  <c r="C71" i="35" l="1"/>
  <c r="B2" i="35" l="1"/>
  <c r="P71" i="35" l="1"/>
  <c r="O71" i="35"/>
  <c r="N71" i="35"/>
  <c r="M71" i="35"/>
  <c r="L71" i="35"/>
  <c r="K71" i="35"/>
  <c r="J71" i="35"/>
  <c r="I71" i="35"/>
  <c r="H71" i="35"/>
  <c r="G71" i="35"/>
  <c r="F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l="1"/>
</calcChain>
</file>

<file path=xl/comments1.xml><?xml version="1.0" encoding="utf-8"?>
<comments xmlns="http://schemas.openxmlformats.org/spreadsheetml/2006/main">
  <authors>
    <author>Rebecca Simonson</author>
  </authors>
  <commentList>
    <comment ref="F43" authorId="0" shapeId="0">
      <text>
        <r>
          <rPr>
            <b/>
            <sz val="11"/>
            <color indexed="81"/>
            <rFont val="Tahoma"/>
            <family val="2"/>
          </rPr>
          <t>Rebecca Simonson:</t>
        </r>
        <r>
          <rPr>
            <sz val="11"/>
            <color indexed="81"/>
            <rFont val="Tahoma"/>
            <family val="2"/>
          </rPr>
          <t xml:space="preserve">
take out Calpine and PG&amp;E fees
</t>
        </r>
      </text>
    </comment>
  </commentList>
</comments>
</file>

<file path=xl/sharedStrings.xml><?xml version="1.0" encoding="utf-8"?>
<sst xmlns="http://schemas.openxmlformats.org/spreadsheetml/2006/main" count="135" uniqueCount="119">
  <si>
    <t>Form 4</t>
  </si>
  <si>
    <t>Please Enter the Following Information:</t>
  </si>
  <si>
    <t>YEAR</t>
  </si>
  <si>
    <t>Date Submitted:</t>
  </si>
  <si>
    <t>Contact Information:</t>
  </si>
  <si>
    <t>California Energy Commission</t>
  </si>
  <si>
    <t>Electricity Demand Forecast Forms</t>
  </si>
  <si>
    <t>Peak Demand (MW)</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</si>
  <si>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</si>
  <si>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</si>
  <si>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</si>
  <si>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</si>
  <si>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</si>
  <si>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</si>
  <si>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</si>
  <si>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</si>
  <si>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</si>
  <si>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</si>
  <si>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</si>
  <si>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</si>
  <si>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</si>
  <si>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</si>
  <si>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</si>
  <si>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</si>
  <si>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</si>
  <si>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</si>
  <si>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</si>
  <si>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</si>
  <si>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</si>
  <si>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</si>
  <si>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</si>
  <si>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</si>
  <si>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</si>
  <si>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</si>
  <si>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</si>
  <si>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</si>
  <si>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</si>
  <si>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</si>
  <si>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</si>
  <si>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</si>
  <si>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</si>
  <si>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</si>
  <si>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</si>
  <si>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</si>
  <si>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</si>
  <si>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</si>
  <si>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</si>
  <si>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</si>
  <si>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</si>
  <si>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</si>
  <si>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</si>
  <si>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</si>
  <si>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</si>
  <si>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</si>
  <si>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</si>
  <si>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</si>
  <si>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</si>
  <si>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</si>
  <si>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</si>
  <si>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</si>
  <si>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</si>
  <si>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</si>
  <si>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</si>
  <si>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</si>
  <si>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</si>
  <si>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</si>
  <si>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</si>
  <si>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</si>
  <si>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FORM 4</t>
  </si>
  <si>
    <t>FORM 7.2</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</si>
  <si>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</si>
  <si>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</si>
  <si>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</si>
  <si>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</si>
  <si>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</si>
  <si>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</si>
  <si>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</si>
  <si>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</si>
  <si>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</si>
  <si>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</si>
  <si>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</si>
  <si>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</si>
  <si>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</si>
  <si>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</si>
  <si>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</si>
  <si>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</si>
  <si>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</si>
  <si>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CCA Forecast of Electricty Demand by Sector</t>
  </si>
  <si>
    <t>Community Choice Aggregator Name:</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</si>
  <si>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</si>
  <si>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</si>
  <si>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</si>
  <si>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</si>
  <si>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</si>
  <si>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</si>
  <si>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</si>
  <si>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</si>
  <si>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Sonoma Clean Power Authority</t>
  </si>
  <si>
    <t>XX/XX/2019</t>
  </si>
  <si>
    <t>50 Santa Rosa Ave 5th Floor, Santa Rosa, CA 95404</t>
  </si>
  <si>
    <t>707-890-8487</t>
  </si>
  <si>
    <t>rsimonson@sonomacleanpower.org</t>
  </si>
  <si>
    <t>Rebecca Simonson, Power Services Manager</t>
  </si>
  <si>
    <t>Lines</t>
  </si>
  <si>
    <t>Notes</t>
  </si>
  <si>
    <t>All</t>
  </si>
  <si>
    <t xml:space="preserve">These include Net Energy Metering costs, WREGIS admin charges, Scheduling Coordinator charges ,and all CAISO settlements including load, generation credits, hedge credits, and various fees. </t>
  </si>
  <si>
    <t>55-59</t>
  </si>
  <si>
    <t xml:space="preserve">Amounts reported are Fiscal Years. 2017 represents July 1, 2016- June 30, 2017. 2018 represents July 1, 2017- June 30, 2018 and so on. </t>
  </si>
  <si>
    <t xml:space="preserve">These include carbon free, resource adequacy, and financial hedge products. These costs do not include CAISO credits for hedged energy. </t>
  </si>
  <si>
    <t>Public Benefit Programs are entirely additional to programs provided by the IOU through SCP customer charges (e.g. if SCP Public Benefit Programs total were $0, SCP customers would still be provided the same program benefits as bundled IOU customers).</t>
  </si>
  <si>
    <t>Surplus power sales include sales of a renewable resource that came online prior to the contracted Commercial Operation Date and the sale of Resource Adequacy products that were no longer needed after load declined due to October 2017 wildfires.</t>
  </si>
  <si>
    <t xml:space="preserve">Public Benefit expenses include the actuals from the budgetary comparison for Program Implementation and Development. These include rebates and incentives and costs required to implement the programs. </t>
  </si>
  <si>
    <t xml:space="preserve">This includes charitable contributions. This also includes expenses from utilizing grant funds awarded to SCP. </t>
  </si>
  <si>
    <t xml:space="preserve">2017 and 2018 are actual audited financial expenses; 2019-2024 are estimates. SCP does not estimate expenses beyond 2024. </t>
  </si>
  <si>
    <t xml:space="preserve">These costs do not include generation credits from CAISO for the renewable resource. </t>
  </si>
  <si>
    <t xml:space="preserve">Public Benefit programs are not separated for low income customers. Low income customers are targeted and generally receive additional rebates and incentives, however they are included within the overall program budget. SCP's Public Benefit programs aren't explicitly targeted at energy efficiency. SCP's programs are primarily focused on fuel switching and building electrification, of which automated demand response is a core element.  </t>
  </si>
  <si>
    <t>All staff compensation is reported in this line item along with general and administration expenses.</t>
  </si>
  <si>
    <t>Other expenses include contracts for external legal, accounting &amp; auditing, legislative and regulatory advocacy, and consultants, and other professional fees.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</si>
</sst>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0.000%"/>
    <numFmt numFmtId="172" formatCode="_(* #,##0.0000_);_(* \(#,##0.0000\);_(* &quot;-&quot;??_);_(@_)"/>
    <numFmt numFmtId="173" formatCode="_(* #,##0.00000_);_(* \(#,##0.00000\);_(* &quot;-&quot;??_);_(@_)"/>
  </numFmts>
  <fonts count="36"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sz val="8"/>
      <name val="Arial"/>
      <family val="2"/>
    </font>
    <font>
      <u/>
      <sz val="8"/>
      <color theme="10"/>
      <name val="Arial"/>
      <family val="2"/>
    </font>
    <font>
      <b/>
      <sz val="12"/>
      <color rgb="FF0000FF"/>
      <name val="Times New Roman"/>
      <family val="1"/>
    </font>
    <font>
      <sz val="12"/>
      <color rgb="FF0000FF"/>
      <name val="Times New Roman"/>
      <family val="1"/>
    </font>
    <font>
      <sz val="12"/>
      <name val="Times New Roman"/>
      <family val="1"/>
    </font>
    <font>
      <b/>
      <sz val="11"/>
      <color indexed="81"/>
      <name val="Tahoma"/>
      <family val="2"/>
    </font>
    <font>
      <sz val="11"/>
      <color indexed="81"/>
      <name val="Tahoma"/>
      <family val="2"/>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30">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43" fontId="29" fillId="0" borderId="0" applyFont="0" applyFill="0" applyBorder="0" applyAlignment="0" applyProtection="0"/>
    <xf numFmtId="9" fontId="29" fillId="0" borderId="0" applyFont="0" applyFill="0" applyBorder="0" applyAlignment="0" applyProtection="0"/>
    <xf numFmtId="0" fontId="30" fillId="0" borderId="0" applyNumberFormat="0" applyFill="0" applyBorder="0" applyAlignment="0" applyProtection="0"/>
  </cellStyleXfs>
  <cellXfs count="216">
    <xf numFmtId="0" fontId="0" fillId="0" borderId="0" xfId="0"/>
    <xf numFmtId="0" fontId="0" fillId="0" borderId="3" xfId="0" applyBorder="1"/>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3" xfId="0" applyBorder="1" applyAlignment="1">
      <alignment horizontal="center"/>
    </xf>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3" fillId="0" borderId="0" xfId="18"/>
    <xf numFmtId="0" fontId="11" fillId="9" borderId="11" xfId="18" applyFont="1" applyFill="1" applyBorder="1" applyAlignment="1">
      <alignment vertical="top" wrapText="1"/>
    </xf>
    <xf numFmtId="0" fontId="11" fillId="9" borderId="12" xfId="18" applyFont="1" applyFill="1" applyBorder="1" applyAlignment="1">
      <alignment horizontal="center" vertical="top" wrapText="1"/>
    </xf>
    <xf numFmtId="0" fontId="11" fillId="9" borderId="13" xfId="18" applyFont="1" applyFill="1" applyBorder="1" applyAlignment="1">
      <alignment horizontal="center" vertical="top" wrapText="1"/>
    </xf>
    <xf numFmtId="0" fontId="8" fillId="6" borderId="11" xfId="18" applyFont="1" applyFill="1" applyBorder="1" applyAlignment="1">
      <alignment horizontal="lef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3" fillId="6" borderId="0" xfId="18" applyFill="1"/>
    <xf numFmtId="0" fontId="8" fillId="3" borderId="11" xfId="18" applyFont="1" applyFill="1" applyBorder="1" applyAlignment="1">
      <alignment horizontal="left" vertical="top" wrapText="1"/>
    </xf>
    <xf numFmtId="0" fontId="6" fillId="3" borderId="12" xfId="18" applyFont="1" applyFill="1" applyBorder="1" applyAlignment="1">
      <alignment vertical="top" wrapText="1"/>
    </xf>
    <xf numFmtId="0" fontId="6" fillId="3" borderId="13" xfId="18" applyFont="1" applyFill="1" applyBorder="1" applyAlignment="1">
      <alignment vertical="top" wrapText="1"/>
    </xf>
    <xf numFmtId="0" fontId="3" fillId="0" borderId="0" xfId="18" applyFill="1"/>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0"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8" fillId="6" borderId="17" xfId="18" applyFont="1" applyFill="1" applyBorder="1" applyAlignment="1">
      <alignment horizontal="right" vertical="top" wrapText="1"/>
    </xf>
    <xf numFmtId="0" fontId="6" fillId="6" borderId="17" xfId="18" applyFont="1" applyFill="1" applyBorder="1" applyAlignment="1">
      <alignment vertical="top" wrapText="1"/>
    </xf>
    <xf numFmtId="0" fontId="6" fillId="6" borderId="14" xfId="18" applyFont="1" applyFill="1" applyBorder="1" applyAlignment="1">
      <alignment vertical="top" wrapText="1"/>
    </xf>
    <xf numFmtId="0" fontId="6" fillId="6" borderId="15" xfId="18" applyFont="1" applyFill="1" applyBorder="1" applyAlignment="1">
      <alignment vertical="top" wrapText="1"/>
    </xf>
    <xf numFmtId="0" fontId="6" fillId="6" borderId="18" xfId="18" applyFont="1" applyFill="1" applyBorder="1" applyAlignment="1">
      <alignment vertical="top" wrapText="1"/>
    </xf>
    <xf numFmtId="0" fontId="6" fillId="6" borderId="19" xfId="18" applyFont="1" applyFill="1" applyBorder="1" applyAlignment="1">
      <alignment vertical="top" wrapText="1"/>
    </xf>
    <xf numFmtId="0" fontId="8" fillId="8" borderId="17" xfId="18" applyFont="1" applyFill="1" applyBorder="1" applyAlignment="1">
      <alignment horizontal="right" vertical="top" wrapText="1"/>
    </xf>
    <xf numFmtId="0" fontId="6" fillId="8" borderId="15" xfId="18" applyFont="1" applyFill="1" applyBorder="1" applyAlignment="1">
      <alignment vertical="top" wrapText="1"/>
    </xf>
    <xf numFmtId="0" fontId="6" fillId="0" borderId="14" xfId="18" applyFont="1" applyBorder="1" applyAlignment="1">
      <alignment vertical="top" wrapText="1"/>
    </xf>
    <xf numFmtId="0" fontId="6" fillId="0" borderId="15" xfId="18" applyFont="1" applyBorder="1" applyAlignment="1">
      <alignment vertical="top" wrapText="1"/>
    </xf>
    <xf numFmtId="0" fontId="8" fillId="0" borderId="20" xfId="18" applyFont="1" applyBorder="1" applyAlignment="1">
      <alignment horizontal="left" vertical="top" wrapText="1"/>
    </xf>
    <xf numFmtId="0" fontId="6" fillId="0" borderId="21" xfId="18" applyFont="1" applyBorder="1" applyAlignment="1">
      <alignment vertical="top" wrapText="1"/>
    </xf>
    <xf numFmtId="0" fontId="6" fillId="0" borderId="19" xfId="18" applyFont="1" applyBorder="1" applyAlignment="1">
      <alignment vertical="top" wrapText="1"/>
    </xf>
    <xf numFmtId="0" fontId="8" fillId="0" borderId="16" xfId="18" applyFont="1" applyBorder="1" applyAlignment="1">
      <alignment horizontal="right" vertical="top" wrapText="1"/>
    </xf>
    <xf numFmtId="0" fontId="6" fillId="0" borderId="22" xfId="18" applyFont="1" applyBorder="1" applyAlignment="1">
      <alignment vertical="top" wrapText="1"/>
    </xf>
    <xf numFmtId="0" fontId="6" fillId="0" borderId="16" xfId="18" applyFont="1" applyBorder="1" applyAlignment="1">
      <alignment vertical="top" wrapText="1"/>
    </xf>
    <xf numFmtId="0" fontId="8" fillId="0" borderId="18" xfId="18" applyFont="1" applyBorder="1" applyAlignment="1">
      <alignment horizontal="right" vertical="top" wrapText="1"/>
    </xf>
    <xf numFmtId="0" fontId="8" fillId="0" borderId="17" xfId="18" applyFont="1" applyBorder="1" applyAlignment="1">
      <alignment horizontal="right" vertical="top" wrapText="1"/>
    </xf>
    <xf numFmtId="0" fontId="8" fillId="0" borderId="10" xfId="18" applyFont="1" applyBorder="1" applyAlignment="1">
      <alignment horizontal="left" vertical="top" wrapText="1"/>
    </xf>
    <xf numFmtId="0" fontId="6" fillId="6" borderId="23" xfId="18" applyFont="1" applyFill="1" applyBorder="1" applyAlignment="1">
      <alignment vertical="top" wrapText="1"/>
    </xf>
    <xf numFmtId="0" fontId="6" fillId="6" borderId="24" xfId="18" applyFont="1" applyFill="1" applyBorder="1" applyAlignment="1">
      <alignment vertical="top" wrapText="1"/>
    </xf>
    <xf numFmtId="0" fontId="6" fillId="0" borderId="18" xfId="18" applyFont="1" applyFill="1" applyBorder="1" applyAlignment="1">
      <alignment vertical="top" wrapText="1"/>
    </xf>
    <xf numFmtId="0" fontId="6" fillId="0" borderId="19" xfId="18" applyFont="1" applyFill="1" applyBorder="1" applyAlignment="1">
      <alignment vertical="top" wrapText="1"/>
    </xf>
    <xf numFmtId="0" fontId="6" fillId="0" borderId="10" xfId="18" applyFont="1" applyFill="1" applyBorder="1" applyAlignment="1">
      <alignment vertical="top" wrapText="1"/>
    </xf>
    <xf numFmtId="0" fontId="6" fillId="0" borderId="18" xfId="18" applyFont="1" applyBorder="1" applyAlignment="1">
      <alignment vertical="top" wrapText="1"/>
    </xf>
    <xf numFmtId="0" fontId="6" fillId="0" borderId="17" xfId="18" applyFont="1" applyBorder="1" applyAlignment="1">
      <alignment vertical="top" wrapText="1"/>
    </xf>
    <xf numFmtId="0" fontId="11"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3" fillId="0" borderId="10" xfId="18" applyFont="1" applyBorder="1" applyAlignment="1">
      <alignment horizontal="right" vertical="center" wrapText="1"/>
    </xf>
    <xf numFmtId="0" fontId="6" fillId="0" borderId="28" xfId="18" applyFont="1" applyBorder="1" applyAlignment="1">
      <alignment vertical="top" wrapText="1"/>
    </xf>
    <xf numFmtId="0" fontId="6" fillId="0" borderId="10" xfId="18" applyFont="1" applyBorder="1" applyAlignment="1">
      <alignment vertical="top" wrapText="1"/>
    </xf>
    <xf numFmtId="0" fontId="8" fillId="8" borderId="8" xfId="18" applyFont="1" applyFill="1" applyBorder="1" applyAlignment="1">
      <alignment horizontal="right" vertical="top"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4" fillId="0" borderId="8" xfId="0" applyFont="1" applyFill="1" applyBorder="1"/>
    <xf numFmtId="0" fontId="4" fillId="0" borderId="27" xfId="0" applyFont="1" applyFill="1" applyBorder="1"/>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2" fillId="0" borderId="0" xfId="0" applyFont="1"/>
    <xf numFmtId="0" fontId="1" fillId="0" borderId="3" xfId="0" applyFont="1" applyBorder="1" applyAlignment="1" applyProtection="1">
      <alignment horizontal="center" wrapText="1"/>
      <protection locked="0"/>
    </xf>
    <xf numFmtId="0" fontId="8" fillId="0" borderId="8" xfId="0" applyFont="1" applyBorder="1" applyAlignment="1">
      <alignment horizontal="left" vertical="top" wrapText="1"/>
    </xf>
    <xf numFmtId="0" fontId="25" fillId="0" borderId="0" xfId="0" applyFont="1"/>
    <xf numFmtId="0" fontId="6" fillId="0" borderId="8" xfId="18" applyFont="1" applyBorder="1" applyAlignment="1">
      <alignment vertical="top" wrapText="1"/>
    </xf>
    <xf numFmtId="0" fontId="6" fillId="0" borderId="38" xfId="18" applyFont="1" applyBorder="1" applyAlignment="1">
      <alignment vertical="top" wrapText="1"/>
    </xf>
    <xf numFmtId="0" fontId="1" fillId="0" borderId="40" xfId="0" applyFont="1" applyFill="1" applyBorder="1" applyAlignment="1">
      <alignment horizontal="center"/>
    </xf>
    <xf numFmtId="0" fontId="6" fillId="0" borderId="33" xfId="18" applyFont="1" applyBorder="1" applyAlignment="1">
      <alignment vertical="top" wrapText="1"/>
    </xf>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26" fillId="0" borderId="32" xfId="0" applyFont="1" applyFill="1" applyBorder="1"/>
    <xf numFmtId="0" fontId="23" fillId="0" borderId="7" xfId="0" applyFont="1" applyBorder="1" applyAlignment="1">
      <alignment horizontal="left"/>
    </xf>
    <xf numFmtId="0" fontId="23"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8" xfId="0" applyFont="1" applyBorder="1" applyAlignment="1">
      <alignment vertical="top" wrapText="1"/>
    </xf>
    <xf numFmtId="168" fontId="6" fillId="0" borderId="9" xfId="0" applyNumberFormat="1" applyFont="1" applyBorder="1" applyAlignment="1">
      <alignment horizontal="center" vertical="top" wrapText="1"/>
    </xf>
    <xf numFmtId="0" fontId="9" fillId="0" borderId="23" xfId="0" applyFont="1" applyFill="1" applyBorder="1"/>
    <xf numFmtId="0" fontId="6" fillId="0" borderId="8" xfId="0" applyFont="1" applyBorder="1" applyAlignment="1">
      <alignment horizontal="right" vertical="top" wrapText="1"/>
    </xf>
    <xf numFmtId="0" fontId="23" fillId="0" borderId="6" xfId="0" applyFont="1" applyBorder="1" applyAlignment="1">
      <alignment horizontal="left"/>
    </xf>
    <xf numFmtId="168" fontId="8" fillId="0" borderId="9" xfId="0" applyNumberFormat="1" applyFont="1" applyBorder="1" applyAlignment="1">
      <alignment horizontal="left" vertical="top" wrapText="1" indent="3"/>
    </xf>
    <xf numFmtId="0" fontId="8" fillId="0" borderId="41" xfId="18" applyFont="1" applyBorder="1" applyAlignment="1">
      <alignment horizontal="left" vertical="top" wrapText="1"/>
    </xf>
    <xf numFmtId="0" fontId="8" fillId="0" borderId="29" xfId="18" applyFont="1" applyBorder="1" applyAlignment="1">
      <alignment horizontal="right" vertical="top" wrapText="1"/>
    </xf>
    <xf numFmtId="0" fontId="8" fillId="0" borderId="35" xfId="18" applyFont="1" applyBorder="1" applyAlignment="1">
      <alignment horizontal="right" vertical="top" wrapText="1"/>
    </xf>
    <xf numFmtId="0" fontId="8" fillId="3" borderId="25" xfId="18" applyFont="1" applyFill="1" applyBorder="1" applyAlignment="1">
      <alignment horizontal="left" vertical="top" wrapText="1"/>
    </xf>
    <xf numFmtId="0" fontId="8" fillId="0" borderId="39"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37" xfId="18" applyFont="1" applyFill="1" applyBorder="1" applyAlignment="1">
      <alignment horizontal="right" vertical="top" wrapText="1"/>
    </xf>
    <xf numFmtId="0" fontId="8" fillId="0" borderId="25" xfId="18" applyFont="1" applyFill="1" applyBorder="1" applyAlignment="1">
      <alignment horizontal="left" vertical="top" wrapText="1"/>
    </xf>
    <xf numFmtId="0" fontId="8" fillId="0" borderId="42" xfId="18" applyFont="1" applyFill="1" applyBorder="1" applyAlignment="1">
      <alignment horizontal="right" vertical="top" wrapText="1"/>
    </xf>
    <xf numFmtId="0" fontId="8" fillId="0" borderId="34" xfId="18" applyFont="1" applyBorder="1" applyAlignment="1">
      <alignment horizontal="right" vertical="top" wrapText="1"/>
    </xf>
    <xf numFmtId="0" fontId="8" fillId="0" borderId="30" xfId="18" applyFont="1" applyBorder="1" applyAlignment="1">
      <alignment horizontal="right" vertical="top" wrapText="1"/>
    </xf>
    <xf numFmtId="0" fontId="11" fillId="9" borderId="39"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9" borderId="25" xfId="18" applyFont="1" applyFill="1" applyBorder="1" applyAlignment="1">
      <alignment vertical="top" wrapText="1"/>
    </xf>
    <xf numFmtId="0" fontId="11" fillId="9" borderId="25" xfId="18" applyFont="1" applyFill="1" applyBorder="1"/>
    <xf numFmtId="0" fontId="2" fillId="10" borderId="43" xfId="18" applyFont="1" applyFill="1" applyBorder="1" applyAlignment="1">
      <alignment horizontal="right" vertical="top" wrapText="1"/>
    </xf>
    <xf numFmtId="0" fontId="13" fillId="3" borderId="39" xfId="18" applyFont="1" applyFill="1" applyBorder="1" applyAlignment="1">
      <alignment vertical="top" shrinkToFit="1"/>
    </xf>
    <xf numFmtId="0" fontId="0" fillId="0" borderId="0" xfId="0" applyFill="1" applyAlignment="1"/>
    <xf numFmtId="0" fontId="8" fillId="0" borderId="10" xfId="18" applyFont="1" applyBorder="1" applyAlignment="1">
      <alignment horizontal="center" vertical="center" wrapText="1"/>
    </xf>
    <xf numFmtId="0" fontId="6" fillId="8" borderId="13" xfId="18" applyFont="1" applyFill="1" applyBorder="1" applyAlignment="1">
      <alignment vertical="top" wrapText="1"/>
    </xf>
    <xf numFmtId="0" fontId="6" fillId="8" borderId="10" xfId="18" applyFont="1" applyFill="1" applyBorder="1" applyAlignment="1">
      <alignment vertical="top" wrapText="1"/>
    </xf>
    <xf numFmtId="0" fontId="8" fillId="0" borderId="37" xfId="18" applyFont="1" applyBorder="1" applyAlignment="1">
      <alignment horizontal="righ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0" fontId="28" fillId="0" borderId="0" xfId="18" applyFont="1" applyFill="1" applyBorder="1" applyAlignment="1">
      <alignment horizontal="center"/>
    </xf>
    <xf numFmtId="0" fontId="2" fillId="0" borderId="0" xfId="18" applyFont="1" applyFill="1" applyBorder="1" applyAlignment="1">
      <alignment horizontal="center"/>
    </xf>
    <xf numFmtId="6" fontId="28"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165" fontId="0" fillId="0" borderId="0" xfId="0" applyNumberFormat="1"/>
    <xf numFmtId="43" fontId="0" fillId="0" borderId="0" xfId="0" applyNumberFormat="1"/>
    <xf numFmtId="165" fontId="0" fillId="0" borderId="3" xfId="27" applyNumberFormat="1" applyFont="1" applyBorder="1"/>
    <xf numFmtId="10" fontId="0" fillId="0" borderId="0" xfId="28" applyNumberFormat="1" applyFont="1"/>
    <xf numFmtId="171" fontId="0" fillId="0" borderId="0" xfId="28" applyNumberFormat="1" applyFont="1"/>
    <xf numFmtId="15" fontId="1" fillId="0" borderId="0" xfId="0" applyNumberFormat="1" applyFont="1" applyFill="1" applyBorder="1" applyAlignment="1">
      <alignment horizontal="center"/>
    </xf>
    <xf numFmtId="15" fontId="30" fillId="0" borderId="26" xfId="29" applyNumberFormat="1" applyFill="1" applyBorder="1" applyAlignment="1">
      <alignment horizontal="center"/>
    </xf>
    <xf numFmtId="172" fontId="0" fillId="0" borderId="0" xfId="0" applyNumberFormat="1"/>
    <xf numFmtId="173" fontId="0" fillId="0" borderId="0" xfId="0" applyNumberFormat="1"/>
    <xf numFmtId="0" fontId="1" fillId="0" borderId="0" xfId="0" applyFont="1"/>
    <xf numFmtId="165" fontId="0" fillId="12" borderId="3" xfId="27" applyNumberFormat="1" applyFont="1" applyFill="1" applyBorder="1" applyAlignment="1" applyProtection="1">
      <alignment horizontal="center" wrapText="1"/>
      <protection locked="0"/>
    </xf>
    <xf numFmtId="0" fontId="0" fillId="12" borderId="3" xfId="0" applyFill="1" applyBorder="1" applyAlignment="1" applyProtection="1">
      <alignment horizontal="right" wrapText="1"/>
      <protection locked="0"/>
    </xf>
    <xf numFmtId="165" fontId="1" fillId="12" borderId="3" xfId="27" applyNumberFormat="1" applyFont="1" applyFill="1" applyBorder="1" applyAlignment="1" applyProtection="1">
      <alignment horizontal="center" wrapText="1"/>
      <protection locked="0"/>
    </xf>
    <xf numFmtId="2" fontId="0" fillId="12" borderId="3" xfId="0" applyNumberFormat="1" applyFill="1" applyBorder="1" applyAlignment="1" applyProtection="1">
      <alignment horizontal="right" wrapText="1"/>
      <protection locked="0"/>
    </xf>
    <xf numFmtId="165" fontId="6" fillId="0" borderId="21" xfId="27" applyNumberFormat="1" applyFont="1" applyBorder="1" applyAlignment="1">
      <alignment vertical="top" wrapText="1"/>
    </xf>
    <xf numFmtId="165" fontId="6" fillId="0" borderId="10" xfId="27" applyNumberFormat="1" applyFont="1" applyFill="1" applyBorder="1" applyAlignment="1">
      <alignment vertical="top" wrapText="1"/>
    </xf>
    <xf numFmtId="165" fontId="6" fillId="0" borderId="10" xfId="27" applyNumberFormat="1" applyFont="1" applyFill="1" applyBorder="1" applyAlignment="1">
      <alignment horizontal="center" vertical="top" wrapText="1"/>
    </xf>
    <xf numFmtId="165" fontId="13" fillId="0" borderId="10" xfId="27" applyNumberFormat="1" applyFont="1" applyBorder="1" applyAlignment="1">
      <alignment horizontal="right" vertical="center" wrapText="1"/>
    </xf>
    <xf numFmtId="165" fontId="6" fillId="6" borderId="23" xfId="27" applyNumberFormat="1" applyFont="1" applyFill="1" applyBorder="1" applyAlignment="1">
      <alignment vertical="top" wrapText="1"/>
    </xf>
    <xf numFmtId="0" fontId="31" fillId="0" borderId="0" xfId="0" applyFont="1" applyAlignment="1">
      <alignment horizontal="center" vertical="center"/>
    </xf>
    <xf numFmtId="0" fontId="31" fillId="0" borderId="0" xfId="0" applyFont="1" applyAlignment="1">
      <alignment horizontal="left" vertical="center" wrapText="1" indent="1"/>
    </xf>
    <xf numFmtId="0" fontId="32" fillId="0" borderId="3" xfId="0" applyFont="1" applyBorder="1" applyAlignment="1">
      <alignment horizontal="center" vertical="center"/>
    </xf>
    <xf numFmtId="0" fontId="33" fillId="0" borderId="3" xfId="0" applyFont="1" applyBorder="1" applyAlignment="1">
      <alignment horizontal="left" vertical="center" wrapText="1" indent="1"/>
    </xf>
    <xf numFmtId="165" fontId="6" fillId="0" borderId="10" xfId="18" applyNumberFormat="1" applyFont="1" applyBorder="1" applyAlignment="1">
      <alignment vertical="top" wrapText="1"/>
    </xf>
    <xf numFmtId="165" fontId="6" fillId="0" borderId="14" xfId="27" applyNumberFormat="1" applyFont="1" applyFill="1" applyBorder="1" applyAlignment="1">
      <alignment vertical="top" wrapText="1"/>
    </xf>
    <xf numFmtId="165" fontId="6" fillId="0" borderId="15" xfId="18" applyNumberFormat="1" applyFont="1" applyFill="1" applyBorder="1" applyAlignment="1">
      <alignment vertical="top" wrapText="1"/>
    </xf>
    <xf numFmtId="165" fontId="6" fillId="0" borderId="33" xfId="18" applyNumberFormat="1" applyFont="1" applyFill="1" applyBorder="1" applyAlignment="1">
      <alignment vertical="top" wrapText="1"/>
    </xf>
    <xf numFmtId="43" fontId="6" fillId="6" borderId="23" xfId="18" applyNumberFormat="1" applyFont="1" applyFill="1" applyBorder="1" applyAlignment="1">
      <alignment vertical="top" wrapText="1"/>
    </xf>
    <xf numFmtId="165" fontId="6" fillId="0" borderId="33" xfId="27" applyNumberFormat="1" applyFont="1" applyFill="1" applyBorder="1" applyAlignment="1">
      <alignment vertical="top" wrapText="1"/>
    </xf>
    <xf numFmtId="165" fontId="3" fillId="0" borderId="0" xfId="18" applyNumberFormat="1"/>
    <xf numFmtId="165" fontId="6" fillId="0" borderId="18" xfId="27" applyNumberFormat="1" applyFont="1" applyBorder="1" applyAlignment="1">
      <alignment vertical="top" wrapText="1"/>
    </xf>
    <xf numFmtId="165" fontId="6" fillId="0" borderId="17" xfId="27" applyNumberFormat="1" applyFont="1" applyBorder="1" applyAlignment="1">
      <alignment vertical="top" wrapText="1"/>
    </xf>
    <xf numFmtId="165" fontId="11" fillId="0" borderId="10" xfId="27" applyNumberFormat="1" applyFont="1" applyFill="1" applyBorder="1" applyAlignment="1">
      <alignment horizontal="center" vertical="top" wrapText="1"/>
    </xf>
    <xf numFmtId="165" fontId="3" fillId="10" borderId="0" xfId="27" applyNumberFormat="1" applyFont="1" applyFill="1" applyBorder="1" applyAlignment="1">
      <alignment vertical="top" wrapText="1"/>
    </xf>
    <xf numFmtId="0" fontId="8" fillId="0" borderId="10" xfId="18" applyFont="1" applyFill="1" applyBorder="1" applyAlignment="1">
      <alignment horizontal="center" vertical="top" wrapText="1"/>
    </xf>
    <xf numFmtId="165" fontId="8" fillId="0" borderId="10" xfId="27" applyNumberFormat="1" applyFont="1" applyFill="1" applyBorder="1" applyAlignment="1">
      <alignment horizontal="center" vertical="top" wrapText="1"/>
    </xf>
    <xf numFmtId="165" fontId="6" fillId="0" borderId="19" xfId="27" applyNumberFormat="1" applyFont="1" applyBorder="1" applyAlignment="1">
      <alignment vertical="top" wrapText="1"/>
    </xf>
    <xf numFmtId="165" fontId="6" fillId="0" borderId="15" xfId="27" applyNumberFormat="1" applyFont="1" applyBorder="1" applyAlignment="1">
      <alignment vertical="top" wrapText="1"/>
    </xf>
    <xf numFmtId="165" fontId="6" fillId="0" borderId="33" xfId="27" applyNumberFormat="1" applyFont="1" applyBorder="1" applyAlignment="1">
      <alignment vertical="top" wrapText="1"/>
    </xf>
    <xf numFmtId="43" fontId="6" fillId="0" borderId="10" xfId="27" applyFont="1" applyBorder="1" applyAlignment="1">
      <alignment vertical="top" wrapText="1"/>
    </xf>
    <xf numFmtId="165" fontId="6" fillId="6" borderId="12" xfId="18" applyNumberFormat="1" applyFont="1" applyFill="1" applyBorder="1" applyAlignment="1">
      <alignment vertical="top" wrapText="1"/>
    </xf>
    <xf numFmtId="43" fontId="6" fillId="0" borderId="14" xfId="18" applyNumberFormat="1" applyFont="1" applyFill="1" applyBorder="1" applyAlignment="1">
      <alignment vertical="top" wrapText="1"/>
    </xf>
    <xf numFmtId="43" fontId="6" fillId="0" borderId="18" xfId="18" applyNumberFormat="1" applyFont="1" applyFill="1" applyBorder="1" applyAlignment="1">
      <alignment vertical="top" wrapText="1"/>
    </xf>
    <xf numFmtId="165" fontId="6" fillId="0" borderId="33" xfId="18" applyNumberFormat="1" applyFont="1" applyBorder="1" applyAlignment="1">
      <alignment vertical="top" wrapText="1"/>
    </xf>
    <xf numFmtId="165" fontId="6" fillId="0" borderId="19" xfId="18" applyNumberFormat="1" applyFont="1" applyFill="1" applyBorder="1" applyAlignment="1">
      <alignment vertical="top" wrapText="1"/>
    </xf>
    <xf numFmtId="0" fontId="6" fillId="0" borderId="22" xfId="18" applyFont="1" applyFill="1" applyBorder="1" applyAlignment="1">
      <alignment vertical="top" wrapText="1"/>
    </xf>
    <xf numFmtId="165" fontId="6" fillId="0" borderId="17" xfId="27" applyNumberFormat="1" applyFont="1" applyFill="1" applyBorder="1" applyAlignment="1">
      <alignment vertical="top" wrapText="1"/>
    </xf>
    <xf numFmtId="0" fontId="6" fillId="0" borderId="27" xfId="0" applyFont="1" applyBorder="1" applyAlignment="1">
      <alignment wrapText="1"/>
    </xf>
    <xf numFmtId="0" fontId="6" fillId="0" borderId="36" xfId="0" applyFont="1" applyBorder="1" applyAlignment="1">
      <alignment wrapText="1"/>
    </xf>
    <xf numFmtId="0" fontId="20" fillId="0" borderId="32" xfId="0" applyFont="1" applyBorder="1" applyAlignment="1">
      <alignment horizontal="center" vertical="top"/>
    </xf>
    <xf numFmtId="0" fontId="20" fillId="0" borderId="24"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7"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23" fillId="0" borderId="5" xfId="0" applyFont="1" applyBorder="1" applyAlignment="1">
      <alignment horizontal="left"/>
    </xf>
    <xf numFmtId="0" fontId="23" fillId="0" borderId="6" xfId="0" applyFont="1" applyBorder="1" applyAlignment="1">
      <alignment horizontal="left"/>
    </xf>
    <xf numFmtId="0" fontId="8" fillId="0" borderId="0" xfId="0" applyFont="1" applyAlignment="1">
      <alignment horizontal="center"/>
    </xf>
    <xf numFmtId="0" fontId="8"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7" fillId="11" borderId="0" xfId="18" applyFont="1" applyFill="1" applyBorder="1" applyAlignment="1">
      <alignment horizontal="center"/>
    </xf>
    <xf numFmtId="6" fontId="28" fillId="0" borderId="0" xfId="18" applyNumberFormat="1" applyFont="1" applyFill="1" applyBorder="1" applyAlignment="1">
      <alignment horizontal="center"/>
    </xf>
    <xf numFmtId="0" fontId="28"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cellXfs>
  <cellStyles count="30">
    <cellStyle name="Actual Date" xfId="1"/>
    <cellStyle name="Comma" xfId="27"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xfId="28" builtinId="5"/>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40</xdr:row>
      <xdr:rowOff>38099</xdr:rowOff>
    </xdr:from>
    <xdr:to>
      <xdr:col>7</xdr:col>
      <xdr:colOff>314325</xdr:colOff>
      <xdr:row>45</xdr:row>
      <xdr:rowOff>104775</xdr:rowOff>
    </xdr:to>
    <xdr:sp macro="" textlink="">
      <xdr:nvSpPr>
        <xdr:cNvPr id="2" name="TextBox 1"/>
        <xdr:cNvSpPr txBox="1"/>
      </xdr:nvSpPr>
      <xdr:spPr>
        <a:xfrm>
          <a:off x="790575" y="37909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rsimonson@sonomacleanpower.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A4" sqref="A4:B4"/>
    </sheetView>
  </sheetViews>
  <sheetFormatPr defaultColWidth="8.6640625" defaultRowHeight="11.25" x14ac:dyDescent="0.2"/>
  <cols>
    <col min="1" max="1" width="56.1640625" bestFit="1" customWidth="1"/>
    <col min="2" max="2" width="63.6640625" customWidth="1"/>
  </cols>
  <sheetData>
    <row r="1" spans="1:2" s="76" customFormat="1" ht="20.25" x14ac:dyDescent="0.3">
      <c r="A1" s="188" t="s">
        <v>6</v>
      </c>
      <c r="B1" s="189"/>
    </row>
    <row r="2" spans="1:2" ht="18" x14ac:dyDescent="0.2">
      <c r="A2" s="190"/>
      <c r="B2" s="191"/>
    </row>
    <row r="3" spans="1:2" ht="18" x14ac:dyDescent="0.2">
      <c r="A3" s="190" t="s">
        <v>5</v>
      </c>
      <c r="B3" s="191"/>
    </row>
    <row r="4" spans="1:2" ht="18" x14ac:dyDescent="0.2">
      <c r="A4" s="190" t="s">
        <v>91</v>
      </c>
      <c r="B4" s="195"/>
    </row>
    <row r="5" spans="1:2" ht="18" x14ac:dyDescent="0.2">
      <c r="A5" s="196" t="s">
        <v>92</v>
      </c>
      <c r="B5" s="197"/>
    </row>
    <row r="6" spans="1:2" ht="18" x14ac:dyDescent="0.2">
      <c r="A6" s="7"/>
      <c r="B6" s="8"/>
    </row>
    <row r="7" spans="1:2" ht="232.5" customHeight="1" x14ac:dyDescent="0.2">
      <c r="A7" s="194" t="s">
        <v>77</v>
      </c>
      <c r="B7" s="191"/>
    </row>
    <row r="8" spans="1:2" ht="18.75" customHeight="1" x14ac:dyDescent="0.2">
      <c r="A8" s="84"/>
      <c r="B8" s="85"/>
    </row>
    <row r="9" spans="1:2" ht="15.75" x14ac:dyDescent="0.2">
      <c r="A9" s="96" t="s">
        <v>75</v>
      </c>
      <c r="B9" s="85"/>
    </row>
    <row r="10" spans="1:2" ht="252" customHeight="1" x14ac:dyDescent="0.2">
      <c r="A10" s="194" t="s">
        <v>85</v>
      </c>
      <c r="B10" s="191"/>
    </row>
    <row r="11" spans="1:2" ht="16.5" customHeight="1" x14ac:dyDescent="0.2">
      <c r="A11" s="84"/>
      <c r="B11" s="85"/>
    </row>
    <row r="12" spans="1:2" ht="17.25" customHeight="1" x14ac:dyDescent="0.2">
      <c r="A12" s="199" t="s">
        <v>73</v>
      </c>
      <c r="B12" s="200"/>
    </row>
    <row r="13" spans="1:2" ht="33" customHeight="1" x14ac:dyDescent="0.2">
      <c r="A13" s="194" t="s">
        <v>74</v>
      </c>
      <c r="B13" s="191"/>
    </row>
    <row r="14" spans="1:2" ht="15" x14ac:dyDescent="0.2">
      <c r="A14" s="198"/>
      <c r="B14" s="191"/>
    </row>
    <row r="15" spans="1:2" ht="152.25" customHeight="1" x14ac:dyDescent="0.2">
      <c r="A15" s="194" t="s">
        <v>96</v>
      </c>
      <c r="B15" s="191"/>
    </row>
    <row r="16" spans="1:2" ht="17.25" customHeight="1" x14ac:dyDescent="0.2">
      <c r="A16" s="84"/>
      <c r="B16" s="85"/>
    </row>
    <row r="17" spans="1:2" ht="15.75" x14ac:dyDescent="0.2">
      <c r="A17" s="96" t="s">
        <v>76</v>
      </c>
      <c r="B17" s="9"/>
    </row>
    <row r="18" spans="1:2" ht="84" customHeight="1" x14ac:dyDescent="0.2">
      <c r="A18" s="192" t="s">
        <v>95</v>
      </c>
      <c r="B18" s="193"/>
    </row>
    <row r="19" spans="1:2" ht="15.75" customHeight="1" x14ac:dyDescent="0.2">
      <c r="A19" s="86"/>
      <c r="B19" s="87"/>
    </row>
    <row r="20" spans="1:2" ht="24.75" customHeight="1" x14ac:dyDescent="0.2">
      <c r="A20" s="78" t="s">
        <v>57</v>
      </c>
      <c r="B20" s="9"/>
    </row>
    <row r="21" spans="1:2" s="79" customFormat="1" ht="23.25" customHeight="1" x14ac:dyDescent="0.2">
      <c r="A21" s="99" t="s">
        <v>93</v>
      </c>
      <c r="B21" s="101">
        <v>43507</v>
      </c>
    </row>
    <row r="22" spans="1:2" s="5" customFormat="1" ht="23.25" customHeight="1" x14ac:dyDescent="0.2">
      <c r="A22" s="99" t="s">
        <v>78</v>
      </c>
      <c r="B22" s="101">
        <v>43570</v>
      </c>
    </row>
    <row r="23" spans="1:2" s="5" customFormat="1" ht="20.25" customHeight="1" x14ac:dyDescent="0.2">
      <c r="A23" s="99" t="s">
        <v>79</v>
      </c>
      <c r="B23" s="101">
        <v>43619</v>
      </c>
    </row>
    <row r="24" spans="1:2" s="5" customFormat="1" ht="20.25" customHeight="1" x14ac:dyDescent="0.2">
      <c r="A24" s="61"/>
      <c r="B24" s="97"/>
    </row>
    <row r="25" spans="1:2" ht="33.75" customHeight="1" thickBot="1" x14ac:dyDescent="0.25">
      <c r="A25" s="186" t="s">
        <v>86</v>
      </c>
      <c r="B25" s="187"/>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40"/>
  <sheetViews>
    <sheetView zoomScaleNormal="100" workbookViewId="0">
      <selection activeCell="B18" sqref="B18"/>
    </sheetView>
  </sheetViews>
  <sheetFormatPr defaultColWidth="8.6640625" defaultRowHeight="11.25" x14ac:dyDescent="0.2"/>
  <cols>
    <col min="1" max="1" width="38.33203125" style="63" customWidth="1"/>
    <col min="2" max="2" width="108.1640625" style="63" customWidth="1"/>
    <col min="3" max="16384" width="8.6640625" style="63"/>
  </cols>
  <sheetData>
    <row r="1" spans="1:3" ht="18" x14ac:dyDescent="0.25">
      <c r="A1" s="90" t="s">
        <v>1</v>
      </c>
      <c r="B1" s="98"/>
      <c r="C1" s="69"/>
    </row>
    <row r="2" spans="1:3" ht="17.25" customHeight="1" x14ac:dyDescent="0.2">
      <c r="A2" s="127" t="s">
        <v>88</v>
      </c>
      <c r="B2" s="67" t="s">
        <v>97</v>
      </c>
      <c r="C2" s="66"/>
    </row>
    <row r="3" spans="1:3" ht="12.75" x14ac:dyDescent="0.2">
      <c r="A3" s="128" t="s">
        <v>3</v>
      </c>
      <c r="B3" s="144" t="s">
        <v>98</v>
      </c>
      <c r="C3" s="66"/>
    </row>
    <row r="4" spans="1:3" ht="15" customHeight="1" x14ac:dyDescent="0.2">
      <c r="A4" s="128" t="s">
        <v>4</v>
      </c>
      <c r="B4" s="144" t="s">
        <v>102</v>
      </c>
      <c r="C4" s="66"/>
    </row>
    <row r="5" spans="1:3" ht="12.75" x14ac:dyDescent="0.2">
      <c r="A5" s="70"/>
      <c r="B5" s="68" t="s">
        <v>99</v>
      </c>
      <c r="C5" s="66"/>
    </row>
    <row r="6" spans="1:3" ht="12.75" x14ac:dyDescent="0.2">
      <c r="A6" s="70"/>
      <c r="B6" s="68" t="s">
        <v>100</v>
      </c>
      <c r="C6" s="66"/>
    </row>
    <row r="7" spans="1:3" ht="13.5" thickBot="1" x14ac:dyDescent="0.25">
      <c r="A7" s="71"/>
      <c r="B7" s="145" t="s">
        <v>101</v>
      </c>
      <c r="C7" s="72"/>
    </row>
    <row r="8" spans="1:3" ht="12.75" x14ac:dyDescent="0.2">
      <c r="A8" s="64"/>
      <c r="B8" s="65"/>
    </row>
    <row r="10" spans="1:3" x14ac:dyDescent="0.2">
      <c r="C10" s="122"/>
    </row>
    <row r="11" spans="1:3" s="66" customFormat="1" x14ac:dyDescent="0.2">
      <c r="C11" s="62" t="s">
        <v>58</v>
      </c>
    </row>
    <row r="12" spans="1:3" s="66" customFormat="1" x14ac:dyDescent="0.2">
      <c r="A12" s="73" t="s">
        <v>0</v>
      </c>
      <c r="B12" s="73" t="s">
        <v>53</v>
      </c>
      <c r="C12" s="74" t="s">
        <v>55</v>
      </c>
    </row>
    <row r="13" spans="1:3" s="66" customFormat="1" x14ac:dyDescent="0.2">
      <c r="A13" s="75" t="s">
        <v>59</v>
      </c>
      <c r="B13" s="75" t="s">
        <v>60</v>
      </c>
      <c r="C13" s="82" t="s">
        <v>55</v>
      </c>
    </row>
    <row r="14" spans="1:3" s="66" customFormat="1" x14ac:dyDescent="0.2">
      <c r="A14" s="75" t="s">
        <v>90</v>
      </c>
      <c r="B14" s="75" t="s">
        <v>54</v>
      </c>
      <c r="C14" s="74" t="s">
        <v>55</v>
      </c>
    </row>
    <row r="15" spans="1:3" s="66" customFormat="1" x14ac:dyDescent="0.2"/>
    <row r="16" spans="1:3" s="66" customFormat="1" x14ac:dyDescent="0.2"/>
    <row r="17" spans="1:3" s="66" customFormat="1" x14ac:dyDescent="0.2">
      <c r="A17" s="63"/>
      <c r="B17" s="63"/>
      <c r="C17" s="63"/>
    </row>
    <row r="18" spans="1:3" s="66" customFormat="1" x14ac:dyDescent="0.2">
      <c r="A18" s="63"/>
      <c r="B18" s="63"/>
      <c r="C18" s="63"/>
    </row>
    <row r="19" spans="1:3" s="66" customFormat="1" x14ac:dyDescent="0.2">
      <c r="A19" s="63"/>
      <c r="B19" s="63"/>
      <c r="C19" s="63"/>
    </row>
    <row r="20" spans="1:3" s="66" customFormat="1" x14ac:dyDescent="0.2">
      <c r="A20" s="63"/>
      <c r="B20" s="63"/>
      <c r="C20" s="63"/>
    </row>
    <row r="21" spans="1:3" s="66" customFormat="1" x14ac:dyDescent="0.2">
      <c r="A21" s="63"/>
      <c r="B21" s="63"/>
      <c r="C21" s="63"/>
    </row>
    <row r="22" spans="1:3" s="66" customFormat="1" x14ac:dyDescent="0.2">
      <c r="A22" s="63"/>
      <c r="B22" s="63"/>
      <c r="C22" s="63"/>
    </row>
    <row r="23" spans="1:3" s="66" customFormat="1" x14ac:dyDescent="0.2">
      <c r="A23" s="63"/>
      <c r="B23" s="63"/>
      <c r="C23" s="63"/>
    </row>
    <row r="24" spans="1:3" s="66" customFormat="1" x14ac:dyDescent="0.2">
      <c r="A24" s="63"/>
      <c r="B24" s="63"/>
      <c r="C24" s="63"/>
    </row>
    <row r="25" spans="1:3" s="66" customFormat="1" x14ac:dyDescent="0.2">
      <c r="A25" s="63"/>
      <c r="B25" s="63"/>
      <c r="C25" s="63"/>
    </row>
    <row r="26" spans="1:3" s="66" customFormat="1" x14ac:dyDescent="0.2">
      <c r="A26" s="63"/>
      <c r="B26" s="63"/>
      <c r="C26" s="63"/>
    </row>
    <row r="27" spans="1:3" s="66" customFormat="1" x14ac:dyDescent="0.2">
      <c r="A27" s="63"/>
      <c r="B27" s="63"/>
      <c r="C27" s="63"/>
    </row>
    <row r="28" spans="1:3" s="66" customFormat="1" x14ac:dyDescent="0.2">
      <c r="A28" s="63"/>
      <c r="B28" s="63"/>
      <c r="C28" s="63"/>
    </row>
    <row r="29" spans="1:3" s="66" customFormat="1" x14ac:dyDescent="0.2">
      <c r="A29" s="63"/>
      <c r="B29" s="63"/>
      <c r="C29" s="63"/>
    </row>
    <row r="30" spans="1:3" s="66" customFormat="1" x14ac:dyDescent="0.2">
      <c r="A30" s="63"/>
      <c r="B30" s="63"/>
      <c r="C30" s="63"/>
    </row>
    <row r="31" spans="1:3" s="66" customFormat="1" x14ac:dyDescent="0.2">
      <c r="A31" s="63"/>
      <c r="B31" s="63"/>
      <c r="C31" s="63"/>
    </row>
    <row r="32" spans="1:3" s="66" customFormat="1" x14ac:dyDescent="0.2">
      <c r="A32" s="63"/>
      <c r="B32" s="63"/>
      <c r="C32" s="63"/>
    </row>
    <row r="33" spans="1:3" s="66" customFormat="1" x14ac:dyDescent="0.2">
      <c r="A33" s="63"/>
      <c r="B33" s="63"/>
      <c r="C33" s="63"/>
    </row>
    <row r="34" spans="1:3" s="66" customFormat="1" x14ac:dyDescent="0.2">
      <c r="A34" s="63"/>
      <c r="B34" s="63"/>
      <c r="C34" s="63"/>
    </row>
    <row r="35" spans="1:3" s="66" customFormat="1" x14ac:dyDescent="0.2">
      <c r="A35" s="63"/>
      <c r="B35" s="63"/>
      <c r="C35" s="63"/>
    </row>
    <row r="36" spans="1:3" s="66" customFormat="1" x14ac:dyDescent="0.2">
      <c r="A36" s="63"/>
      <c r="B36" s="63"/>
      <c r="C36" s="63"/>
    </row>
    <row r="37" spans="1:3" s="66" customFormat="1" x14ac:dyDescent="0.2">
      <c r="A37" s="63"/>
      <c r="B37" s="63"/>
      <c r="C37" s="63"/>
    </row>
    <row r="38" spans="1:3" s="66" customFormat="1" x14ac:dyDescent="0.2">
      <c r="A38" s="63"/>
      <c r="B38" s="63"/>
      <c r="C38" s="63"/>
    </row>
    <row r="39" spans="1:3" s="66" customFormat="1" x14ac:dyDescent="0.2">
      <c r="A39" s="63"/>
      <c r="B39" s="63"/>
      <c r="C39" s="63"/>
    </row>
    <row r="40" spans="1:3" s="66" customFormat="1" x14ac:dyDescent="0.2">
      <c r="A40" s="63"/>
      <c r="B40" s="63"/>
      <c r="C40" s="63"/>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9" sqref="L29"/>
    </sheetView>
  </sheetViews>
  <sheetFormatPr defaultRowHeight="11.25" x14ac:dyDescent="0.2"/>
  <sheetData>
    <row r="1" spans="1:18" ht="15.75" x14ac:dyDescent="0.25">
      <c r="A1" s="201" t="s">
        <v>68</v>
      </c>
      <c r="B1" s="201"/>
      <c r="C1" s="201"/>
      <c r="D1" s="201"/>
      <c r="E1" s="201"/>
      <c r="F1" s="201"/>
      <c r="G1" s="201"/>
      <c r="H1" s="201"/>
      <c r="I1" s="201"/>
      <c r="J1" s="201"/>
      <c r="K1" s="201"/>
      <c r="L1" s="201"/>
      <c r="M1" s="201"/>
      <c r="N1" s="201"/>
      <c r="O1" s="201"/>
      <c r="P1" s="201"/>
      <c r="Q1" s="201"/>
      <c r="R1" s="2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0"/>
  <sheetViews>
    <sheetView zoomScaleNormal="100" workbookViewId="0">
      <selection activeCell="B22" sqref="B22:B24"/>
    </sheetView>
  </sheetViews>
  <sheetFormatPr defaultRowHeight="11.25" x14ac:dyDescent="0.2"/>
  <cols>
    <col min="2" max="9" width="14.33203125" customWidth="1"/>
    <col min="11" max="11" width="9.6640625" bestFit="1" customWidth="1"/>
    <col min="12" max="12" width="22.33203125" customWidth="1"/>
    <col min="13" max="13" width="13" bestFit="1" customWidth="1"/>
    <col min="21" max="21" width="11.83203125" customWidth="1"/>
    <col min="28" max="28" width="12.1640625" customWidth="1"/>
  </cols>
  <sheetData>
    <row r="1" spans="1:15" ht="15.75" x14ac:dyDescent="0.25">
      <c r="A1" s="201" t="s">
        <v>69</v>
      </c>
      <c r="B1" s="201"/>
      <c r="C1" s="201"/>
      <c r="D1" s="201"/>
      <c r="E1" s="201"/>
      <c r="F1" s="201"/>
      <c r="G1" s="201"/>
      <c r="H1" s="201"/>
      <c r="I1" s="201"/>
      <c r="J1" s="201"/>
      <c r="K1" s="201"/>
      <c r="L1" s="201"/>
      <c r="M1" s="201"/>
      <c r="N1" s="201"/>
      <c r="O1" s="201"/>
    </row>
    <row r="2" spans="1:15" ht="12.75" x14ac:dyDescent="0.2">
      <c r="A2" s="202" t="str">
        <f>'FormsList&amp;FilerInfo'!B2</f>
        <v>Sonoma Clean Power Authority</v>
      </c>
      <c r="B2" s="203"/>
      <c r="C2" s="203"/>
      <c r="D2" s="203"/>
      <c r="E2" s="203"/>
      <c r="F2" s="203"/>
      <c r="G2" s="203"/>
      <c r="H2" s="203"/>
      <c r="I2" s="203"/>
      <c r="J2" s="203"/>
      <c r="K2" s="203"/>
      <c r="L2" s="203"/>
      <c r="M2" s="203"/>
      <c r="N2" s="203"/>
      <c r="O2" s="203"/>
    </row>
    <row r="3" spans="1:15" ht="12.75" x14ac:dyDescent="0.2">
      <c r="A3" s="88"/>
      <c r="B3" s="88"/>
      <c r="C3" s="88"/>
      <c r="D3" s="88"/>
      <c r="E3" s="88"/>
      <c r="F3" s="2"/>
      <c r="G3" s="2"/>
      <c r="H3" s="2"/>
      <c r="I3" s="2"/>
      <c r="J3" s="2"/>
      <c r="K3" s="2"/>
      <c r="L3" s="2"/>
      <c r="M3" s="2"/>
      <c r="N3" s="2"/>
      <c r="O3" s="2"/>
    </row>
    <row r="4" spans="1:15" ht="15.75" x14ac:dyDescent="0.25">
      <c r="A4" s="206" t="s">
        <v>87</v>
      </c>
      <c r="B4" s="206"/>
      <c r="C4" s="206"/>
      <c r="D4" s="206"/>
      <c r="E4" s="206"/>
      <c r="F4" s="206"/>
      <c r="G4" s="206"/>
      <c r="H4" s="206"/>
      <c r="I4" s="206"/>
      <c r="J4" s="89"/>
      <c r="K4" s="89"/>
      <c r="L4" s="89"/>
      <c r="M4" s="89"/>
      <c r="N4" s="89"/>
      <c r="O4" s="89"/>
    </row>
    <row r="5" spans="1:15" ht="12.75" x14ac:dyDescent="0.2">
      <c r="A5" s="3"/>
      <c r="B5" s="3"/>
      <c r="C5" s="3"/>
      <c r="D5" s="3"/>
      <c r="E5" s="3"/>
    </row>
    <row r="6" spans="1:15" ht="12" x14ac:dyDescent="0.2">
      <c r="A6" s="204" t="s">
        <v>70</v>
      </c>
      <c r="B6" s="205"/>
      <c r="C6" s="205"/>
      <c r="D6" s="205"/>
      <c r="E6" s="100"/>
      <c r="F6" s="100"/>
      <c r="G6" s="100"/>
      <c r="H6" s="100"/>
      <c r="I6" s="91"/>
      <c r="J6" s="92"/>
    </row>
    <row r="7" spans="1:15" ht="33.75" x14ac:dyDescent="0.2">
      <c r="A7" s="6" t="s">
        <v>2</v>
      </c>
      <c r="B7" s="4" t="s">
        <v>80</v>
      </c>
      <c r="C7" s="4" t="s">
        <v>7</v>
      </c>
      <c r="D7" s="4" t="s">
        <v>81</v>
      </c>
      <c r="E7" s="4" t="s">
        <v>83</v>
      </c>
      <c r="F7" s="4" t="s">
        <v>84</v>
      </c>
      <c r="G7" s="4" t="s">
        <v>82</v>
      </c>
      <c r="H7" s="77" t="s">
        <v>71</v>
      </c>
      <c r="I7" s="77" t="s">
        <v>72</v>
      </c>
    </row>
    <row r="8" spans="1:15" x14ac:dyDescent="0.2">
      <c r="A8" s="129">
        <v>2000</v>
      </c>
      <c r="B8" s="130"/>
      <c r="C8" s="130"/>
      <c r="D8" s="130"/>
      <c r="E8" s="130"/>
      <c r="F8" s="130"/>
      <c r="G8" s="130"/>
      <c r="H8" s="131"/>
      <c r="I8" s="131"/>
    </row>
    <row r="9" spans="1:15" x14ac:dyDescent="0.2">
      <c r="A9" s="129">
        <v>2001</v>
      </c>
      <c r="B9" s="130"/>
      <c r="C9" s="130"/>
      <c r="D9" s="130"/>
      <c r="E9" s="130"/>
      <c r="F9" s="130"/>
      <c r="G9" s="130"/>
      <c r="H9" s="131"/>
      <c r="I9" s="131"/>
    </row>
    <row r="10" spans="1:15" x14ac:dyDescent="0.2">
      <c r="A10" s="129">
        <v>2002</v>
      </c>
      <c r="B10" s="130"/>
      <c r="C10" s="130"/>
      <c r="D10" s="130"/>
      <c r="E10" s="130"/>
      <c r="F10" s="130"/>
      <c r="G10" s="130"/>
      <c r="H10" s="131"/>
      <c r="I10" s="131"/>
    </row>
    <row r="11" spans="1:15" x14ac:dyDescent="0.2">
      <c r="A11" s="129">
        <v>2003</v>
      </c>
      <c r="B11" s="130"/>
      <c r="C11" s="130"/>
      <c r="D11" s="130"/>
      <c r="E11" s="130"/>
      <c r="F11" s="130"/>
      <c r="G11" s="130"/>
      <c r="H11" s="131"/>
      <c r="I11" s="131"/>
    </row>
    <row r="12" spans="1:15" x14ac:dyDescent="0.2">
      <c r="A12" s="129">
        <v>2004</v>
      </c>
      <c r="B12" s="130"/>
      <c r="C12" s="130"/>
      <c r="D12" s="130"/>
      <c r="E12" s="130"/>
      <c r="F12" s="130"/>
      <c r="G12" s="130"/>
      <c r="H12" s="131"/>
      <c r="I12" s="131"/>
    </row>
    <row r="13" spans="1:15" x14ac:dyDescent="0.2">
      <c r="A13" s="129">
        <v>2005</v>
      </c>
      <c r="B13" s="130"/>
      <c r="C13" s="130"/>
      <c r="D13" s="130"/>
      <c r="E13" s="130"/>
      <c r="F13" s="130"/>
      <c r="G13" s="130"/>
      <c r="H13" s="131"/>
      <c r="I13" s="131"/>
    </row>
    <row r="14" spans="1:15" x14ac:dyDescent="0.2">
      <c r="A14" s="129">
        <v>2006</v>
      </c>
      <c r="B14" s="130"/>
      <c r="C14" s="130"/>
      <c r="D14" s="130"/>
      <c r="E14" s="130"/>
      <c r="F14" s="130"/>
      <c r="G14" s="130"/>
      <c r="H14" s="131"/>
      <c r="I14" s="131"/>
    </row>
    <row r="15" spans="1:15" x14ac:dyDescent="0.2">
      <c r="A15" s="129">
        <v>2007</v>
      </c>
      <c r="B15" s="130"/>
      <c r="C15" s="130"/>
      <c r="D15" s="130"/>
      <c r="E15" s="130"/>
      <c r="F15" s="130"/>
      <c r="G15" s="130"/>
      <c r="H15" s="131"/>
      <c r="I15" s="131"/>
    </row>
    <row r="16" spans="1:15" x14ac:dyDescent="0.2">
      <c r="A16" s="129">
        <v>2008</v>
      </c>
      <c r="B16" s="130"/>
      <c r="C16" s="130"/>
      <c r="D16" s="130"/>
      <c r="E16" s="130"/>
      <c r="F16" s="130"/>
      <c r="G16" s="130"/>
      <c r="H16" s="131"/>
      <c r="I16" s="131"/>
    </row>
    <row r="17" spans="1:28" x14ac:dyDescent="0.2">
      <c r="A17" s="129">
        <v>2009</v>
      </c>
      <c r="B17" s="130"/>
      <c r="C17" s="130"/>
      <c r="D17" s="130"/>
      <c r="E17" s="130"/>
      <c r="F17" s="130"/>
      <c r="G17" s="130"/>
      <c r="H17" s="131"/>
      <c r="I17" s="131"/>
    </row>
    <row r="18" spans="1:28" x14ac:dyDescent="0.2">
      <c r="A18" s="129">
        <v>2010</v>
      </c>
      <c r="B18" s="130"/>
      <c r="C18" s="130"/>
      <c r="D18" s="130"/>
      <c r="E18" s="130"/>
      <c r="F18" s="130"/>
      <c r="G18" s="130"/>
      <c r="H18" s="131"/>
      <c r="I18" s="131"/>
    </row>
    <row r="19" spans="1:28" x14ac:dyDescent="0.2">
      <c r="A19" s="129">
        <v>2011</v>
      </c>
      <c r="B19" s="130"/>
      <c r="C19" s="130"/>
      <c r="D19" s="130"/>
      <c r="E19" s="130"/>
      <c r="F19" s="130"/>
      <c r="G19" s="130"/>
      <c r="H19" s="131"/>
      <c r="I19" s="131"/>
    </row>
    <row r="20" spans="1:28" x14ac:dyDescent="0.2">
      <c r="A20" s="129">
        <v>2012</v>
      </c>
      <c r="B20" s="130"/>
      <c r="C20" s="130"/>
      <c r="D20" s="130"/>
      <c r="E20" s="130"/>
      <c r="F20" s="130"/>
      <c r="G20" s="130"/>
      <c r="H20" s="131"/>
      <c r="I20" s="131"/>
    </row>
    <row r="21" spans="1:28" x14ac:dyDescent="0.2">
      <c r="A21" s="129">
        <v>2013</v>
      </c>
      <c r="B21" s="130"/>
      <c r="C21" s="130"/>
      <c r="D21" s="130"/>
      <c r="E21" s="130"/>
      <c r="F21" s="130"/>
      <c r="G21" s="130"/>
      <c r="H21" s="131"/>
      <c r="I21" s="131"/>
      <c r="K21" s="148"/>
      <c r="N21" s="148"/>
      <c r="P21" s="148"/>
      <c r="R21" s="148"/>
      <c r="S21" s="148"/>
      <c r="U21" s="148"/>
      <c r="V21" s="148"/>
      <c r="X21" s="148"/>
      <c r="AA21" s="148"/>
      <c r="AB21" s="148"/>
    </row>
    <row r="22" spans="1:28" x14ac:dyDescent="0.2">
      <c r="A22" s="129">
        <v>2014</v>
      </c>
      <c r="B22" s="149">
        <v>581294</v>
      </c>
      <c r="C22" s="152">
        <v>313.84300000000002</v>
      </c>
      <c r="D22" s="149">
        <v>78149</v>
      </c>
      <c r="E22" s="152">
        <v>206.64699999999999</v>
      </c>
      <c r="F22" s="132">
        <v>503145</v>
      </c>
      <c r="G22" s="152">
        <v>107.197</v>
      </c>
      <c r="H22" s="151">
        <v>23358</v>
      </c>
      <c r="I22" s="149">
        <v>16815</v>
      </c>
      <c r="K22" s="147"/>
      <c r="N22" s="140"/>
      <c r="P22" s="142"/>
      <c r="AB22" s="140"/>
    </row>
    <row r="23" spans="1:28" x14ac:dyDescent="0.2">
      <c r="A23" s="129">
        <v>2015</v>
      </c>
      <c r="B23" s="149">
        <v>1987000.9665210946</v>
      </c>
      <c r="C23" s="152">
        <v>489.07499999999999</v>
      </c>
      <c r="D23" s="149">
        <v>980667.74</v>
      </c>
      <c r="E23" s="152">
        <v>234.001</v>
      </c>
      <c r="F23" s="149">
        <v>1006333.2265210946</v>
      </c>
      <c r="G23" s="152">
        <v>255.07599999999999</v>
      </c>
      <c r="H23" s="149">
        <v>155985</v>
      </c>
      <c r="I23" s="149">
        <v>23898</v>
      </c>
      <c r="K23" s="147"/>
      <c r="N23" s="140"/>
      <c r="P23" s="142"/>
      <c r="AB23" s="140"/>
    </row>
    <row r="24" spans="1:28" x14ac:dyDescent="0.2">
      <c r="A24" s="129">
        <v>2016</v>
      </c>
      <c r="B24" s="149">
        <v>2186725.5160724767</v>
      </c>
      <c r="C24" s="150">
        <v>454.08</v>
      </c>
      <c r="D24" s="149">
        <v>1058504.9370973676</v>
      </c>
      <c r="E24" s="152">
        <v>206.97900000000001</v>
      </c>
      <c r="F24" s="149">
        <v>1128220.5789751092</v>
      </c>
      <c r="G24" s="152">
        <v>247.102</v>
      </c>
      <c r="H24" s="149">
        <v>169659.16666666666</v>
      </c>
      <c r="I24" s="149">
        <v>26025</v>
      </c>
      <c r="K24" s="147"/>
      <c r="N24" s="140"/>
      <c r="P24" s="142"/>
      <c r="AB24" s="140"/>
    </row>
    <row r="25" spans="1:28" x14ac:dyDescent="0.2">
      <c r="A25" s="129">
        <v>2017</v>
      </c>
      <c r="B25" s="132">
        <v>2380561.8877385533</v>
      </c>
      <c r="C25" s="133">
        <v>580.26599999999996</v>
      </c>
      <c r="D25" s="132">
        <v>1165090.4624221141</v>
      </c>
      <c r="E25" s="133">
        <v>310.20499999999998</v>
      </c>
      <c r="F25" s="132">
        <v>1215471.4253164392</v>
      </c>
      <c r="G25" s="133">
        <v>270.06099999999998</v>
      </c>
      <c r="H25" s="132">
        <v>183546.91666666666</v>
      </c>
      <c r="I25" s="132">
        <v>29186</v>
      </c>
      <c r="K25" s="147"/>
      <c r="L25" s="140"/>
      <c r="N25" s="140"/>
      <c r="P25" s="142"/>
      <c r="AB25" s="140"/>
    </row>
    <row r="26" spans="1:28" x14ac:dyDescent="0.2">
      <c r="A26" s="6">
        <v>2018</v>
      </c>
      <c r="B26" s="93">
        <v>2409841.4804856698</v>
      </c>
      <c r="C26" s="94">
        <v>449.63200000000001</v>
      </c>
      <c r="D26" s="93">
        <v>1159176.1926621399</v>
      </c>
      <c r="E26" s="94">
        <v>220.72800000000001</v>
      </c>
      <c r="F26" s="93">
        <v>1250665.2878235299</v>
      </c>
      <c r="G26" s="94">
        <v>228.904</v>
      </c>
      <c r="H26" s="93">
        <v>191168</v>
      </c>
      <c r="I26" s="93">
        <v>32411</v>
      </c>
      <c r="K26" s="147"/>
      <c r="L26" s="140"/>
      <c r="N26" s="140"/>
      <c r="P26" s="142"/>
      <c r="AB26" s="140"/>
    </row>
    <row r="27" spans="1:28" x14ac:dyDescent="0.2">
      <c r="A27" s="6">
        <v>2019</v>
      </c>
      <c r="B27" s="141">
        <v>2459736.8851330397</v>
      </c>
      <c r="C27" s="94">
        <v>469.59</v>
      </c>
      <c r="D27" s="93">
        <v>1159379.7467763035</v>
      </c>
      <c r="E27" s="94">
        <v>230.52477863080895</v>
      </c>
      <c r="F27" s="93">
        <v>1300357.1383567362</v>
      </c>
      <c r="G27" s="94">
        <v>239.06366173619426</v>
      </c>
      <c r="H27" s="93">
        <v>192103.5</v>
      </c>
      <c r="I27" s="93">
        <v>32949</v>
      </c>
      <c r="K27" s="147"/>
      <c r="L27" s="140"/>
      <c r="M27" s="140"/>
      <c r="N27" s="140"/>
      <c r="P27" s="142"/>
      <c r="R27" s="139"/>
      <c r="X27" s="139"/>
      <c r="AB27" s="140"/>
    </row>
    <row r="28" spans="1:28" x14ac:dyDescent="0.2">
      <c r="A28" s="6">
        <v>2020</v>
      </c>
      <c r="B28" s="141">
        <v>2469815.8616605531</v>
      </c>
      <c r="C28" s="94">
        <v>472.8</v>
      </c>
      <c r="D28" s="93">
        <v>1168180.1382919082</v>
      </c>
      <c r="E28" s="94">
        <v>230.203</v>
      </c>
      <c r="F28" s="93">
        <v>1301635.7233686449</v>
      </c>
      <c r="G28" s="94">
        <v>242.59700000000001</v>
      </c>
      <c r="H28" s="93">
        <v>193039</v>
      </c>
      <c r="I28" s="93">
        <v>33487</v>
      </c>
      <c r="J28" s="147"/>
      <c r="K28" s="147"/>
      <c r="L28" s="140"/>
      <c r="M28" s="140"/>
      <c r="N28" s="140"/>
      <c r="P28" s="142"/>
      <c r="R28" s="139"/>
      <c r="T28" s="147"/>
      <c r="V28" s="147"/>
      <c r="X28" s="139"/>
      <c r="AB28" s="140"/>
    </row>
    <row r="29" spans="1:28" x14ac:dyDescent="0.2">
      <c r="A29" s="6">
        <v>2021</v>
      </c>
      <c r="B29" s="141">
        <v>2460598.9015133092</v>
      </c>
      <c r="C29" s="94">
        <v>472.93881829157442</v>
      </c>
      <c r="D29" s="93">
        <v>1170049.1400000001</v>
      </c>
      <c r="E29" s="94">
        <v>230.79414332628832</v>
      </c>
      <c r="F29" s="93">
        <v>1290549.7615133091</v>
      </c>
      <c r="G29" s="94">
        <v>242.1446749652861</v>
      </c>
      <c r="H29" s="93">
        <v>194038</v>
      </c>
      <c r="I29" s="93">
        <v>33569</v>
      </c>
      <c r="K29" s="147"/>
      <c r="L29" s="140"/>
      <c r="M29" s="140"/>
      <c r="N29" s="140"/>
      <c r="P29" s="142"/>
      <c r="X29" s="139"/>
      <c r="AB29" s="140"/>
    </row>
    <row r="30" spans="1:28" x14ac:dyDescent="0.2">
      <c r="A30" s="6">
        <v>2022</v>
      </c>
      <c r="B30" s="141">
        <v>2458050.7293637334</v>
      </c>
      <c r="C30" s="94">
        <v>473.02859401847178</v>
      </c>
      <c r="D30" s="93">
        <v>1175389.7239999999</v>
      </c>
      <c r="E30" s="94">
        <v>231.78401106905116</v>
      </c>
      <c r="F30" s="93">
        <v>1282661.0053637335</v>
      </c>
      <c r="G30" s="94">
        <v>241.24458294942062</v>
      </c>
      <c r="H30" s="93">
        <v>194956</v>
      </c>
      <c r="I30" s="93">
        <v>33630</v>
      </c>
      <c r="K30" s="147"/>
      <c r="L30" s="140"/>
      <c r="M30" s="140"/>
      <c r="N30" s="140"/>
      <c r="P30" s="142"/>
      <c r="X30" s="139"/>
      <c r="AB30" s="140"/>
    </row>
    <row r="31" spans="1:28" x14ac:dyDescent="0.2">
      <c r="A31" s="6">
        <v>2023</v>
      </c>
      <c r="B31" s="141">
        <v>2455706.647293109</v>
      </c>
      <c r="C31" s="94">
        <v>473.15649147856732</v>
      </c>
      <c r="D31" s="93">
        <v>1180240.2039999999</v>
      </c>
      <c r="E31" s="94">
        <v>232.7929938074551</v>
      </c>
      <c r="F31" s="93">
        <v>1275466.4432931091</v>
      </c>
      <c r="G31" s="94">
        <v>240.36349767111221</v>
      </c>
      <c r="H31" s="93">
        <v>195793</v>
      </c>
      <c r="I31" s="93">
        <v>33676</v>
      </c>
      <c r="K31" s="147"/>
      <c r="L31" s="140"/>
      <c r="M31" s="140"/>
      <c r="N31" s="140"/>
      <c r="P31" s="142"/>
      <c r="X31" s="139"/>
      <c r="AB31" s="140"/>
    </row>
    <row r="32" spans="1:28" x14ac:dyDescent="0.2">
      <c r="A32" s="6">
        <v>2024</v>
      </c>
      <c r="B32" s="141">
        <v>2459526.2244284172</v>
      </c>
      <c r="C32" s="94">
        <v>473.24650741066023</v>
      </c>
      <c r="D32" s="93">
        <v>1184112.6359999999</v>
      </c>
      <c r="E32" s="94">
        <v>233.78377466086616</v>
      </c>
      <c r="F32" s="93">
        <v>1275413.5884284172</v>
      </c>
      <c r="G32" s="94">
        <v>239.46273274979407</v>
      </c>
      <c r="H32" s="93">
        <v>196468</v>
      </c>
      <c r="I32" s="93">
        <v>33743.5</v>
      </c>
      <c r="K32" s="147"/>
      <c r="L32" s="140"/>
      <c r="M32" s="140"/>
      <c r="N32" s="140"/>
      <c r="P32" s="142"/>
      <c r="X32" s="139"/>
      <c r="AB32" s="140"/>
    </row>
    <row r="33" spans="1:28" x14ac:dyDescent="0.2">
      <c r="A33" s="6">
        <v>2025</v>
      </c>
      <c r="B33" s="141">
        <v>2450643.3974371543</v>
      </c>
      <c r="C33" s="94">
        <v>473.3365233427532</v>
      </c>
      <c r="D33" s="93">
        <v>1187495.612</v>
      </c>
      <c r="E33" s="94">
        <v>234.77491557800559</v>
      </c>
      <c r="F33" s="93">
        <v>1263147.7854371544</v>
      </c>
      <c r="G33" s="94">
        <v>238.56160776474761</v>
      </c>
      <c r="H33" s="93">
        <v>197062</v>
      </c>
      <c r="I33" s="93">
        <v>33788.050000000003</v>
      </c>
      <c r="K33" s="147"/>
      <c r="L33" s="140"/>
      <c r="M33" s="140"/>
      <c r="N33" s="140"/>
      <c r="P33" s="142"/>
      <c r="X33" s="139"/>
      <c r="AB33" s="140"/>
    </row>
    <row r="34" spans="1:28" x14ac:dyDescent="0.2">
      <c r="A34" s="6">
        <v>2026</v>
      </c>
      <c r="B34" s="141">
        <v>2448911.3556252536</v>
      </c>
      <c r="C34" s="94">
        <v>473.57937488227299</v>
      </c>
      <c r="D34" s="93">
        <v>1190877.4000000001</v>
      </c>
      <c r="E34" s="94">
        <v>235.84252869137194</v>
      </c>
      <c r="F34" s="93">
        <v>1258033.9556252535</v>
      </c>
      <c r="G34" s="94">
        <v>237.73684619090105</v>
      </c>
      <c r="H34" s="93">
        <v>197656</v>
      </c>
      <c r="I34" s="93">
        <v>33832.600000000006</v>
      </c>
      <c r="K34" s="147"/>
      <c r="L34" s="140"/>
      <c r="M34" s="140"/>
      <c r="N34" s="140"/>
      <c r="P34" s="142"/>
      <c r="X34" s="139"/>
      <c r="AB34" s="140"/>
    </row>
    <row r="35" spans="1:28" x14ac:dyDescent="0.2">
      <c r="A35" s="95">
        <v>2027</v>
      </c>
      <c r="B35" s="141">
        <v>2448216.73140663</v>
      </c>
      <c r="C35" s="94">
        <v>474.02227385811671</v>
      </c>
      <c r="D35" s="93">
        <v>1194258</v>
      </c>
      <c r="E35" s="94">
        <v>237.01113692905835</v>
      </c>
      <c r="F35" s="93">
        <v>1253958.73140663</v>
      </c>
      <c r="G35" s="94">
        <v>237.01113692905835</v>
      </c>
      <c r="H35" s="93">
        <v>198250</v>
      </c>
      <c r="I35" s="93">
        <v>33877.150000000009</v>
      </c>
      <c r="K35" s="147"/>
      <c r="L35" s="140"/>
      <c r="M35" s="140"/>
      <c r="N35" s="140"/>
      <c r="P35" s="142"/>
      <c r="X35" s="139"/>
      <c r="AB35" s="140"/>
    </row>
    <row r="36" spans="1:28" x14ac:dyDescent="0.2">
      <c r="A36" s="95">
        <v>2028</v>
      </c>
      <c r="B36" s="141">
        <v>2455001.4874390857</v>
      </c>
      <c r="C36" s="94">
        <v>474.76743615649013</v>
      </c>
      <c r="D36" s="93">
        <v>1197637.412</v>
      </c>
      <c r="E36" s="94">
        <v>242.13139243980999</v>
      </c>
      <c r="F36" s="93">
        <v>1257364.0754390857</v>
      </c>
      <c r="G36" s="94">
        <v>232.63604371668015</v>
      </c>
      <c r="H36" s="93">
        <v>198844</v>
      </c>
      <c r="I36" s="93">
        <v>33921.700000000012</v>
      </c>
      <c r="K36" s="147"/>
      <c r="L36" s="140"/>
      <c r="M36" s="140"/>
      <c r="N36" s="140"/>
      <c r="P36" s="142"/>
      <c r="X36" s="139"/>
      <c r="AB36" s="140"/>
    </row>
    <row r="37" spans="1:28" x14ac:dyDescent="0.2">
      <c r="A37" s="6">
        <v>2029</v>
      </c>
      <c r="B37" s="141">
        <v>2449947.2022091956</v>
      </c>
      <c r="C37" s="94">
        <v>475.51259845486362</v>
      </c>
      <c r="D37" s="93">
        <v>1201015.6359999999</v>
      </c>
      <c r="E37" s="94">
        <v>247.26655119652909</v>
      </c>
      <c r="F37" s="93">
        <v>1248931.5662091956</v>
      </c>
      <c r="G37" s="94">
        <v>228.24604725833453</v>
      </c>
      <c r="H37" s="93">
        <v>199438</v>
      </c>
      <c r="I37" s="93">
        <v>33966.250000000015</v>
      </c>
      <c r="K37" s="147"/>
      <c r="L37" s="140"/>
      <c r="M37" s="140"/>
      <c r="N37" s="140"/>
      <c r="P37" s="142"/>
      <c r="X37" s="139"/>
      <c r="AB37" s="140"/>
    </row>
    <row r="38" spans="1:28" x14ac:dyDescent="0.2">
      <c r="A38" s="6">
        <v>2030</v>
      </c>
      <c r="B38" s="141">
        <v>2452364.603083442</v>
      </c>
      <c r="C38" s="1">
        <v>476.56</v>
      </c>
      <c r="D38" s="93">
        <v>1204392.672</v>
      </c>
      <c r="E38" s="94">
        <v>250.19400000000002</v>
      </c>
      <c r="F38" s="93">
        <v>1247971.9310834419</v>
      </c>
      <c r="G38" s="94">
        <v>226.36599999999999</v>
      </c>
      <c r="H38" s="93">
        <v>200032</v>
      </c>
      <c r="I38" s="93">
        <v>34010.800000000017</v>
      </c>
      <c r="K38" s="147"/>
      <c r="L38" s="140"/>
      <c r="M38" s="140"/>
      <c r="N38" s="140"/>
      <c r="P38" s="142"/>
      <c r="Q38" s="143"/>
      <c r="X38" s="139"/>
      <c r="AB38" s="140"/>
    </row>
    <row r="40" spans="1:28" x14ac:dyDescent="0.2">
      <c r="V40" s="140"/>
      <c r="X40" s="146"/>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7"/>
  </sheetPr>
  <dimension ref="A1:Q86"/>
  <sheetViews>
    <sheetView tabSelected="1" view="pageBreakPreview" zoomScale="60" zoomScaleNormal="82" workbookViewId="0">
      <selection activeCell="B5" sqref="B5:P5"/>
    </sheetView>
  </sheetViews>
  <sheetFormatPr defaultRowHeight="12.75" x14ac:dyDescent="0.2"/>
  <cols>
    <col min="1" max="1" width="9.33203125" style="10"/>
    <col min="2" max="2" width="104.6640625" style="10" customWidth="1"/>
    <col min="3" max="3" width="23" style="10" customWidth="1"/>
    <col min="4" max="4" width="22.5" style="10" customWidth="1"/>
    <col min="5" max="10" width="26.5" style="10" bestFit="1" customWidth="1"/>
    <col min="11" max="11" width="12.5" style="10" customWidth="1"/>
    <col min="12" max="16" width="12.1640625" style="10" customWidth="1"/>
    <col min="17" max="16384" width="9.33203125" style="10"/>
  </cols>
  <sheetData>
    <row r="1" spans="1:17" ht="15.75" x14ac:dyDescent="0.25">
      <c r="B1" s="211" t="s">
        <v>66</v>
      </c>
      <c r="C1" s="211"/>
      <c r="D1" s="211"/>
      <c r="E1" s="211"/>
      <c r="F1" s="211"/>
      <c r="G1" s="211"/>
      <c r="H1" s="211"/>
      <c r="I1" s="211"/>
      <c r="J1" s="211"/>
      <c r="K1" s="211"/>
      <c r="L1" s="211"/>
      <c r="M1" s="211"/>
      <c r="N1" s="211"/>
      <c r="O1" s="211"/>
      <c r="P1" s="211"/>
    </row>
    <row r="2" spans="1:17" ht="15.75" x14ac:dyDescent="0.25">
      <c r="B2" s="212" t="str">
        <f>+'FormsList&amp;FilerInfo'!B2</f>
        <v>Sonoma Clean Power Authority</v>
      </c>
      <c r="C2" s="213"/>
      <c r="D2" s="213"/>
      <c r="E2" s="213"/>
      <c r="F2" s="213"/>
      <c r="G2" s="213"/>
      <c r="H2" s="213"/>
      <c r="I2" s="213"/>
      <c r="J2" s="213"/>
      <c r="K2" s="213"/>
      <c r="L2" s="213"/>
      <c r="M2" s="213"/>
      <c r="N2" s="213"/>
      <c r="O2" s="213"/>
      <c r="P2" s="213"/>
    </row>
    <row r="3" spans="1:17" ht="15.75" x14ac:dyDescent="0.25">
      <c r="B3" s="136"/>
      <c r="C3" s="134"/>
      <c r="D3" s="134"/>
      <c r="E3" s="134"/>
      <c r="F3" s="134"/>
      <c r="G3" s="134"/>
      <c r="H3" s="134"/>
      <c r="I3" s="134"/>
      <c r="J3" s="134"/>
      <c r="K3" s="134"/>
      <c r="L3" s="134"/>
      <c r="M3" s="134"/>
      <c r="N3" s="134"/>
      <c r="O3" s="134"/>
      <c r="P3" s="134"/>
    </row>
    <row r="4" spans="1:17" ht="18" x14ac:dyDescent="0.25">
      <c r="B4" s="214" t="s">
        <v>8</v>
      </c>
      <c r="C4" s="214"/>
      <c r="D4" s="214"/>
      <c r="E4" s="214"/>
      <c r="F4" s="214"/>
      <c r="G4" s="214"/>
      <c r="H4" s="214"/>
      <c r="I4" s="214"/>
      <c r="J4" s="214"/>
      <c r="K4" s="214"/>
      <c r="L4" s="214"/>
      <c r="M4" s="214"/>
      <c r="N4" s="214"/>
      <c r="O4" s="214"/>
      <c r="P4" s="214"/>
    </row>
    <row r="5" spans="1:17" x14ac:dyDescent="0.2">
      <c r="B5" s="215" t="s">
        <v>94</v>
      </c>
      <c r="C5" s="215"/>
      <c r="D5" s="215"/>
      <c r="E5" s="215"/>
      <c r="F5" s="215"/>
      <c r="G5" s="215"/>
      <c r="H5" s="215"/>
      <c r="I5" s="215"/>
      <c r="J5" s="215"/>
      <c r="K5" s="215"/>
      <c r="L5" s="215"/>
      <c r="M5" s="215"/>
      <c r="N5" s="215"/>
      <c r="O5" s="215"/>
      <c r="P5" s="215"/>
      <c r="Q5" s="138"/>
    </row>
    <row r="6" spans="1:17" ht="13.5" thickBot="1" x14ac:dyDescent="0.25">
      <c r="B6" s="135"/>
      <c r="C6" s="135"/>
      <c r="D6" s="135"/>
      <c r="E6" s="135"/>
      <c r="F6" s="135"/>
      <c r="G6" s="135"/>
      <c r="H6" s="135"/>
      <c r="I6" s="135"/>
      <c r="J6" s="135"/>
      <c r="K6" s="135"/>
      <c r="L6" s="135"/>
      <c r="M6" s="135"/>
      <c r="N6" s="135"/>
      <c r="O6" s="135"/>
      <c r="P6" s="135"/>
    </row>
    <row r="7" spans="1:17" ht="21" customHeight="1" thickBot="1" x14ac:dyDescent="0.25">
      <c r="A7" s="138"/>
      <c r="B7" s="137"/>
      <c r="C7" s="123">
        <v>2017</v>
      </c>
      <c r="D7" s="123">
        <v>2018</v>
      </c>
      <c r="E7" s="123">
        <v>2019</v>
      </c>
      <c r="F7" s="123">
        <v>2020</v>
      </c>
      <c r="G7" s="123">
        <v>2021</v>
      </c>
      <c r="H7" s="123">
        <v>2022</v>
      </c>
      <c r="I7" s="123">
        <v>2023</v>
      </c>
      <c r="J7" s="123">
        <v>2024</v>
      </c>
      <c r="K7" s="123">
        <v>2025</v>
      </c>
      <c r="L7" s="123">
        <v>2026</v>
      </c>
      <c r="M7" s="123">
        <v>2027</v>
      </c>
      <c r="N7" s="123">
        <v>2028</v>
      </c>
      <c r="O7" s="123">
        <v>2029</v>
      </c>
      <c r="P7" s="123">
        <v>2030</v>
      </c>
    </row>
    <row r="8" spans="1:17" ht="17.25" customHeight="1" thickBot="1" x14ac:dyDescent="0.25">
      <c r="A8" s="10">
        <f>ROW()</f>
        <v>8</v>
      </c>
      <c r="B8" s="11" t="s">
        <v>9</v>
      </c>
      <c r="C8" s="12"/>
      <c r="D8" s="12"/>
      <c r="E8" s="12"/>
      <c r="F8" s="12"/>
      <c r="G8" s="12"/>
      <c r="H8" s="12"/>
      <c r="I8" s="12"/>
      <c r="J8" s="12"/>
      <c r="K8" s="12"/>
      <c r="L8" s="12"/>
      <c r="M8" s="12"/>
      <c r="N8" s="12"/>
      <c r="O8" s="12"/>
      <c r="P8" s="13"/>
    </row>
    <row r="9" spans="1:17" s="17" customFormat="1" ht="18" customHeight="1" thickBot="1" x14ac:dyDescent="0.25">
      <c r="A9" s="10">
        <f>ROW()</f>
        <v>9</v>
      </c>
      <c r="B9" s="14" t="s">
        <v>10</v>
      </c>
      <c r="C9" s="15"/>
      <c r="D9" s="15"/>
      <c r="E9" s="15"/>
      <c r="F9" s="15"/>
      <c r="G9" s="15"/>
      <c r="H9" s="15"/>
      <c r="I9" s="15"/>
      <c r="J9" s="15"/>
      <c r="K9" s="15"/>
      <c r="L9" s="15"/>
      <c r="M9" s="15"/>
      <c r="N9" s="15"/>
      <c r="O9" s="15"/>
      <c r="P9" s="16"/>
    </row>
    <row r="10" spans="1:17" ht="18" customHeight="1" thickBot="1" x14ac:dyDescent="0.25">
      <c r="A10" s="10">
        <f>ROW()</f>
        <v>10</v>
      </c>
      <c r="B10" s="18" t="s">
        <v>11</v>
      </c>
      <c r="C10" s="19"/>
      <c r="D10" s="19"/>
      <c r="E10" s="19"/>
      <c r="F10" s="19"/>
      <c r="G10" s="19"/>
      <c r="H10" s="19"/>
      <c r="I10" s="19"/>
      <c r="J10" s="19"/>
      <c r="K10" s="19"/>
      <c r="L10" s="19"/>
      <c r="M10" s="19"/>
      <c r="N10" s="19"/>
      <c r="O10" s="19"/>
      <c r="P10" s="20"/>
    </row>
    <row r="11" spans="1:17" s="21" customFormat="1" ht="18" customHeight="1" thickBot="1" x14ac:dyDescent="0.25">
      <c r="A11" s="10">
        <f>ROW()</f>
        <v>11</v>
      </c>
      <c r="B11" s="207" t="s">
        <v>12</v>
      </c>
      <c r="C11" s="208"/>
      <c r="D11" s="208"/>
      <c r="E11" s="208"/>
      <c r="F11" s="208"/>
      <c r="G11" s="208"/>
      <c r="H11" s="208"/>
      <c r="I11" s="208"/>
      <c r="J11" s="208"/>
      <c r="K11" s="208"/>
      <c r="L11" s="208"/>
      <c r="M11" s="208"/>
      <c r="N11" s="208"/>
      <c r="O11" s="209"/>
      <c r="P11" s="210"/>
    </row>
    <row r="12" spans="1:17" s="21" customFormat="1" ht="18" customHeight="1" x14ac:dyDescent="0.2">
      <c r="A12" s="10">
        <f>ROW()</f>
        <v>12</v>
      </c>
      <c r="B12" s="22" t="s">
        <v>13</v>
      </c>
      <c r="C12" s="23"/>
      <c r="D12" s="23"/>
      <c r="E12" s="23"/>
      <c r="F12" s="23"/>
      <c r="G12" s="23"/>
      <c r="H12" s="23"/>
      <c r="I12" s="23"/>
      <c r="J12" s="23"/>
      <c r="K12" s="23"/>
      <c r="L12" s="23"/>
      <c r="M12" s="23"/>
      <c r="N12" s="23"/>
      <c r="O12" s="23"/>
      <c r="P12" s="23"/>
    </row>
    <row r="13" spans="1:17" s="21" customFormat="1" ht="18" customHeight="1" thickBot="1" x14ac:dyDescent="0.25">
      <c r="A13" s="10">
        <f>ROW()</f>
        <v>13</v>
      </c>
      <c r="B13" s="24" t="s">
        <v>14</v>
      </c>
      <c r="C13" s="25"/>
      <c r="D13" s="25"/>
      <c r="E13" s="25"/>
      <c r="F13" s="25"/>
      <c r="G13" s="25"/>
      <c r="H13" s="25"/>
      <c r="I13" s="25"/>
      <c r="J13" s="25"/>
      <c r="K13" s="25"/>
      <c r="L13" s="25"/>
      <c r="M13" s="25"/>
      <c r="N13" s="25"/>
      <c r="O13" s="25"/>
      <c r="P13" s="25"/>
    </row>
    <row r="14" spans="1:17" ht="18" customHeight="1" thickBot="1" x14ac:dyDescent="0.25">
      <c r="A14" s="10">
        <f>ROW()</f>
        <v>14</v>
      </c>
      <c r="B14" s="14" t="s">
        <v>15</v>
      </c>
      <c r="C14" s="15"/>
      <c r="D14" s="15"/>
      <c r="E14" s="15"/>
      <c r="F14" s="15"/>
      <c r="G14" s="15"/>
      <c r="H14" s="15"/>
      <c r="I14" s="15"/>
      <c r="J14" s="15"/>
      <c r="K14" s="15"/>
      <c r="L14" s="15"/>
      <c r="M14" s="15"/>
      <c r="N14" s="15"/>
      <c r="O14" s="15"/>
      <c r="P14" s="16"/>
    </row>
    <row r="15" spans="1:17" ht="18" customHeight="1" x14ac:dyDescent="0.2">
      <c r="A15" s="10">
        <f>ROW()</f>
        <v>15</v>
      </c>
      <c r="B15" s="26" t="s">
        <v>13</v>
      </c>
      <c r="C15" s="27"/>
      <c r="D15" s="27"/>
      <c r="E15" s="27"/>
      <c r="F15" s="27"/>
      <c r="G15" s="27"/>
      <c r="H15" s="27"/>
      <c r="I15" s="27"/>
      <c r="J15" s="27"/>
      <c r="K15" s="27"/>
      <c r="L15" s="27"/>
      <c r="M15" s="27"/>
      <c r="N15" s="27"/>
      <c r="O15" s="27"/>
      <c r="P15" s="27"/>
    </row>
    <row r="16" spans="1:17" ht="18" customHeight="1" thickBot="1" x14ac:dyDescent="0.25">
      <c r="A16" s="10">
        <f>ROW()</f>
        <v>16</v>
      </c>
      <c r="B16" s="28" t="s">
        <v>14</v>
      </c>
      <c r="C16" s="29"/>
      <c r="D16" s="29"/>
      <c r="E16" s="29"/>
      <c r="F16" s="29"/>
      <c r="G16" s="29"/>
      <c r="H16" s="29"/>
      <c r="I16" s="29"/>
      <c r="J16" s="29"/>
      <c r="K16" s="29"/>
      <c r="L16" s="29"/>
      <c r="M16" s="29"/>
      <c r="N16" s="29"/>
      <c r="O16" s="29"/>
      <c r="P16" s="29"/>
    </row>
    <row r="17" spans="1:16" ht="18" customHeight="1" thickBot="1" x14ac:dyDescent="0.25">
      <c r="A17" s="10">
        <f>ROW()</f>
        <v>17</v>
      </c>
      <c r="B17" s="14" t="s">
        <v>16</v>
      </c>
      <c r="C17" s="15"/>
      <c r="D17" s="15"/>
      <c r="E17" s="15"/>
      <c r="F17" s="15"/>
      <c r="G17" s="15"/>
      <c r="H17" s="15"/>
      <c r="I17" s="15"/>
      <c r="J17" s="15"/>
      <c r="K17" s="15"/>
      <c r="L17" s="15"/>
      <c r="M17" s="15"/>
      <c r="N17" s="15"/>
      <c r="O17" s="15"/>
      <c r="P17" s="16"/>
    </row>
    <row r="18" spans="1:16" ht="18" customHeight="1" x14ac:dyDescent="0.2">
      <c r="A18" s="10">
        <f>ROW()</f>
        <v>18</v>
      </c>
      <c r="B18" s="26" t="s">
        <v>13</v>
      </c>
      <c r="C18" s="30"/>
      <c r="D18" s="30"/>
      <c r="E18" s="30"/>
      <c r="F18" s="30"/>
      <c r="G18" s="30"/>
      <c r="H18" s="30"/>
      <c r="I18" s="30"/>
      <c r="J18" s="30"/>
      <c r="K18" s="30"/>
      <c r="L18" s="30"/>
      <c r="M18" s="30"/>
      <c r="N18" s="30"/>
      <c r="O18" s="30"/>
      <c r="P18" s="30"/>
    </row>
    <row r="19" spans="1:16" ht="18" customHeight="1" thickBot="1" x14ac:dyDescent="0.25">
      <c r="A19" s="10">
        <f>ROW()</f>
        <v>19</v>
      </c>
      <c r="B19" s="28" t="s">
        <v>14</v>
      </c>
      <c r="C19" s="31"/>
      <c r="D19" s="31"/>
      <c r="E19" s="31"/>
      <c r="F19" s="31"/>
      <c r="G19" s="31"/>
      <c r="H19" s="31"/>
      <c r="I19" s="31"/>
      <c r="J19" s="31"/>
      <c r="K19" s="31"/>
      <c r="L19" s="31"/>
      <c r="M19" s="31"/>
      <c r="N19" s="31"/>
      <c r="O19" s="31"/>
      <c r="P19" s="31"/>
    </row>
    <row r="20" spans="1:16" ht="18" customHeight="1" thickBot="1" x14ac:dyDescent="0.25">
      <c r="A20" s="10">
        <f>ROW()</f>
        <v>20</v>
      </c>
      <c r="B20" s="14" t="s">
        <v>17</v>
      </c>
      <c r="C20" s="15"/>
      <c r="D20" s="15"/>
      <c r="E20" s="15"/>
      <c r="F20" s="15"/>
      <c r="G20" s="15"/>
      <c r="H20" s="15"/>
      <c r="I20" s="15"/>
      <c r="J20" s="15"/>
      <c r="K20" s="15"/>
      <c r="L20" s="15"/>
      <c r="M20" s="15"/>
      <c r="N20" s="15"/>
      <c r="O20" s="15"/>
      <c r="P20" s="16"/>
    </row>
    <row r="21" spans="1:16" ht="18" customHeight="1" x14ac:dyDescent="0.2">
      <c r="A21" s="10">
        <f>ROW()</f>
        <v>21</v>
      </c>
      <c r="B21" s="26" t="s">
        <v>13</v>
      </c>
      <c r="C21" s="27"/>
      <c r="D21" s="27"/>
      <c r="E21" s="27"/>
      <c r="F21" s="27"/>
      <c r="G21" s="27"/>
      <c r="H21" s="27"/>
      <c r="I21" s="27"/>
      <c r="J21" s="27"/>
      <c r="K21" s="27"/>
      <c r="L21" s="27"/>
      <c r="M21" s="27"/>
      <c r="N21" s="27"/>
      <c r="O21" s="27"/>
      <c r="P21" s="27"/>
    </row>
    <row r="22" spans="1:16" ht="18" customHeight="1" x14ac:dyDescent="0.2">
      <c r="A22" s="10">
        <f>ROW()</f>
        <v>22</v>
      </c>
      <c r="B22" s="28" t="s">
        <v>14</v>
      </c>
      <c r="C22" s="32"/>
      <c r="D22" s="32"/>
      <c r="E22" s="32"/>
      <c r="F22" s="32"/>
      <c r="G22" s="32"/>
      <c r="H22" s="32"/>
      <c r="I22" s="32"/>
      <c r="J22" s="32"/>
      <c r="K22" s="32"/>
      <c r="L22" s="32"/>
      <c r="M22" s="32"/>
      <c r="N22" s="32"/>
      <c r="O22" s="32"/>
      <c r="P22" s="32"/>
    </row>
    <row r="23" spans="1:16" ht="18" customHeight="1" thickBot="1" x14ac:dyDescent="0.25">
      <c r="A23" s="10">
        <f>ROW()</f>
        <v>23</v>
      </c>
      <c r="B23" s="60" t="s">
        <v>62</v>
      </c>
      <c r="C23" s="35"/>
      <c r="D23" s="35"/>
      <c r="E23" s="35"/>
      <c r="F23" s="35"/>
      <c r="G23" s="35"/>
      <c r="H23" s="35"/>
      <c r="I23" s="35"/>
      <c r="J23" s="35"/>
      <c r="K23" s="35"/>
      <c r="L23" s="35"/>
      <c r="M23" s="35"/>
      <c r="N23" s="35"/>
      <c r="O23" s="35"/>
      <c r="P23" s="35"/>
    </row>
    <row r="24" spans="1:16" ht="18" customHeight="1" thickBot="1" x14ac:dyDescent="0.25">
      <c r="A24" s="10">
        <f>ROW()</f>
        <v>24</v>
      </c>
      <c r="B24" s="60" t="s">
        <v>67</v>
      </c>
      <c r="C24" s="124"/>
      <c r="D24" s="125"/>
      <c r="E24" s="125"/>
      <c r="F24" s="125"/>
      <c r="G24" s="125"/>
      <c r="H24" s="125"/>
      <c r="I24" s="125"/>
      <c r="J24" s="125"/>
      <c r="K24" s="125"/>
      <c r="L24" s="125"/>
      <c r="M24" s="125"/>
      <c r="N24" s="125"/>
      <c r="O24" s="125"/>
      <c r="P24" s="125"/>
    </row>
    <row r="25" spans="1:16" ht="18" customHeight="1" thickBot="1" x14ac:dyDescent="0.25">
      <c r="A25" s="10">
        <f>ROW()</f>
        <v>25</v>
      </c>
      <c r="B25" s="14" t="s">
        <v>18</v>
      </c>
      <c r="C25" s="15"/>
      <c r="D25" s="15"/>
      <c r="E25" s="15"/>
      <c r="F25" s="15"/>
      <c r="G25" s="15"/>
      <c r="H25" s="15"/>
      <c r="I25" s="15"/>
      <c r="J25" s="15"/>
      <c r="K25" s="15"/>
      <c r="L25" s="15"/>
      <c r="M25" s="15"/>
      <c r="N25" s="15"/>
      <c r="O25" s="15"/>
      <c r="P25" s="16"/>
    </row>
    <row r="26" spans="1:16" ht="18" customHeight="1" x14ac:dyDescent="0.2">
      <c r="A26" s="10">
        <f>ROW()</f>
        <v>26</v>
      </c>
      <c r="B26" s="26" t="s">
        <v>13</v>
      </c>
      <c r="C26" s="27"/>
      <c r="D26" s="27"/>
      <c r="E26" s="27"/>
      <c r="F26" s="27"/>
      <c r="G26" s="27"/>
      <c r="H26" s="27"/>
      <c r="I26" s="27"/>
      <c r="J26" s="27"/>
      <c r="K26" s="27"/>
      <c r="L26" s="27"/>
      <c r="M26" s="27"/>
      <c r="N26" s="27"/>
      <c r="O26" s="27"/>
      <c r="P26" s="27"/>
    </row>
    <row r="27" spans="1:16" ht="18" customHeight="1" x14ac:dyDescent="0.2">
      <c r="A27" s="10">
        <f>ROW()</f>
        <v>27</v>
      </c>
      <c r="B27" s="28" t="s">
        <v>14</v>
      </c>
      <c r="C27" s="33"/>
      <c r="D27" s="33"/>
      <c r="E27" s="33"/>
      <c r="F27" s="33"/>
      <c r="G27" s="33"/>
      <c r="H27" s="33"/>
      <c r="I27" s="33"/>
      <c r="J27" s="33"/>
      <c r="K27" s="33"/>
      <c r="L27" s="33"/>
      <c r="M27" s="33"/>
      <c r="N27" s="33"/>
      <c r="O27" s="33"/>
      <c r="P27" s="33"/>
    </row>
    <row r="28" spans="1:16" ht="18" customHeight="1" thickBot="1" x14ac:dyDescent="0.25">
      <c r="A28" s="10">
        <f>ROW()</f>
        <v>28</v>
      </c>
      <c r="B28" s="34" t="s">
        <v>63</v>
      </c>
      <c r="C28" s="35"/>
      <c r="D28" s="35"/>
      <c r="E28" s="35"/>
      <c r="F28" s="35"/>
      <c r="G28" s="35"/>
      <c r="H28" s="35"/>
      <c r="I28" s="35"/>
      <c r="J28" s="35"/>
      <c r="K28" s="35"/>
      <c r="L28" s="35"/>
      <c r="M28" s="35"/>
      <c r="N28" s="35"/>
      <c r="O28" s="35"/>
      <c r="P28" s="35"/>
    </row>
    <row r="29" spans="1:16" ht="15.75" customHeight="1" thickBot="1" x14ac:dyDescent="0.25">
      <c r="A29" s="10">
        <f>ROW()</f>
        <v>29</v>
      </c>
      <c r="B29" s="14" t="s">
        <v>19</v>
      </c>
      <c r="C29" s="15"/>
      <c r="D29" s="15"/>
      <c r="E29" s="15"/>
      <c r="F29" s="15"/>
      <c r="G29" s="15"/>
      <c r="H29" s="15"/>
      <c r="I29" s="15"/>
      <c r="J29" s="15"/>
      <c r="K29" s="15"/>
      <c r="L29" s="15"/>
      <c r="M29" s="15"/>
      <c r="N29" s="15"/>
      <c r="O29" s="15"/>
      <c r="P29" s="16"/>
    </row>
    <row r="30" spans="1:16" ht="15.75" customHeight="1" x14ac:dyDescent="0.2">
      <c r="A30" s="10">
        <f>ROW()</f>
        <v>30</v>
      </c>
      <c r="B30" s="26" t="s">
        <v>13</v>
      </c>
      <c r="C30" s="36"/>
      <c r="D30" s="36"/>
      <c r="E30" s="36"/>
      <c r="F30" s="36"/>
      <c r="G30" s="36"/>
      <c r="H30" s="36"/>
      <c r="I30" s="36"/>
      <c r="J30" s="36"/>
      <c r="K30" s="36"/>
      <c r="L30" s="36"/>
      <c r="M30" s="36"/>
      <c r="N30" s="36"/>
      <c r="O30" s="36"/>
      <c r="P30" s="36"/>
    </row>
    <row r="31" spans="1:16" ht="15.75" customHeight="1" thickBot="1" x14ac:dyDescent="0.25">
      <c r="A31" s="10">
        <f>ROW()</f>
        <v>31</v>
      </c>
      <c r="B31" s="28" t="s">
        <v>14</v>
      </c>
      <c r="C31" s="40"/>
      <c r="D31" s="40"/>
      <c r="E31" s="40"/>
      <c r="F31" s="40"/>
      <c r="G31" s="40"/>
      <c r="H31" s="40"/>
      <c r="I31" s="40"/>
      <c r="J31" s="40"/>
      <c r="K31" s="40"/>
      <c r="L31" s="40"/>
      <c r="M31" s="40"/>
      <c r="N31" s="40"/>
      <c r="O31" s="40"/>
      <c r="P31" s="40"/>
    </row>
    <row r="32" spans="1:16" ht="15.75" customHeight="1" thickBot="1" x14ac:dyDescent="0.25">
      <c r="A32" s="10">
        <f>ROW()</f>
        <v>32</v>
      </c>
      <c r="B32" s="14" t="s">
        <v>89</v>
      </c>
      <c r="C32" s="37"/>
      <c r="D32" s="37"/>
      <c r="E32" s="37"/>
      <c r="F32" s="37"/>
      <c r="G32" s="37"/>
      <c r="H32" s="37"/>
      <c r="I32" s="37"/>
      <c r="J32" s="37"/>
      <c r="K32" s="37"/>
      <c r="L32" s="37"/>
      <c r="M32" s="37"/>
      <c r="N32" s="37"/>
      <c r="O32" s="37"/>
      <c r="P32" s="37"/>
    </row>
    <row r="33" spans="1:16" ht="17.25" customHeight="1" thickBot="1" x14ac:dyDescent="0.25">
      <c r="A33" s="10">
        <f>ROW()</f>
        <v>33</v>
      </c>
      <c r="B33" s="18" t="s">
        <v>20</v>
      </c>
      <c r="C33" s="19"/>
      <c r="D33" s="19"/>
      <c r="E33" s="19"/>
      <c r="F33" s="19"/>
      <c r="G33" s="19"/>
      <c r="H33" s="19"/>
      <c r="I33" s="19"/>
      <c r="J33" s="19"/>
      <c r="K33" s="19"/>
      <c r="L33" s="19"/>
      <c r="M33" s="19"/>
      <c r="N33" s="19"/>
      <c r="O33" s="19"/>
      <c r="P33" s="20"/>
    </row>
    <row r="34" spans="1:16" ht="17.25" customHeight="1" thickBot="1" x14ac:dyDescent="0.25">
      <c r="A34" s="10">
        <f>ROW()</f>
        <v>34</v>
      </c>
      <c r="B34" s="38" t="s">
        <v>21</v>
      </c>
      <c r="C34" s="39"/>
      <c r="D34" s="39"/>
      <c r="E34" s="39"/>
      <c r="F34" s="39"/>
      <c r="G34" s="39"/>
      <c r="H34" s="39"/>
      <c r="I34" s="39"/>
      <c r="J34" s="39"/>
      <c r="K34" s="39"/>
      <c r="L34" s="40"/>
      <c r="M34" s="80"/>
      <c r="N34" s="80"/>
      <c r="O34" s="39"/>
      <c r="P34" s="40"/>
    </row>
    <row r="35" spans="1:16" ht="17.25" customHeight="1" thickBot="1" x14ac:dyDescent="0.25">
      <c r="A35" s="10">
        <f>ROW()</f>
        <v>35</v>
      </c>
      <c r="B35" s="14" t="s">
        <v>22</v>
      </c>
      <c r="C35" s="15"/>
      <c r="D35" s="15"/>
      <c r="E35" s="15"/>
      <c r="F35" s="15"/>
      <c r="G35" s="15"/>
      <c r="H35" s="15"/>
      <c r="I35" s="15"/>
      <c r="J35" s="15"/>
      <c r="K35" s="15"/>
      <c r="L35" s="15"/>
      <c r="M35" s="15"/>
      <c r="N35" s="15"/>
      <c r="O35" s="15"/>
      <c r="P35" s="16"/>
    </row>
    <row r="36" spans="1:16" ht="17.25" customHeight="1" x14ac:dyDescent="0.2">
      <c r="A36" s="10">
        <f>ROW()</f>
        <v>36</v>
      </c>
      <c r="B36" s="41" t="s">
        <v>23</v>
      </c>
      <c r="C36" s="42"/>
      <c r="D36" s="42"/>
      <c r="E36" s="42"/>
      <c r="F36" s="42"/>
      <c r="G36" s="42"/>
      <c r="H36" s="42"/>
      <c r="I36" s="42"/>
      <c r="J36" s="42"/>
      <c r="K36" s="42"/>
      <c r="L36" s="43"/>
      <c r="M36" s="81"/>
      <c r="N36" s="81"/>
      <c r="O36" s="42"/>
      <c r="P36" s="43"/>
    </row>
    <row r="37" spans="1:16" ht="17.25" customHeight="1" x14ac:dyDescent="0.2">
      <c r="A37" s="10">
        <f>ROW()</f>
        <v>37</v>
      </c>
      <c r="B37" s="44" t="s">
        <v>24</v>
      </c>
      <c r="C37" s="42"/>
      <c r="D37" s="42"/>
      <c r="E37" s="42"/>
      <c r="F37" s="42"/>
      <c r="G37" s="42"/>
      <c r="H37" s="42"/>
      <c r="I37" s="42"/>
      <c r="J37" s="42"/>
      <c r="K37" s="42"/>
      <c r="L37" s="43"/>
      <c r="M37" s="81"/>
      <c r="N37" s="81"/>
      <c r="O37" s="42"/>
      <c r="P37" s="43"/>
    </row>
    <row r="38" spans="1:16" ht="17.25" customHeight="1" x14ac:dyDescent="0.2">
      <c r="A38" s="10">
        <f>ROW()</f>
        <v>38</v>
      </c>
      <c r="B38" s="44" t="s">
        <v>25</v>
      </c>
      <c r="C38" s="42"/>
      <c r="D38" s="42"/>
      <c r="E38" s="42"/>
      <c r="F38" s="42"/>
      <c r="G38" s="42"/>
      <c r="H38" s="42"/>
      <c r="I38" s="42"/>
      <c r="J38" s="42"/>
      <c r="K38" s="42"/>
      <c r="L38" s="43"/>
      <c r="M38" s="81"/>
      <c r="N38" s="81"/>
      <c r="O38" s="42"/>
      <c r="P38" s="43"/>
    </row>
    <row r="39" spans="1:16" ht="17.25" customHeight="1" x14ac:dyDescent="0.2">
      <c r="A39" s="10">
        <f>ROW()</f>
        <v>39</v>
      </c>
      <c r="B39" s="44" t="s">
        <v>26</v>
      </c>
      <c r="C39" s="42"/>
      <c r="D39" s="42"/>
      <c r="E39" s="42"/>
      <c r="F39" s="42"/>
      <c r="G39" s="42"/>
      <c r="H39" s="42"/>
      <c r="I39" s="42"/>
      <c r="J39" s="42"/>
      <c r="K39" s="42"/>
      <c r="L39" s="43"/>
      <c r="M39" s="81"/>
      <c r="N39" s="81"/>
      <c r="O39" s="42"/>
      <c r="P39" s="43"/>
    </row>
    <row r="40" spans="1:16" ht="17.25" customHeight="1" thickBot="1" x14ac:dyDescent="0.25">
      <c r="A40" s="10">
        <f>ROW()</f>
        <v>40</v>
      </c>
      <c r="B40" s="45" t="s">
        <v>27</v>
      </c>
      <c r="C40" s="40"/>
      <c r="D40" s="40"/>
      <c r="E40" s="40"/>
      <c r="F40" s="40"/>
      <c r="G40" s="40"/>
      <c r="H40" s="40"/>
      <c r="I40" s="40"/>
      <c r="J40" s="40"/>
      <c r="K40" s="40"/>
      <c r="L40" s="40"/>
      <c r="M40" s="40"/>
      <c r="N40" s="40"/>
      <c r="O40" s="40"/>
      <c r="P40" s="40"/>
    </row>
    <row r="41" spans="1:16" ht="17.25" customHeight="1" thickBot="1" x14ac:dyDescent="0.25">
      <c r="A41" s="10">
        <f>ROW()</f>
        <v>41</v>
      </c>
      <c r="B41" s="46" t="s">
        <v>28</v>
      </c>
      <c r="C41" s="58"/>
      <c r="D41" s="58"/>
      <c r="E41" s="58"/>
      <c r="F41" s="58"/>
      <c r="G41" s="58"/>
      <c r="H41" s="58"/>
      <c r="I41" s="58"/>
      <c r="J41" s="58"/>
      <c r="K41" s="58"/>
      <c r="L41" s="58"/>
      <c r="M41" s="58"/>
      <c r="N41" s="58"/>
      <c r="O41" s="58"/>
      <c r="P41" s="58"/>
    </row>
    <row r="42" spans="1:16" ht="17.25" customHeight="1" thickBot="1" x14ac:dyDescent="0.25">
      <c r="A42" s="10">
        <f>ROW()</f>
        <v>42</v>
      </c>
      <c r="B42" s="102" t="s">
        <v>29</v>
      </c>
      <c r="C42" s="157"/>
      <c r="D42" s="157"/>
      <c r="E42" s="47"/>
      <c r="F42" s="166"/>
      <c r="G42" s="166"/>
      <c r="H42" s="166"/>
      <c r="I42" s="166"/>
      <c r="J42" s="166"/>
      <c r="K42" s="47"/>
      <c r="L42" s="47"/>
      <c r="M42" s="47"/>
      <c r="N42" s="47"/>
      <c r="O42" s="47"/>
      <c r="P42" s="48"/>
    </row>
    <row r="43" spans="1:16" ht="17.25" customHeight="1" x14ac:dyDescent="0.2">
      <c r="A43" s="10">
        <f>ROW()</f>
        <v>43</v>
      </c>
      <c r="B43" s="103" t="s">
        <v>30</v>
      </c>
      <c r="C43" s="163">
        <v>34830959.329999998</v>
      </c>
      <c r="D43" s="163">
        <v>46188252</v>
      </c>
      <c r="E43" s="163">
        <v>55008276.47572688</v>
      </c>
      <c r="F43" s="163">
        <v>56667112.938305102</v>
      </c>
      <c r="G43" s="163">
        <v>61446928.669513598</v>
      </c>
      <c r="H43" s="163">
        <v>65764173.329273701</v>
      </c>
      <c r="I43" s="163">
        <v>65727660.7803526</v>
      </c>
      <c r="J43" s="163">
        <v>69586786.523252293</v>
      </c>
      <c r="K43" s="36"/>
      <c r="L43" s="36"/>
      <c r="M43" s="36"/>
      <c r="N43" s="36"/>
      <c r="O43" s="36"/>
      <c r="P43" s="36"/>
    </row>
    <row r="44" spans="1:16" ht="17.25" customHeight="1" x14ac:dyDescent="0.2">
      <c r="A44" s="10">
        <f>ROW()</f>
        <v>44</v>
      </c>
      <c r="B44" s="126" t="s">
        <v>89</v>
      </c>
      <c r="C44" s="50"/>
      <c r="D44" s="50"/>
      <c r="E44" s="175"/>
      <c r="F44" s="175"/>
      <c r="G44" s="175"/>
      <c r="H44" s="175"/>
      <c r="I44" s="175"/>
      <c r="J44" s="175"/>
      <c r="K44" s="40"/>
      <c r="L44" s="40"/>
      <c r="M44" s="40"/>
      <c r="N44" s="40"/>
      <c r="O44" s="40"/>
      <c r="P44" s="40"/>
    </row>
    <row r="45" spans="1:16" ht="17.25" customHeight="1" thickBot="1" x14ac:dyDescent="0.25">
      <c r="A45" s="10">
        <f>ROW()</f>
        <v>45</v>
      </c>
      <c r="B45" s="104" t="s">
        <v>31</v>
      </c>
      <c r="C45" s="164">
        <v>88304542.519999996</v>
      </c>
      <c r="D45" s="164">
        <v>77582713</v>
      </c>
      <c r="E45" s="176">
        <v>78986126.590000004</v>
      </c>
      <c r="F45" s="176">
        <v>82200436.908390939</v>
      </c>
      <c r="G45" s="176">
        <v>83022441.27747485</v>
      </c>
      <c r="H45" s="176">
        <v>83852665.690249607</v>
      </c>
      <c r="I45" s="176">
        <v>84691192.347152099</v>
      </c>
      <c r="J45" s="176">
        <v>85538104.270623624</v>
      </c>
      <c r="K45" s="37"/>
      <c r="L45" s="37"/>
      <c r="M45" s="37"/>
      <c r="N45" s="37"/>
      <c r="O45" s="37"/>
      <c r="P45" s="37"/>
    </row>
    <row r="46" spans="1:16" ht="17.25" customHeight="1" thickBot="1" x14ac:dyDescent="0.25">
      <c r="A46" s="10">
        <f>ROW()</f>
        <v>46</v>
      </c>
      <c r="B46" s="105" t="s">
        <v>32</v>
      </c>
      <c r="C46" s="167">
        <v>9284471.3399999999</v>
      </c>
      <c r="D46" s="165">
        <v>18103606</v>
      </c>
      <c r="E46" s="182">
        <v>12350596.934273124</v>
      </c>
      <c r="F46" s="177">
        <v>13432904.153303951</v>
      </c>
      <c r="G46" s="177">
        <v>14087587.553011551</v>
      </c>
      <c r="H46" s="177">
        <v>12193624.980476692</v>
      </c>
      <c r="I46" s="177">
        <v>13880115.872495309</v>
      </c>
      <c r="J46" s="177">
        <v>12541584.706124082</v>
      </c>
      <c r="K46" s="83"/>
      <c r="L46" s="83"/>
      <c r="M46" s="83"/>
      <c r="N46" s="83"/>
      <c r="O46" s="83"/>
      <c r="P46" s="83"/>
    </row>
    <row r="47" spans="1:16" ht="17.25" customHeight="1" thickBot="1" x14ac:dyDescent="0.25">
      <c r="A47" s="10">
        <f>ROW()</f>
        <v>47</v>
      </c>
      <c r="B47" s="105" t="s">
        <v>61</v>
      </c>
      <c r="C47" s="162">
        <v>-8417669</v>
      </c>
      <c r="D47" s="162">
        <v>-590963</v>
      </c>
      <c r="E47" s="59"/>
      <c r="F47" s="178"/>
      <c r="G47" s="178"/>
      <c r="H47" s="178"/>
      <c r="I47" s="178"/>
      <c r="J47" s="178"/>
      <c r="K47" s="59"/>
      <c r="L47" s="59"/>
      <c r="M47" s="59"/>
      <c r="N47" s="59"/>
      <c r="O47" s="59"/>
      <c r="P47" s="59"/>
    </row>
    <row r="48" spans="1:16" s="21" customFormat="1" ht="16.5" customHeight="1" thickBot="1" x14ac:dyDescent="0.25">
      <c r="A48" s="10">
        <f>ROW()</f>
        <v>48</v>
      </c>
      <c r="B48" s="106" t="s">
        <v>33</v>
      </c>
      <c r="C48" s="15"/>
      <c r="D48" s="15"/>
      <c r="E48" s="15"/>
      <c r="F48" s="179"/>
      <c r="G48" s="179"/>
      <c r="H48" s="179"/>
      <c r="I48" s="179"/>
      <c r="J48" s="179"/>
      <c r="K48" s="15"/>
      <c r="L48" s="15"/>
      <c r="M48" s="15"/>
      <c r="N48" s="15"/>
      <c r="O48" s="15"/>
      <c r="P48" s="16"/>
    </row>
    <row r="49" spans="1:16" s="21" customFormat="1" ht="16.5" customHeight="1" x14ac:dyDescent="0.2">
      <c r="A49" s="10">
        <f>ROW()</f>
        <v>49</v>
      </c>
      <c r="B49" s="107" t="s">
        <v>34</v>
      </c>
      <c r="C49" s="23"/>
      <c r="D49" s="23"/>
      <c r="E49" s="23"/>
      <c r="F49" s="180"/>
      <c r="G49" s="180"/>
      <c r="H49" s="180"/>
      <c r="I49" s="180"/>
      <c r="J49" s="180"/>
      <c r="K49" s="23"/>
      <c r="L49" s="23"/>
      <c r="M49" s="23"/>
      <c r="N49" s="23"/>
      <c r="O49" s="23"/>
      <c r="P49" s="23"/>
    </row>
    <row r="50" spans="1:16" s="21" customFormat="1" ht="16.5" customHeight="1" x14ac:dyDescent="0.2">
      <c r="A50" s="10">
        <f>ROW()</f>
        <v>50</v>
      </c>
      <c r="B50" s="108" t="s">
        <v>35</v>
      </c>
      <c r="C50" s="49"/>
      <c r="D50" s="49"/>
      <c r="E50" s="49"/>
      <c r="F50" s="181"/>
      <c r="G50" s="181"/>
      <c r="H50" s="181"/>
      <c r="I50" s="181"/>
      <c r="J50" s="181"/>
      <c r="K50" s="49"/>
      <c r="L50" s="49"/>
      <c r="M50" s="49"/>
      <c r="N50" s="49"/>
      <c r="O50" s="49"/>
      <c r="P50" s="49"/>
    </row>
    <row r="51" spans="1:16" s="21" customFormat="1" ht="16.5" customHeight="1" thickBot="1" x14ac:dyDescent="0.25">
      <c r="A51" s="10">
        <f>ROW()</f>
        <v>51</v>
      </c>
      <c r="B51" s="109" t="s">
        <v>36</v>
      </c>
      <c r="C51" s="50"/>
      <c r="D51" s="50"/>
      <c r="E51" s="50"/>
      <c r="F51" s="183"/>
      <c r="G51" s="183"/>
      <c r="H51" s="183"/>
      <c r="I51" s="183"/>
      <c r="J51" s="183"/>
      <c r="K51" s="50"/>
      <c r="L51" s="50"/>
      <c r="M51" s="50"/>
      <c r="N51" s="50"/>
      <c r="O51" s="50"/>
      <c r="P51" s="50"/>
    </row>
    <row r="52" spans="1:16" ht="18.75" customHeight="1" thickBot="1" x14ac:dyDescent="0.25">
      <c r="A52" s="10">
        <f>ROW()</f>
        <v>52</v>
      </c>
      <c r="B52" s="110" t="s">
        <v>37</v>
      </c>
      <c r="C52" s="51"/>
      <c r="D52" s="51"/>
      <c r="E52" s="51"/>
      <c r="F52" s="51"/>
      <c r="G52" s="51"/>
      <c r="H52" s="51"/>
      <c r="I52" s="51"/>
      <c r="J52" s="51"/>
      <c r="K52" s="51"/>
      <c r="L52" s="51"/>
      <c r="M52" s="51"/>
      <c r="N52" s="51"/>
      <c r="O52" s="51"/>
      <c r="P52" s="51"/>
    </row>
    <row r="53" spans="1:16" s="21" customFormat="1" ht="17.25" customHeight="1" thickBot="1" x14ac:dyDescent="0.25">
      <c r="A53" s="10">
        <f>ROW()</f>
        <v>53</v>
      </c>
      <c r="B53" s="110" t="s">
        <v>38</v>
      </c>
      <c r="C53" s="154">
        <v>4776525</v>
      </c>
      <c r="D53" s="154">
        <v>5613084</v>
      </c>
      <c r="E53" s="154">
        <v>5632000</v>
      </c>
      <c r="F53" s="154">
        <v>5446546</v>
      </c>
      <c r="G53" s="154">
        <v>5506042.5</v>
      </c>
      <c r="H53" s="154">
        <v>5548536</v>
      </c>
      <c r="I53" s="154">
        <v>5592031</v>
      </c>
      <c r="J53" s="154">
        <v>5637524.5</v>
      </c>
      <c r="K53" s="51"/>
      <c r="L53" s="51"/>
      <c r="M53" s="51"/>
      <c r="N53" s="51"/>
      <c r="O53" s="51"/>
      <c r="P53" s="51"/>
    </row>
    <row r="54" spans="1:16" s="21" customFormat="1" ht="17.25" customHeight="1" thickBot="1" x14ac:dyDescent="0.25">
      <c r="A54" s="10">
        <f>ROW()</f>
        <v>54</v>
      </c>
      <c r="B54" s="110" t="s">
        <v>39</v>
      </c>
      <c r="C54" s="154">
        <v>3019224</v>
      </c>
      <c r="D54" s="154">
        <v>3814075</v>
      </c>
      <c r="E54" s="154">
        <v>4192000</v>
      </c>
      <c r="F54" s="154">
        <v>4835000</v>
      </c>
      <c r="G54" s="154">
        <v>5325000</v>
      </c>
      <c r="H54" s="154">
        <v>5497000</v>
      </c>
      <c r="I54" s="154">
        <v>5674000</v>
      </c>
      <c r="J54" s="154">
        <v>5857000</v>
      </c>
      <c r="K54" s="51"/>
      <c r="L54" s="51"/>
      <c r="M54" s="51"/>
      <c r="N54" s="51"/>
      <c r="O54" s="51"/>
      <c r="P54" s="51"/>
    </row>
    <row r="55" spans="1:16" s="21" customFormat="1" ht="17.25" customHeight="1" thickBot="1" x14ac:dyDescent="0.25">
      <c r="A55" s="10">
        <f>ROW()</f>
        <v>55</v>
      </c>
      <c r="B55" s="106" t="s">
        <v>40</v>
      </c>
      <c r="C55" s="15"/>
      <c r="D55" s="15"/>
      <c r="E55" s="15"/>
      <c r="F55" s="15"/>
      <c r="G55" s="15"/>
      <c r="H55" s="15"/>
      <c r="I55" s="15"/>
      <c r="J55" s="15"/>
      <c r="K55" s="15"/>
      <c r="L55" s="15"/>
      <c r="M55" s="15"/>
      <c r="N55" s="15"/>
      <c r="O55" s="15"/>
      <c r="P55" s="16"/>
    </row>
    <row r="56" spans="1:16" s="21" customFormat="1" ht="17.25" customHeight="1" x14ac:dyDescent="0.2">
      <c r="A56" s="10">
        <f>ROW()</f>
        <v>56</v>
      </c>
      <c r="B56" s="111" t="s">
        <v>41</v>
      </c>
      <c r="C56" s="23"/>
      <c r="D56" s="23"/>
      <c r="E56" s="23"/>
      <c r="F56" s="23"/>
      <c r="G56" s="23"/>
      <c r="H56" s="23"/>
      <c r="I56" s="23"/>
      <c r="J56" s="23"/>
      <c r="K56" s="23"/>
      <c r="L56" s="23"/>
      <c r="M56" s="23"/>
      <c r="N56" s="23"/>
      <c r="O56" s="23"/>
      <c r="P56" s="23"/>
    </row>
    <row r="57" spans="1:16" ht="16.5" customHeight="1" x14ac:dyDescent="0.2">
      <c r="A57" s="10">
        <f>ROW()</f>
        <v>57</v>
      </c>
      <c r="B57" s="112" t="s">
        <v>42</v>
      </c>
      <c r="C57" s="184"/>
      <c r="D57" s="184"/>
      <c r="E57" s="42"/>
      <c r="F57" s="42"/>
      <c r="G57" s="42"/>
      <c r="H57" s="42"/>
      <c r="I57" s="42"/>
      <c r="J57" s="42"/>
      <c r="K57" s="42"/>
      <c r="L57" s="43"/>
      <c r="M57" s="81"/>
      <c r="N57" s="81"/>
      <c r="O57" s="42"/>
      <c r="P57" s="43"/>
    </row>
    <row r="58" spans="1:16" ht="17.25" customHeight="1" x14ac:dyDescent="0.2">
      <c r="A58" s="10">
        <f>ROW()</f>
        <v>58</v>
      </c>
      <c r="B58" s="113" t="s">
        <v>65</v>
      </c>
      <c r="C58" s="184"/>
      <c r="D58" s="184"/>
      <c r="E58" s="42"/>
      <c r="F58" s="42"/>
      <c r="G58" s="42"/>
      <c r="H58" s="42"/>
      <c r="I58" s="42"/>
      <c r="J58" s="42"/>
      <c r="K58" s="42"/>
      <c r="L58" s="43"/>
      <c r="M58" s="81"/>
      <c r="N58" s="81"/>
      <c r="O58" s="42"/>
      <c r="P58" s="43"/>
    </row>
    <row r="59" spans="1:16" ht="17.25" customHeight="1" thickBot="1" x14ac:dyDescent="0.25">
      <c r="A59" s="10">
        <f>ROW()</f>
        <v>59</v>
      </c>
      <c r="B59" s="113" t="s">
        <v>43</v>
      </c>
      <c r="C59" s="153">
        <v>1671160</v>
      </c>
      <c r="D59" s="153">
        <v>3128898</v>
      </c>
      <c r="E59" s="153">
        <v>7025000</v>
      </c>
      <c r="F59" s="153">
        <v>12410000</v>
      </c>
      <c r="G59" s="153">
        <v>6000000</v>
      </c>
      <c r="H59" s="153">
        <v>6180000</v>
      </c>
      <c r="I59" s="153">
        <v>6370000</v>
      </c>
      <c r="J59" s="153">
        <v>6560000</v>
      </c>
      <c r="K59" s="39"/>
      <c r="L59" s="40"/>
      <c r="M59" s="80"/>
      <c r="N59" s="80"/>
      <c r="O59" s="39"/>
      <c r="P59" s="40"/>
    </row>
    <row r="60" spans="1:16" ht="17.25" customHeight="1" thickBot="1" x14ac:dyDescent="0.25">
      <c r="A60" s="10">
        <f>ROW()</f>
        <v>60</v>
      </c>
      <c r="B60" s="106" t="s">
        <v>56</v>
      </c>
      <c r="C60" s="51"/>
      <c r="D60" s="51"/>
      <c r="E60" s="51"/>
      <c r="F60" s="51"/>
      <c r="G60" s="51"/>
      <c r="H60" s="51"/>
      <c r="I60" s="51"/>
      <c r="J60" s="51"/>
      <c r="K60" s="51"/>
      <c r="L60" s="51"/>
      <c r="M60" s="51"/>
      <c r="N60" s="51"/>
      <c r="O60" s="51"/>
      <c r="P60" s="51"/>
    </row>
    <row r="61" spans="1:16" s="21" customFormat="1" ht="18" customHeight="1" thickBot="1" x14ac:dyDescent="0.25">
      <c r="A61" s="10">
        <f>ROW()</f>
        <v>61</v>
      </c>
      <c r="B61" s="110" t="s">
        <v>44</v>
      </c>
      <c r="C61" s="154">
        <f>879559-47790</f>
        <v>831769</v>
      </c>
      <c r="D61" s="154">
        <f>1824273-60116</f>
        <v>1764157</v>
      </c>
      <c r="E61" s="154">
        <v>1792000</v>
      </c>
      <c r="F61" s="154">
        <v>1815000</v>
      </c>
      <c r="G61" s="154">
        <v>1866000</v>
      </c>
      <c r="H61" s="154">
        <v>1698000</v>
      </c>
      <c r="I61" s="154">
        <v>1749000</v>
      </c>
      <c r="J61" s="154">
        <v>1801000</v>
      </c>
      <c r="K61" s="51"/>
      <c r="L61" s="51"/>
      <c r="M61" s="51"/>
      <c r="N61" s="51"/>
      <c r="O61" s="51"/>
      <c r="P61" s="51"/>
    </row>
    <row r="62" spans="1:16" ht="17.25" customHeight="1" thickBot="1" x14ac:dyDescent="0.25">
      <c r="A62" s="10">
        <f>ROW()</f>
        <v>62</v>
      </c>
      <c r="B62" s="114" t="s">
        <v>45</v>
      </c>
      <c r="C62" s="12"/>
      <c r="D62" s="12"/>
      <c r="E62" s="12"/>
      <c r="F62" s="12"/>
      <c r="G62" s="12"/>
      <c r="H62" s="12"/>
      <c r="I62" s="12"/>
      <c r="J62" s="12"/>
      <c r="K62" s="12"/>
      <c r="L62" s="12"/>
      <c r="M62" s="12"/>
      <c r="N62" s="12"/>
      <c r="O62" s="12"/>
      <c r="P62" s="13"/>
    </row>
    <row r="63" spans="1:16" ht="16.5" customHeight="1" x14ac:dyDescent="0.2">
      <c r="A63" s="10">
        <f>ROW()</f>
        <v>63</v>
      </c>
      <c r="B63" s="115" t="s">
        <v>64</v>
      </c>
      <c r="C63" s="36"/>
      <c r="D63" s="36"/>
      <c r="E63" s="36"/>
      <c r="F63" s="36"/>
      <c r="G63" s="36"/>
      <c r="H63" s="36"/>
      <c r="I63" s="36"/>
      <c r="J63" s="36"/>
      <c r="K63" s="36"/>
      <c r="L63" s="36"/>
      <c r="M63" s="36"/>
      <c r="N63" s="36"/>
      <c r="O63" s="36"/>
      <c r="P63" s="36"/>
    </row>
    <row r="64" spans="1:16" ht="17.25" customHeight="1" x14ac:dyDescent="0.2">
      <c r="A64" s="10">
        <f>ROW()</f>
        <v>64</v>
      </c>
      <c r="B64" s="116" t="s">
        <v>46</v>
      </c>
      <c r="C64" s="52"/>
      <c r="D64" s="52"/>
      <c r="E64" s="52"/>
      <c r="F64" s="52"/>
      <c r="G64" s="52"/>
      <c r="H64" s="52"/>
      <c r="I64" s="52"/>
      <c r="J64" s="52"/>
      <c r="K64" s="52"/>
      <c r="L64" s="52"/>
      <c r="M64" s="52"/>
      <c r="N64" s="52"/>
      <c r="O64" s="52"/>
      <c r="P64" s="52"/>
    </row>
    <row r="65" spans="1:16" ht="17.25" customHeight="1" x14ac:dyDescent="0.2">
      <c r="A65" s="10">
        <f>ROW()</f>
        <v>65</v>
      </c>
      <c r="B65" s="116" t="s">
        <v>47</v>
      </c>
      <c r="C65" s="52"/>
      <c r="D65" s="52"/>
      <c r="E65" s="52"/>
      <c r="F65" s="169"/>
      <c r="G65" s="169"/>
      <c r="H65" s="169"/>
      <c r="I65" s="169"/>
      <c r="J65" s="169"/>
      <c r="K65" s="52"/>
      <c r="L65" s="52"/>
      <c r="M65" s="52"/>
      <c r="N65" s="52"/>
      <c r="O65" s="52"/>
      <c r="P65" s="52"/>
    </row>
    <row r="66" spans="1:16" ht="17.25" customHeight="1" thickBot="1" x14ac:dyDescent="0.25">
      <c r="A66" s="10">
        <f>ROW()</f>
        <v>66</v>
      </c>
      <c r="B66" s="117" t="s">
        <v>48</v>
      </c>
      <c r="C66" s="185">
        <v>28832</v>
      </c>
      <c r="D66" s="185">
        <v>3179196</v>
      </c>
      <c r="E66" s="170">
        <v>1190000</v>
      </c>
      <c r="F66" s="170">
        <v>8700000</v>
      </c>
      <c r="G66" s="170">
        <v>3500000</v>
      </c>
      <c r="H66" s="170">
        <v>250000</v>
      </c>
      <c r="I66" s="170">
        <v>258000</v>
      </c>
      <c r="J66" s="170">
        <v>266000</v>
      </c>
      <c r="K66" s="53"/>
      <c r="L66" s="53"/>
      <c r="M66" s="53"/>
      <c r="N66" s="53"/>
      <c r="O66" s="53"/>
      <c r="P66" s="53"/>
    </row>
    <row r="67" spans="1:16" ht="16.5" customHeight="1" thickBot="1" x14ac:dyDescent="0.25">
      <c r="A67" s="10">
        <f>ROW()</f>
        <v>67</v>
      </c>
      <c r="B67" s="118" t="s">
        <v>49</v>
      </c>
      <c r="C67" s="54"/>
      <c r="D67" s="54"/>
      <c r="E67" s="54"/>
      <c r="F67" s="171"/>
      <c r="G67" s="171"/>
      <c r="H67" s="171"/>
      <c r="I67" s="171"/>
      <c r="J67" s="171"/>
      <c r="K67" s="54"/>
      <c r="L67" s="54"/>
      <c r="M67" s="54"/>
      <c r="N67" s="54"/>
      <c r="O67" s="54"/>
      <c r="P67" s="54"/>
    </row>
    <row r="68" spans="1:16" ht="16.5" customHeight="1" thickBot="1" x14ac:dyDescent="0.25">
      <c r="A68" s="10">
        <f>ROW()</f>
        <v>68</v>
      </c>
      <c r="B68" s="118" t="s">
        <v>50</v>
      </c>
      <c r="C68" s="155">
        <v>19444861.810000002</v>
      </c>
      <c r="D68" s="155">
        <v>13782403</v>
      </c>
      <c r="E68" s="155">
        <v>14026000</v>
      </c>
      <c r="F68" s="155">
        <v>8681000</v>
      </c>
      <c r="G68" s="155">
        <v>6032000</v>
      </c>
      <c r="H68" s="155">
        <v>8199000</v>
      </c>
      <c r="I68" s="155">
        <v>9447000</v>
      </c>
      <c r="J68" s="155">
        <v>10267000</v>
      </c>
      <c r="K68" s="54"/>
      <c r="L68" s="54"/>
      <c r="M68" s="54"/>
      <c r="N68" s="54"/>
      <c r="O68" s="54"/>
      <c r="P68" s="54"/>
    </row>
    <row r="69" spans="1:16" ht="16.5" customHeight="1" thickBot="1" x14ac:dyDescent="0.3">
      <c r="A69" s="10">
        <f>ROW()</f>
        <v>69</v>
      </c>
      <c r="B69" s="119" t="s">
        <v>51</v>
      </c>
      <c r="C69" s="54"/>
      <c r="D69" s="54"/>
      <c r="E69" s="173"/>
      <c r="F69" s="174"/>
      <c r="G69" s="174"/>
      <c r="H69" s="174"/>
      <c r="I69" s="174"/>
      <c r="J69" s="174"/>
      <c r="K69" s="54"/>
      <c r="L69" s="54"/>
      <c r="M69" s="54"/>
      <c r="N69" s="54"/>
      <c r="O69" s="54"/>
      <c r="P69" s="54"/>
    </row>
    <row r="70" spans="1:16" ht="13.5" thickBot="1" x14ac:dyDescent="0.25">
      <c r="A70" s="10">
        <f>ROW()</f>
        <v>70</v>
      </c>
      <c r="B70" s="120"/>
      <c r="C70" s="55"/>
      <c r="D70" s="55"/>
      <c r="E70" s="55"/>
      <c r="F70" s="172"/>
      <c r="G70" s="172"/>
      <c r="H70" s="172"/>
      <c r="I70" s="172"/>
      <c r="J70" s="172"/>
      <c r="K70" s="55"/>
      <c r="L70" s="55"/>
      <c r="M70" s="55"/>
      <c r="N70" s="55"/>
      <c r="O70" s="55"/>
      <c r="P70" s="56"/>
    </row>
    <row r="71" spans="1:16" ht="18.75" thickBot="1" x14ac:dyDescent="0.25">
      <c r="A71" s="10">
        <f>ROW()</f>
        <v>71</v>
      </c>
      <c r="B71" s="121" t="s">
        <v>52</v>
      </c>
      <c r="C71" s="156">
        <f>SUM(C12:C22)+SUM(C26:C27)+SUM(C30:C47)+SUM(C49:C69)</f>
        <v>153774676</v>
      </c>
      <c r="D71" s="156">
        <f>SUM(D12:D22)+SUM(D26:D27)+SUM(D30:D47)+SUM(D49:D69)</f>
        <v>172565421</v>
      </c>
      <c r="E71" s="156">
        <f>SUM(E12:E22)+SUM(E26:E27)+SUM(E30:E47)+SUM(E49:E69)</f>
        <v>180202000</v>
      </c>
      <c r="F71" s="156">
        <f t="shared" ref="F71:P71" si="0">SUM(F12:F22)+SUM(F26:F27)+SUM(F30:F47)+SUM(F49:F69)</f>
        <v>194188000</v>
      </c>
      <c r="G71" s="156">
        <f t="shared" si="0"/>
        <v>186786000</v>
      </c>
      <c r="H71" s="156">
        <f t="shared" si="0"/>
        <v>189183000</v>
      </c>
      <c r="I71" s="156">
        <f t="shared" si="0"/>
        <v>193389000</v>
      </c>
      <c r="J71" s="156">
        <f t="shared" si="0"/>
        <v>198055000</v>
      </c>
      <c r="K71" s="57">
        <f t="shared" si="0"/>
        <v>0</v>
      </c>
      <c r="L71" s="57">
        <f t="shared" si="0"/>
        <v>0</v>
      </c>
      <c r="M71" s="57">
        <f t="shared" si="0"/>
        <v>0</v>
      </c>
      <c r="N71" s="57">
        <f t="shared" si="0"/>
        <v>0</v>
      </c>
      <c r="O71" s="57">
        <f t="shared" si="0"/>
        <v>0</v>
      </c>
      <c r="P71" s="57">
        <f t="shared" si="0"/>
        <v>0</v>
      </c>
    </row>
    <row r="74" spans="1:16" ht="15.75" x14ac:dyDescent="0.2">
      <c r="A74" s="158" t="s">
        <v>103</v>
      </c>
      <c r="B74" s="159" t="s">
        <v>104</v>
      </c>
      <c r="C74" s="168"/>
      <c r="D74" s="168"/>
    </row>
    <row r="75" spans="1:16" ht="36.75" customHeight="1" x14ac:dyDescent="0.2">
      <c r="A75" s="160" t="s">
        <v>105</v>
      </c>
      <c r="B75" s="161" t="s">
        <v>108</v>
      </c>
      <c r="D75" s="168"/>
    </row>
    <row r="76" spans="1:16" ht="42.75" customHeight="1" x14ac:dyDescent="0.2">
      <c r="A76" s="160" t="s">
        <v>105</v>
      </c>
      <c r="B76" s="161" t="s">
        <v>114</v>
      </c>
      <c r="C76" s="168"/>
      <c r="D76" s="168"/>
    </row>
    <row r="77" spans="1:16" ht="34.5" customHeight="1" x14ac:dyDescent="0.2">
      <c r="A77" s="160">
        <v>43</v>
      </c>
      <c r="B77" s="161" t="s">
        <v>115</v>
      </c>
    </row>
    <row r="78" spans="1:16" ht="45.75" customHeight="1" x14ac:dyDescent="0.2">
      <c r="A78" s="160">
        <v>45</v>
      </c>
      <c r="B78" s="161" t="s">
        <v>109</v>
      </c>
    </row>
    <row r="79" spans="1:16" ht="60" customHeight="1" x14ac:dyDescent="0.2">
      <c r="A79" s="160">
        <v>46</v>
      </c>
      <c r="B79" s="161" t="s">
        <v>106</v>
      </c>
    </row>
    <row r="80" spans="1:16" ht="69.75" customHeight="1" x14ac:dyDescent="0.2">
      <c r="A80" s="160">
        <v>47</v>
      </c>
      <c r="B80" s="161" t="s">
        <v>111</v>
      </c>
    </row>
    <row r="81" spans="1:2" ht="45.75" customHeight="1" x14ac:dyDescent="0.2">
      <c r="A81" s="160">
        <v>54</v>
      </c>
      <c r="B81" s="161" t="s">
        <v>117</v>
      </c>
    </row>
    <row r="82" spans="1:2" ht="68.25" customHeight="1" x14ac:dyDescent="0.2">
      <c r="A82" s="160" t="s">
        <v>107</v>
      </c>
      <c r="B82" s="161" t="s">
        <v>110</v>
      </c>
    </row>
    <row r="83" spans="1:2" ht="56.25" customHeight="1" x14ac:dyDescent="0.2">
      <c r="A83" s="160" t="s">
        <v>107</v>
      </c>
      <c r="B83" s="161" t="s">
        <v>112</v>
      </c>
    </row>
    <row r="84" spans="1:2" ht="102.75" customHeight="1" x14ac:dyDescent="0.2">
      <c r="A84" s="160" t="s">
        <v>107</v>
      </c>
      <c r="B84" s="161" t="s">
        <v>116</v>
      </c>
    </row>
    <row r="85" spans="1:2" ht="35.25" customHeight="1" x14ac:dyDescent="0.2">
      <c r="A85" s="160">
        <v>59</v>
      </c>
      <c r="B85" s="161" t="s">
        <v>113</v>
      </c>
    </row>
    <row r="86" spans="1:2" ht="48.75" customHeight="1" x14ac:dyDescent="0.2">
      <c r="A86" s="160">
        <v>60</v>
      </c>
      <c r="B86" s="161" t="s">
        <v>118</v>
      </c>
    </row>
  </sheetData>
  <mergeCells count="5">
    <mergeCell ref="B11:P11"/>
    <mergeCell ref="B1:P1"/>
    <mergeCell ref="B2:P2"/>
    <mergeCell ref="B4:P4"/>
    <mergeCell ref="B5:P5"/>
  </mergeCells>
  <printOptions horizontalCentered="1"/>
  <pageMargins left="0.25" right="0.25" top="0.5" bottom="0.5" header="0.5" footer="0.3"/>
  <pageSetup scale="43" orientation="landscape" r:id="rId1"/>
  <headerFooter alignWithMargins="0">
    <oddFooter>&amp;R&amp;A</oddFooter>
  </headerFooter>
  <rowBreaks count="2" manualBreakCount="2">
    <brk id="71" max="16383" man="1"/>
    <brk id="87"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8eef3743-c7b3-4cbe-8837-b6e805be353c"/>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vt:lpstr>
      <vt:lpstr>FormsList&amp;FilerInfo</vt:lpstr>
      <vt:lpstr>Form 4</vt:lpstr>
      <vt:lpstr>Form 7.2</vt:lpstr>
      <vt:lpstr>Form 8.1a (POU|CCA)</vt:lpstr>
      <vt:lpstr>CoName</vt:lpstr>
      <vt:lpstr>filedate</vt:lpstr>
      <vt:lpstr>cover!Print_Area</vt:lpstr>
      <vt:lpstr>'Form 8.1a (POU|CCA)'!Print_Area</vt:lpstr>
      <vt:lpstr>'FormsList&amp;FilerInfo'!Print_Area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Rebecca Simonson</cp:lastModifiedBy>
  <cp:lastPrinted>2019-05-23T15:48:44Z</cp:lastPrinted>
  <dcterms:created xsi:type="dcterms:W3CDTF">2004-04-26T18:12:37Z</dcterms:created>
  <dcterms:modified xsi:type="dcterms:W3CDTF">2019-05-30T16:11:34Z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