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Portfolio\Energy Portfolio Audit 2015\Project Management\CEC IRP Submission\V2\"/>
    </mc:Choice>
  </mc:AlternateContent>
  <bookViews>
    <workbookView xWindow="0" yWindow="0" windowWidth="11490" windowHeight="10305" tabRatio="574" activeTab="2"/>
  </bookViews>
  <sheets>
    <sheet name="Cover sheet" sheetId="19" r:id="rId1"/>
    <sheet name="Admin Info" sheetId="1" r:id="rId2"/>
    <sheet name="CRAT" sheetId="2" r:id="rId3"/>
    <sheet name="EBT" sheetId="9" r:id="rId4"/>
    <sheet name="GEAT" sheetId="10" r:id="rId5"/>
    <sheet name="RPT" sheetId="18" r:id="rId6"/>
    <sheet name="Lists" sheetId="20" state="hidden" r:id="rId7"/>
  </sheets>
  <externalReferences>
    <externalReference r:id="rId8"/>
    <externalReference r:id="rId9"/>
    <externalReference r:id="rId10"/>
    <externalReference r:id="rId11"/>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52511" concurrentCalc="0" concurrentManualCount="4"/>
  <customWorkbookViews>
    <customWorkbookView name="Robert Kennedy - Personal View" guid="{8273F839-864F-40CA-9F07-FCB68AAC5FAE}" mergeInterval="0" personalView="1" maximized="1" windowWidth="1024" windowHeight="1024" tabRatio="574" activeSheetId="2" showComments="commIndAndComment"/>
    <customWorkbookView name="Vidaver, David@Energy - Personal View" guid="{9660D43C-356B-4BBC-ADDE-819E1A7545B6}" mergeInterval="0" personalView="1" maximized="1" windowWidth="1276" windowHeight="799" tabRatio="574" activeSheetId="5"/>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796" tabRatio="574" activeSheetId="5"/>
  </customWorkbookViews>
</workbook>
</file>

<file path=xl/calcChain.xml><?xml version="1.0" encoding="utf-8"?>
<calcChain xmlns="http://schemas.openxmlformats.org/spreadsheetml/2006/main">
  <c r="E78" i="9" l="1"/>
  <c r="D18" i="18"/>
  <c r="D19" i="18"/>
  <c r="D22" i="18"/>
  <c r="F78" i="9"/>
  <c r="E18" i="18"/>
  <c r="E19" i="18"/>
  <c r="E22" i="18"/>
  <c r="G78" i="9"/>
  <c r="F18" i="18"/>
  <c r="F19" i="18"/>
  <c r="F22" i="18"/>
  <c r="H78" i="9"/>
  <c r="G18" i="18"/>
  <c r="G22" i="18"/>
  <c r="H17" i="18"/>
  <c r="I78" i="9"/>
  <c r="I18" i="18"/>
  <c r="I19" i="18"/>
  <c r="I22" i="18"/>
  <c r="J78" i="9"/>
  <c r="J18" i="18"/>
  <c r="J19" i="18"/>
  <c r="J22" i="18"/>
  <c r="K78" i="9"/>
  <c r="K18" i="18"/>
  <c r="K19" i="18"/>
  <c r="K22" i="18"/>
  <c r="L78" i="9"/>
  <c r="L18" i="18"/>
  <c r="L22" i="18"/>
  <c r="M17" i="18"/>
  <c r="M78" i="9"/>
  <c r="N18" i="18"/>
  <c r="N19" i="18"/>
  <c r="N22" i="18"/>
  <c r="N78" i="9"/>
  <c r="O18" i="18"/>
  <c r="O19" i="18"/>
  <c r="O22" i="18"/>
  <c r="O78" i="9"/>
  <c r="P18" i="18"/>
  <c r="P22" i="18"/>
  <c r="Q17" i="18"/>
  <c r="P78" i="9"/>
  <c r="R18" i="18"/>
  <c r="R19" i="18"/>
  <c r="R22" i="18"/>
  <c r="Q78" i="9"/>
  <c r="S18" i="18"/>
  <c r="S19" i="18"/>
  <c r="S22" i="18"/>
  <c r="R78" i="9"/>
  <c r="T18" i="18"/>
  <c r="T19" i="18"/>
  <c r="T22" i="18"/>
  <c r="U17" i="18"/>
  <c r="D30" i="18"/>
  <c r="D32" i="18"/>
  <c r="L19" i="18"/>
  <c r="D111" i="9"/>
  <c r="D112" i="9"/>
  <c r="F18" i="2"/>
  <c r="E18" i="2"/>
  <c r="D33" i="9"/>
  <c r="D27" i="9"/>
  <c r="F141" i="9"/>
  <c r="F106" i="10"/>
  <c r="G141" i="9"/>
  <c r="G106" i="10"/>
  <c r="H141" i="9"/>
  <c r="H106" i="10"/>
  <c r="I141" i="9"/>
  <c r="I106" i="10"/>
  <c r="J141" i="9"/>
  <c r="J106" i="10"/>
  <c r="K141" i="9"/>
  <c r="K106" i="10"/>
  <c r="L141" i="9"/>
  <c r="L106" i="10"/>
  <c r="M141" i="9"/>
  <c r="M106" i="10"/>
  <c r="N141" i="9"/>
  <c r="N106" i="10"/>
  <c r="O141" i="9"/>
  <c r="O106" i="10"/>
  <c r="P141" i="9"/>
  <c r="P106" i="10"/>
  <c r="Q141" i="9"/>
  <c r="Q106" i="10"/>
  <c r="R141" i="9"/>
  <c r="R106" i="10"/>
  <c r="E141" i="9"/>
  <c r="E106" i="10"/>
  <c r="F99" i="10"/>
  <c r="F101" i="10"/>
  <c r="E99" i="10"/>
  <c r="E101" i="10"/>
  <c r="F81" i="10"/>
  <c r="E81" i="10"/>
  <c r="H125" i="9"/>
  <c r="I125" i="9"/>
  <c r="J125" i="9"/>
  <c r="K125" i="9"/>
  <c r="L125" i="9"/>
  <c r="M125" i="9"/>
  <c r="N125" i="9"/>
  <c r="O125" i="9"/>
  <c r="P125" i="9"/>
  <c r="Q125" i="9"/>
  <c r="R125" i="9"/>
  <c r="G125" i="9"/>
  <c r="D113" i="9"/>
  <c r="D114" i="9"/>
  <c r="D115" i="9"/>
  <c r="D116" i="9"/>
  <c r="D117" i="9"/>
  <c r="D118" i="9"/>
  <c r="D119" i="9"/>
  <c r="D120" i="9"/>
  <c r="D121" i="9"/>
  <c r="D122" i="9"/>
  <c r="D123" i="9"/>
  <c r="D124" i="9"/>
  <c r="D94" i="9"/>
  <c r="D95" i="9"/>
  <c r="D96" i="9"/>
  <c r="D97" i="9"/>
  <c r="D98" i="9"/>
  <c r="D99" i="9"/>
  <c r="D100" i="9"/>
  <c r="D101" i="9"/>
  <c r="D102" i="9"/>
  <c r="D103" i="9"/>
  <c r="D104" i="9"/>
  <c r="D105" i="9"/>
  <c r="D106" i="9"/>
  <c r="D93" i="9"/>
  <c r="F44" i="9"/>
  <c r="G44" i="9"/>
  <c r="H44" i="9"/>
  <c r="I44" i="9"/>
  <c r="J44" i="9"/>
  <c r="K44" i="9"/>
  <c r="L44" i="9"/>
  <c r="M44" i="9"/>
  <c r="N44" i="9"/>
  <c r="O44" i="9"/>
  <c r="P44" i="9"/>
  <c r="Q44" i="9"/>
  <c r="R44" i="9"/>
  <c r="E44" i="9"/>
  <c r="F95" i="2"/>
  <c r="E95" i="2"/>
  <c r="F74" i="2"/>
  <c r="G74" i="2"/>
  <c r="H74" i="2"/>
  <c r="I74" i="2"/>
  <c r="J74" i="2"/>
  <c r="K74" i="2"/>
  <c r="L74" i="2"/>
  <c r="M74" i="2"/>
  <c r="N74" i="2"/>
  <c r="O74" i="2"/>
  <c r="P74" i="2"/>
  <c r="Q74" i="2"/>
  <c r="R74" i="2"/>
  <c r="E74" i="2"/>
  <c r="F44" i="2"/>
  <c r="G44" i="2"/>
  <c r="H44" i="2"/>
  <c r="I44" i="2"/>
  <c r="J44" i="2"/>
  <c r="K44" i="2"/>
  <c r="L44" i="2"/>
  <c r="M44" i="2"/>
  <c r="N44" i="2"/>
  <c r="O44" i="2"/>
  <c r="P44" i="2"/>
  <c r="Q44" i="2"/>
  <c r="R44" i="2"/>
  <c r="E44" i="2"/>
  <c r="D56" i="9"/>
  <c r="D57" i="9"/>
  <c r="D58" i="9"/>
  <c r="D59" i="9"/>
  <c r="D60" i="9"/>
  <c r="D61" i="9"/>
  <c r="D49" i="9"/>
  <c r="D50" i="9"/>
  <c r="D51" i="9"/>
  <c r="D52" i="9"/>
  <c r="D53" i="9"/>
  <c r="D54" i="9"/>
  <c r="D55" i="9"/>
  <c r="D48" i="9"/>
  <c r="D38" i="9"/>
  <c r="D39" i="9"/>
  <c r="D40" i="9"/>
  <c r="D41" i="9"/>
  <c r="D42" i="9"/>
  <c r="D43" i="9"/>
  <c r="D37" i="9"/>
  <c r="D28" i="9"/>
  <c r="D29" i="9"/>
  <c r="D30" i="9"/>
  <c r="D31" i="9"/>
  <c r="D32" i="9"/>
  <c r="F113" i="10"/>
  <c r="G113" i="10"/>
  <c r="H113" i="10"/>
  <c r="I113" i="10"/>
  <c r="J113" i="10"/>
  <c r="K113" i="10"/>
  <c r="L113" i="10"/>
  <c r="M113" i="10"/>
  <c r="N113" i="10"/>
  <c r="O113" i="10"/>
  <c r="P113" i="10"/>
  <c r="Q113" i="10"/>
  <c r="R113" i="10"/>
  <c r="E113" i="10"/>
  <c r="F114" i="10"/>
  <c r="G114" i="10"/>
  <c r="H114" i="10"/>
  <c r="I114" i="10"/>
  <c r="J114" i="10"/>
  <c r="K114" i="10"/>
  <c r="L114" i="10"/>
  <c r="M114" i="10"/>
  <c r="N114" i="10"/>
  <c r="O114" i="10"/>
  <c r="P114" i="10"/>
  <c r="Q114" i="10"/>
  <c r="R114" i="10"/>
  <c r="E114" i="10"/>
  <c r="H140" i="9"/>
  <c r="I140" i="9"/>
  <c r="J140" i="9"/>
  <c r="K140" i="9"/>
  <c r="L140" i="9"/>
  <c r="M140" i="9"/>
  <c r="N140" i="9"/>
  <c r="O140" i="9"/>
  <c r="P140" i="9"/>
  <c r="Q140" i="9"/>
  <c r="R140" i="9"/>
  <c r="F140" i="9"/>
  <c r="G140" i="9"/>
  <c r="E140" i="9"/>
  <c r="Q115" i="10"/>
  <c r="Q117" i="10"/>
  <c r="R115" i="10"/>
  <c r="R117" i="10"/>
  <c r="P115" i="10"/>
  <c r="P117" i="10"/>
  <c r="N115" i="10"/>
  <c r="N117" i="10"/>
  <c r="O115" i="10"/>
  <c r="O117" i="10"/>
  <c r="M115" i="10"/>
  <c r="M117" i="10"/>
  <c r="J115" i="10"/>
  <c r="J117" i="10"/>
  <c r="K115" i="10"/>
  <c r="K117" i="10"/>
  <c r="L115" i="10"/>
  <c r="L117" i="10"/>
  <c r="I115" i="10"/>
  <c r="I117" i="10"/>
  <c r="F115" i="10"/>
  <c r="F117" i="10"/>
  <c r="H115" i="10"/>
  <c r="H117" i="10"/>
  <c r="E115" i="10"/>
  <c r="E117" i="10"/>
  <c r="G115" i="10"/>
  <c r="G117" i="10"/>
  <c r="T11" i="18"/>
  <c r="S11" i="18"/>
  <c r="R11" i="18"/>
  <c r="P11" i="18"/>
  <c r="O11" i="18"/>
  <c r="N11" i="18"/>
  <c r="L11" i="18"/>
  <c r="K11" i="18"/>
  <c r="J11" i="18"/>
  <c r="I11" i="18"/>
  <c r="G11" i="18"/>
  <c r="E11" i="18"/>
  <c r="F11" i="18"/>
  <c r="D11" i="18"/>
  <c r="R30" i="18"/>
  <c r="N30" i="18"/>
  <c r="I30" i="18"/>
  <c r="T28" i="18"/>
  <c r="S28" i="18"/>
  <c r="R28" i="18"/>
  <c r="O28" i="18"/>
  <c r="P28" i="18"/>
  <c r="N28" i="18"/>
  <c r="J28" i="18"/>
  <c r="K28" i="18"/>
  <c r="L28" i="18"/>
  <c r="I28" i="18"/>
  <c r="E28" i="18"/>
  <c r="F28" i="18"/>
  <c r="G28" i="18"/>
  <c r="D28" i="18"/>
  <c r="H25" i="18"/>
  <c r="M25" i="18"/>
  <c r="Q25" i="18"/>
  <c r="U25" i="18"/>
  <c r="G31" i="10"/>
  <c r="E31" i="10"/>
  <c r="E59" i="10"/>
  <c r="E17" i="9"/>
  <c r="E143" i="9"/>
  <c r="E21" i="2"/>
  <c r="E119" i="2"/>
  <c r="E76" i="2"/>
  <c r="E120" i="2"/>
  <c r="E83" i="9"/>
  <c r="E61" i="10"/>
  <c r="D14" i="18"/>
  <c r="R14" i="18"/>
  <c r="E121" i="2"/>
  <c r="E123" i="2"/>
  <c r="I14" i="18"/>
  <c r="N14" i="18"/>
  <c r="E109" i="10"/>
  <c r="E121" i="10"/>
  <c r="E139" i="9"/>
  <c r="E142" i="9"/>
  <c r="E144" i="9"/>
  <c r="R99" i="10"/>
  <c r="Q99" i="10"/>
  <c r="P99" i="10"/>
  <c r="O99" i="10"/>
  <c r="N99" i="10"/>
  <c r="M99" i="10"/>
  <c r="L99" i="10"/>
  <c r="K99" i="10"/>
  <c r="J99" i="10"/>
  <c r="I99" i="10"/>
  <c r="H99" i="10"/>
  <c r="G99" i="10"/>
  <c r="R81" i="10"/>
  <c r="Q81" i="10"/>
  <c r="P81" i="10"/>
  <c r="O81" i="10"/>
  <c r="N81" i="10"/>
  <c r="M81" i="10"/>
  <c r="L81" i="10"/>
  <c r="K81" i="10"/>
  <c r="K101" i="10"/>
  <c r="J81" i="10"/>
  <c r="I81" i="10"/>
  <c r="H81" i="10"/>
  <c r="G81" i="10"/>
  <c r="R59" i="10"/>
  <c r="Q59" i="10"/>
  <c r="P59" i="10"/>
  <c r="O59" i="10"/>
  <c r="N59" i="10"/>
  <c r="M59" i="10"/>
  <c r="L59" i="10"/>
  <c r="K59" i="10"/>
  <c r="J59" i="10"/>
  <c r="I59" i="10"/>
  <c r="H59" i="10"/>
  <c r="G59" i="10"/>
  <c r="G61" i="10"/>
  <c r="F59" i="10"/>
  <c r="F17" i="9"/>
  <c r="F143" i="9"/>
  <c r="I101" i="10"/>
  <c r="O101" i="10"/>
  <c r="G101" i="10"/>
  <c r="G109" i="10"/>
  <c r="G121" i="10"/>
  <c r="M101" i="10"/>
  <c r="Q101" i="10"/>
  <c r="H101" i="10"/>
  <c r="J101" i="10"/>
  <c r="L101" i="10"/>
  <c r="N101" i="10"/>
  <c r="P101" i="10"/>
  <c r="R101" i="10"/>
  <c r="R107" i="9"/>
  <c r="Q107" i="9"/>
  <c r="P107" i="9"/>
  <c r="O107" i="9"/>
  <c r="N107" i="9"/>
  <c r="M107" i="9"/>
  <c r="L107" i="9"/>
  <c r="K107" i="9"/>
  <c r="J107" i="9"/>
  <c r="I107" i="9"/>
  <c r="H107" i="9"/>
  <c r="G107" i="9"/>
  <c r="G17" i="9"/>
  <c r="G143" i="9"/>
  <c r="G127" i="9"/>
  <c r="I127" i="9"/>
  <c r="K127" i="9"/>
  <c r="M127" i="9"/>
  <c r="G83" i="9"/>
  <c r="G139" i="9"/>
  <c r="O127" i="9"/>
  <c r="Q127" i="9"/>
  <c r="H127" i="9"/>
  <c r="J127" i="9"/>
  <c r="L127" i="9"/>
  <c r="N127" i="9"/>
  <c r="P127" i="9"/>
  <c r="R127" i="9"/>
  <c r="G95" i="2"/>
  <c r="H95" i="2"/>
  <c r="I95" i="2"/>
  <c r="J95" i="2"/>
  <c r="K95" i="2"/>
  <c r="L95" i="2"/>
  <c r="M95" i="2"/>
  <c r="N95" i="2"/>
  <c r="O95" i="2"/>
  <c r="P95" i="2"/>
  <c r="Q95" i="2"/>
  <c r="R95" i="2"/>
  <c r="G113" i="2"/>
  <c r="H113" i="2"/>
  <c r="I113" i="2"/>
  <c r="I115" i="2"/>
  <c r="I122" i="2"/>
  <c r="J113" i="2"/>
  <c r="J115" i="2"/>
  <c r="J122" i="2"/>
  <c r="K113" i="2"/>
  <c r="K115" i="2"/>
  <c r="K122" i="2"/>
  <c r="L113" i="2"/>
  <c r="L115" i="2"/>
  <c r="L122" i="2"/>
  <c r="M113" i="2"/>
  <c r="N113" i="2"/>
  <c r="O113" i="2"/>
  <c r="P113" i="2"/>
  <c r="Q113" i="2"/>
  <c r="Q115" i="2"/>
  <c r="Q122" i="2"/>
  <c r="R113" i="2"/>
  <c r="R115" i="2"/>
  <c r="R122" i="2"/>
  <c r="P115" i="2"/>
  <c r="P122" i="2"/>
  <c r="N115" i="2"/>
  <c r="N122" i="2"/>
  <c r="H115" i="2"/>
  <c r="H122" i="2"/>
  <c r="O115" i="2"/>
  <c r="O122" i="2"/>
  <c r="M115" i="2"/>
  <c r="M122" i="2"/>
  <c r="G142" i="9"/>
  <c r="G144" i="9"/>
  <c r="G115" i="2"/>
  <c r="G122" i="2"/>
  <c r="F21" i="2"/>
  <c r="F119" i="2"/>
  <c r="F76" i="2"/>
  <c r="F120" i="2"/>
  <c r="F121" i="2"/>
  <c r="F123" i="2"/>
  <c r="H18" i="2"/>
  <c r="R31" i="10"/>
  <c r="R61" i="10"/>
  <c r="Q31" i="10"/>
  <c r="Q61" i="10"/>
  <c r="P31" i="10"/>
  <c r="P61" i="10"/>
  <c r="O31" i="10"/>
  <c r="O61" i="10"/>
  <c r="N31" i="10"/>
  <c r="N61" i="10"/>
  <c r="M31" i="10"/>
  <c r="M61" i="10"/>
  <c r="L31" i="10"/>
  <c r="L61" i="10"/>
  <c r="K31" i="10"/>
  <c r="K61" i="10"/>
  <c r="J31" i="10"/>
  <c r="J61" i="10"/>
  <c r="I31" i="10"/>
  <c r="I61" i="10"/>
  <c r="H31" i="10"/>
  <c r="H61" i="10"/>
  <c r="F31" i="10"/>
  <c r="F61" i="10"/>
  <c r="R32" i="18"/>
  <c r="I32" i="18"/>
  <c r="R17" i="9"/>
  <c r="R143" i="9"/>
  <c r="Q17" i="9"/>
  <c r="Q143" i="9"/>
  <c r="P17" i="9"/>
  <c r="P143" i="9"/>
  <c r="O17" i="9"/>
  <c r="O143" i="9"/>
  <c r="N17" i="9"/>
  <c r="N143" i="9"/>
  <c r="M17" i="9"/>
  <c r="M143" i="9"/>
  <c r="L17" i="9"/>
  <c r="L143" i="9"/>
  <c r="K17" i="9"/>
  <c r="K143" i="9"/>
  <c r="J17" i="9"/>
  <c r="J143" i="9"/>
  <c r="I17" i="9"/>
  <c r="I143" i="9"/>
  <c r="H17" i="9"/>
  <c r="H143" i="9"/>
  <c r="N109" i="10"/>
  <c r="N121" i="10"/>
  <c r="K109" i="10"/>
  <c r="K121" i="10"/>
  <c r="L109" i="10"/>
  <c r="L121" i="10"/>
  <c r="M109" i="10"/>
  <c r="M121" i="10"/>
  <c r="F109" i="10"/>
  <c r="F121" i="10"/>
  <c r="O109" i="10"/>
  <c r="O121" i="10"/>
  <c r="H109" i="10"/>
  <c r="H121" i="10"/>
  <c r="P109" i="10"/>
  <c r="P121" i="10"/>
  <c r="I109" i="10"/>
  <c r="I121" i="10"/>
  <c r="Q109" i="10"/>
  <c r="Q121" i="10"/>
  <c r="J109" i="10"/>
  <c r="J121" i="10"/>
  <c r="R109" i="10"/>
  <c r="R121" i="10"/>
  <c r="N32" i="18"/>
  <c r="H83" i="9"/>
  <c r="H139" i="9"/>
  <c r="J83" i="9"/>
  <c r="J139" i="9"/>
  <c r="L83" i="9"/>
  <c r="L139" i="9"/>
  <c r="N83" i="9"/>
  <c r="N139" i="9"/>
  <c r="P83" i="9"/>
  <c r="P139" i="9"/>
  <c r="R83" i="9"/>
  <c r="R139" i="9"/>
  <c r="F83" i="9"/>
  <c r="F139" i="9"/>
  <c r="I83" i="9"/>
  <c r="I139" i="9"/>
  <c r="K83" i="9"/>
  <c r="K139" i="9"/>
  <c r="M83" i="9"/>
  <c r="M139" i="9"/>
  <c r="O83" i="9"/>
  <c r="O139" i="9"/>
  <c r="Q83" i="9"/>
  <c r="Q139" i="9"/>
  <c r="P142" i="9"/>
  <c r="P144" i="9"/>
  <c r="Q142" i="9"/>
  <c r="Q144" i="9"/>
  <c r="N142" i="9"/>
  <c r="N144" i="9"/>
  <c r="O142" i="9"/>
  <c r="O144" i="9"/>
  <c r="L142" i="9"/>
  <c r="L144" i="9"/>
  <c r="M142" i="9"/>
  <c r="M144" i="9"/>
  <c r="J142" i="9"/>
  <c r="J144" i="9"/>
  <c r="K142" i="9"/>
  <c r="K144" i="9"/>
  <c r="H142" i="9"/>
  <c r="H144" i="9"/>
  <c r="I142" i="9"/>
  <c r="I144" i="9"/>
  <c r="R142" i="9"/>
  <c r="R144" i="9"/>
  <c r="H76" i="2"/>
  <c r="H120" i="2"/>
  <c r="I76" i="2"/>
  <c r="I120" i="2"/>
  <c r="J76" i="2"/>
  <c r="J120" i="2"/>
  <c r="K76" i="2"/>
  <c r="K120" i="2"/>
  <c r="L76" i="2"/>
  <c r="L120" i="2"/>
  <c r="M76" i="2"/>
  <c r="M120" i="2"/>
  <c r="N76" i="2"/>
  <c r="N120" i="2"/>
  <c r="O76" i="2"/>
  <c r="O120" i="2"/>
  <c r="P76" i="2"/>
  <c r="P120" i="2"/>
  <c r="Q76" i="2"/>
  <c r="Q120" i="2"/>
  <c r="R76" i="2"/>
  <c r="R120" i="2"/>
  <c r="G76" i="2"/>
  <c r="G120" i="2"/>
  <c r="F142" i="9"/>
  <c r="F144" i="9"/>
  <c r="O18" i="2"/>
  <c r="O21" i="2"/>
  <c r="O119" i="2"/>
  <c r="O121" i="2"/>
  <c r="O123" i="2"/>
  <c r="P18" i="2"/>
  <c r="P21" i="2"/>
  <c r="P119" i="2"/>
  <c r="P121" i="2"/>
  <c r="P123" i="2"/>
  <c r="Q18" i="2"/>
  <c r="Q21" i="2"/>
  <c r="Q119" i="2"/>
  <c r="Q121" i="2"/>
  <c r="Q123" i="2"/>
  <c r="R18" i="2"/>
  <c r="R21" i="2"/>
  <c r="R119" i="2"/>
  <c r="R121" i="2"/>
  <c r="R123" i="2"/>
  <c r="H21" i="2"/>
  <c r="H119" i="2"/>
  <c r="H121" i="2"/>
  <c r="H123" i="2"/>
  <c r="I18" i="2"/>
  <c r="I21" i="2"/>
  <c r="I119" i="2"/>
  <c r="I121" i="2"/>
  <c r="I123" i="2"/>
  <c r="J18" i="2"/>
  <c r="J21" i="2"/>
  <c r="J119" i="2"/>
  <c r="J121" i="2"/>
  <c r="J123" i="2"/>
  <c r="K18" i="2"/>
  <c r="K21" i="2"/>
  <c r="K119" i="2"/>
  <c r="K121" i="2"/>
  <c r="K123" i="2"/>
  <c r="L18" i="2"/>
  <c r="L21" i="2"/>
  <c r="L119" i="2"/>
  <c r="L121" i="2"/>
  <c r="L123" i="2"/>
  <c r="M18" i="2"/>
  <c r="M21" i="2"/>
  <c r="M119" i="2"/>
  <c r="M121" i="2"/>
  <c r="M123" i="2"/>
  <c r="N18" i="2"/>
  <c r="N21" i="2"/>
  <c r="N119" i="2"/>
  <c r="N121" i="2"/>
  <c r="N123" i="2"/>
  <c r="G18" i="2"/>
  <c r="G21" i="2"/>
  <c r="G119" i="2"/>
  <c r="G121" i="2"/>
  <c r="G123" i="2"/>
</calcChain>
</file>

<file path=xl/sharedStrings.xml><?xml version="1.0" encoding="utf-8"?>
<sst xmlns="http://schemas.openxmlformats.org/spreadsheetml/2006/main" count="963" uniqueCount="418">
  <si>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</si>
  <si>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</si>
  <si>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</si>
  <si>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</si>
  <si>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</si>
  <si>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</si>
  <si>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</si>
  <si>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</si>
  <si>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</si>
  <si>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</si>
  <si>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</si>
  <si>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</si>
  <si>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</si>
  <si>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</si>
  <si>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</si>
  <si>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</si>
  <si>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</si>
  <si>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</si>
  <si>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</si>
  <si>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</si>
  <si>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</si>
  <si>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</si>
  <si>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</si>
  <si>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</si>
  <si>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</si>
  <si>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</si>
  <si>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</si>
  <si>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</si>
  <si>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</si>
  <si>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</si>
  <si>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</si>
  <si>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</si>
  <si>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</si>
  <si>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</si>
  <si>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</si>
  <si>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</si>
  <si>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</si>
  <si>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</si>
  <si>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</si>
  <si>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</si>
  <si>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</si>
  <si>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</si>
  <si>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</si>
  <si>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</si>
  <si>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</si>
  <si>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</si>
  <si>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</si>
  <si>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</si>
  <si>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</si>
  <si>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</si>
  <si>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</si>
  <si>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</si>
  <si>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</si>
  <si>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</si>
  <si>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</si>
  <si>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</si>
  <si>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</si>
  <si>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</si>
  <si>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</si>
  <si>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</si>
  <si>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</si>
  <si>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</si>
  <si>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</si>
  <si>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</si>
  <si>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</si>
  <si>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</si>
  <si>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</si>
  <si>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</si>
  <si>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</si>
  <si>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</si>
  <si>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</si>
  <si>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</si>
  <si>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</si>
  <si>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</si>
  <si>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</si>
  <si>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</si>
  <si>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</si>
  <si>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</si>
  <si>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</si>
  <si>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</si>
  <si>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</si>
  <si>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</si>
  <si>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Units = MWh</t>
  </si>
  <si>
    <t>1a</t>
  </si>
  <si>
    <t>1b</t>
  </si>
  <si>
    <t>1c</t>
  </si>
  <si>
    <t>1d</t>
  </si>
  <si>
    <t>1e</t>
  </si>
  <si>
    <t>1f</t>
  </si>
  <si>
    <t>1g</t>
  </si>
  <si>
    <t>1h</t>
  </si>
  <si>
    <t>1j</t>
  </si>
  <si>
    <t>RPS ENERGY REQUIREMENT CALCULATIONS</t>
  </si>
  <si>
    <t>Scenario Name:</t>
  </si>
  <si>
    <t>Total peak dependable capacity of generic supply resources (not RPS-eligible)</t>
  </si>
  <si>
    <t>Total peak dependable capacity of generic RPS-eligible resources</t>
  </si>
  <si>
    <t>Total net energy for load (from 7)</t>
  </si>
  <si>
    <t>Emissions Intensity</t>
  </si>
  <si>
    <t xml:space="preserve">Emissions Intensity </t>
  </si>
  <si>
    <t>TOTAL GHG EMISSIONS</t>
  </si>
  <si>
    <t xml:space="preserve">Scenario Name: </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</si>
  <si>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</si>
  <si>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</si>
  <si>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</si>
  <si>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</si>
  <si>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</si>
  <si>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</si>
  <si>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</si>
  <si>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</si>
  <si>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</si>
  <si>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</si>
  <si>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</si>
  <si>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</si>
  <si>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</si>
  <si>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</si>
  <si>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</si>
  <si>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</si>
  <si>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</si>
  <si>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</si>
  <si>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</si>
  <si>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</si>
  <si>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</si>
  <si>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</si>
  <si>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</si>
  <si>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</si>
  <si>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</si>
  <si>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</si>
  <si>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</si>
  <si>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</si>
  <si>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</si>
  <si>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</si>
  <si>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[Light Duty PEV electricity consumption/procurement requirement]</t>
  </si>
  <si>
    <t>EMISSIONS FROM GENERIC ADDITIONS</t>
  </si>
  <si>
    <t>Other loads</t>
  </si>
  <si>
    <t>Retail sales to end-use customers</t>
  </si>
  <si>
    <t>Beginning balances</t>
  </si>
  <si>
    <t>Start of 2017</t>
  </si>
  <si>
    <t>2017</t>
  </si>
  <si>
    <t>Soft target (%)</t>
  </si>
  <si>
    <t>Required procurement for compliance period</t>
  </si>
  <si>
    <t>12a</t>
  </si>
  <si>
    <t>12b</t>
  </si>
  <si>
    <t>12c</t>
  </si>
  <si>
    <t>12d</t>
  </si>
  <si>
    <t>12e</t>
  </si>
  <si>
    <t>12f</t>
  </si>
  <si>
    <t>12g</t>
  </si>
  <si>
    <t>12h</t>
  </si>
  <si>
    <t>12i</t>
  </si>
  <si>
    <t>13j</t>
  </si>
  <si>
    <t>13k</t>
  </si>
  <si>
    <t>13l</t>
  </si>
  <si>
    <t>15a</t>
  </si>
  <si>
    <t>15b</t>
  </si>
  <si>
    <t>15c</t>
  </si>
  <si>
    <t>15d</t>
  </si>
  <si>
    <t>15e</t>
  </si>
  <si>
    <t>Description of Worksheet Tabs</t>
  </si>
  <si>
    <t xml:space="preserve">Administrative Information </t>
  </si>
  <si>
    <t>Name of Publicly Owned Utility ("POU")</t>
  </si>
  <si>
    <t>12j</t>
  </si>
  <si>
    <t>12k</t>
  </si>
  <si>
    <t>12l</t>
  </si>
  <si>
    <t>Total Peak Procurement Requirement (7+8+9)</t>
  </si>
  <si>
    <t>Total peak dependable capacity of existing and planned supply resources (not RPS-eligible) (sum of 11a…11n)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</si>
  <si>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</si>
  <si>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</si>
  <si>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</si>
  <si>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</si>
  <si>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</si>
  <si>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</si>
  <si>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Total GHG emissions from generic supply resources (4+5)</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</si>
  <si>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</si>
  <si>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</si>
  <si>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</si>
  <si>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</si>
  <si>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</si>
  <si>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</si>
  <si>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</si>
  <si>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</si>
  <si>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</si>
  <si>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</si>
  <si>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</si>
  <si>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</si>
  <si>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</si>
  <si>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</si>
  <si>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</si>
  <si>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</si>
  <si>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</si>
  <si>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</si>
  <si>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</si>
  <si>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</si>
  <si>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</si>
  <si>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</si>
  <si>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</si>
  <si>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</si>
  <si>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</si>
  <si>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</si>
  <si>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</si>
  <si>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</si>
  <si>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</si>
  <si>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</si>
  <si>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</si>
  <si>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</si>
  <si>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</si>
  <si>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</si>
  <si>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</si>
  <si>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</si>
  <si>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</si>
  <si>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</si>
  <si>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</si>
  <si>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</si>
  <si>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</si>
  <si>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</si>
  <si>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</si>
  <si>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</si>
  <si>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</si>
  <si>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</si>
  <si>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</si>
  <si>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</si>
  <si>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</si>
  <si>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</si>
  <si>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</si>
  <si>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</si>
  <si>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</si>
  <si>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</si>
  <si>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</si>
  <si>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</si>
  <si>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</si>
  <si>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</si>
  <si>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</si>
  <si>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</si>
  <si>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</si>
  <si>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</si>
  <si>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</si>
  <si>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</si>
  <si>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</si>
  <si>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</si>
  <si>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</si>
  <si>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</si>
  <si>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</si>
  <si>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</si>
  <si>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</si>
  <si>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</si>
  <si>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</si>
  <si>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</si>
  <si>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</si>
  <si>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</si>
  <si>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</si>
  <si>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</si>
  <si>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</si>
  <si>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</si>
  <si>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</si>
  <si>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</si>
  <si>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</si>
  <si>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</si>
  <si>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</si>
  <si>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</si>
  <si>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</si>
  <si>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</si>
  <si>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</si>
  <si>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</si>
  <si>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</si>
  <si>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</si>
  <si>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</si>
  <si>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</si>
  <si>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</si>
  <si>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</si>
  <si>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</si>
  <si>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</si>
  <si>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</si>
  <si>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</si>
  <si>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</si>
  <si>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</si>
  <si>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</si>
  <si>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</si>
  <si>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</si>
  <si>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</si>
  <si>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</si>
  <si>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</si>
  <si>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</si>
  <si>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</si>
  <si>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</si>
  <si>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</si>
  <si>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</si>
  <si>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</si>
  <si>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</si>
  <si>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</si>
  <si>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 xml:space="preserve">   Amount of energy applied to procurement obligation</t>
  </si>
  <si>
    <t>7A</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</si>
  <si>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</si>
  <si>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</si>
  <si>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</si>
  <si>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</si>
  <si>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</si>
  <si>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</si>
  <si>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</si>
  <si>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</si>
  <si>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</si>
  <si>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</si>
  <si>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</si>
  <si>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</si>
  <si>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</si>
  <si>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</si>
  <si>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</si>
  <si>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</si>
  <si>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</si>
  <si>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</si>
  <si>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</si>
  <si>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</si>
  <si>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</si>
  <si>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</si>
  <si>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</si>
  <si>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</si>
  <si>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</si>
  <si>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</si>
  <si>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</si>
  <si>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</si>
  <si>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</si>
  <si>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Fuel type</t>
  </si>
  <si>
    <t>UOG-NON-RPS</t>
  </si>
  <si>
    <t>Natural Gas</t>
  </si>
  <si>
    <t>Pump Storage</t>
  </si>
  <si>
    <t>Coal</t>
  </si>
  <si>
    <t>Large Hydroelectric</t>
  </si>
  <si>
    <t>Nuclear</t>
  </si>
  <si>
    <t>Biofuels</t>
  </si>
  <si>
    <t>Storage</t>
  </si>
  <si>
    <t>Battery Storage</t>
  </si>
  <si>
    <t>LT contracts-NON-RPS</t>
  </si>
  <si>
    <t>Unspecified/System Power</t>
  </si>
  <si>
    <t>UOG RPS</t>
  </si>
  <si>
    <t>Small Hydroelectric</t>
  </si>
  <si>
    <t>Solar PV</t>
  </si>
  <si>
    <t>Solar Thermal</t>
  </si>
  <si>
    <t>Geothermal</t>
  </si>
  <si>
    <t>Wind</t>
  </si>
  <si>
    <t>LT contracts RPS</t>
  </si>
  <si>
    <t>Generic-NON-RPS</t>
  </si>
  <si>
    <t>Generic RPS</t>
  </si>
  <si>
    <t>13o</t>
  </si>
  <si>
    <t>13q</t>
  </si>
  <si>
    <t>13p</t>
  </si>
  <si>
    <t>13r</t>
  </si>
  <si>
    <t>13s</t>
  </si>
  <si>
    <t>13t</t>
  </si>
  <si>
    <t>12s</t>
  </si>
  <si>
    <t>12t</t>
  </si>
  <si>
    <t>2o</t>
  </si>
  <si>
    <t>2p</t>
  </si>
  <si>
    <t>sq</t>
  </si>
  <si>
    <t>2t</t>
  </si>
  <si>
    <t>2r</t>
  </si>
  <si>
    <t>2s</t>
  </si>
  <si>
    <t>Total GHG emissions from RPS-eligible resources (sum of 2a…2t)</t>
  </si>
  <si>
    <t>For fuel type, choose from list or enter value</t>
  </si>
  <si>
    <t>Total peak dependable capacity of existing and planned RPS-eligible resources (sum of 12a…12t)</t>
  </si>
  <si>
    <t>Adjusted Portfolio emissions (8-8e)</t>
  </si>
  <si>
    <t>Category 0, 1 and 2 Resources (bundled with RECs)</t>
  </si>
  <si>
    <t>Category 3 Resources (unbundled RECs)</t>
  </si>
  <si>
    <t>Over/under procurement for compliance period (13 - 4)</t>
  </si>
  <si>
    <t>Excess balance at beginning/end of compliance period</t>
  </si>
  <si>
    <t>Excess balance and REC purchases applied to procurement obligation</t>
  </si>
  <si>
    <t>Net change in REC balance</t>
  </si>
  <si>
    <t>Peak Demand (accounting for demand response and AAEE) (1-5-6)</t>
  </si>
  <si>
    <t>Net energy for load (accounting for AAEE impacts)</t>
  </si>
  <si>
    <t>Retail sales to end-use customers (accounting for AAEE impacts)</t>
  </si>
  <si>
    <t>Net energy for load</t>
  </si>
  <si>
    <t>Total net energy for load (accounting for AAEE impacts) (5+6)</t>
  </si>
  <si>
    <t>Annual Retail sales to end-use customers (accounting for AAEE impacts) (From EBT)</t>
  </si>
  <si>
    <t>Green pricing program Exclusion, (may include other exclusions like self generation exclusion)</t>
  </si>
  <si>
    <t>Net change in balance/carryover (RECs and RPS-eligible energy) (6+7-6A-7A)</t>
  </si>
  <si>
    <t xml:space="preserve">  Excess balance and REC purchases applied to procurement obligation</t>
  </si>
  <si>
    <t>18a</t>
  </si>
  <si>
    <t>Net Short term and spot market purchases  (18 - 18a)</t>
  </si>
  <si>
    <t>Net spot market/short-term purchases:</t>
  </si>
  <si>
    <t>Short term and spot market sales (only report sales of energy from resources already included in the EBT):</t>
  </si>
  <si>
    <t>Total energy from RPS-eligible resources (sum of 13a…13t)</t>
  </si>
  <si>
    <t>Roseville Energy Park</t>
  </si>
  <si>
    <t>Roseville Power Plant 2</t>
  </si>
  <si>
    <t>Western Area Power Admin (Large)</t>
  </si>
  <si>
    <t>Large Hydro</t>
  </si>
  <si>
    <t>Calaveras</t>
  </si>
  <si>
    <t>Steam Injected Gas Turbine (STIG)</t>
  </si>
  <si>
    <t>New Spicer Meadows</t>
  </si>
  <si>
    <t>Geo 1 and Geo 2</t>
  </si>
  <si>
    <t>Lost Hills</t>
  </si>
  <si>
    <t>Blackwell</t>
  </si>
  <si>
    <t>Generic New Wind</t>
  </si>
  <si>
    <t>Generic New Solar</t>
  </si>
  <si>
    <t>Solar</t>
  </si>
  <si>
    <t>13w</t>
  </si>
  <si>
    <t>13x</t>
  </si>
  <si>
    <t>13y</t>
  </si>
  <si>
    <t>13u</t>
  </si>
  <si>
    <t>13v</t>
  </si>
  <si>
    <t>New Spicer</t>
  </si>
  <si>
    <t>Hydro</t>
  </si>
  <si>
    <t>GeoSolar 1 &amp; 2</t>
  </si>
  <si>
    <t>HydroSolar</t>
  </si>
  <si>
    <t>Geo OSL</t>
  </si>
  <si>
    <t>Western</t>
  </si>
  <si>
    <t>SVP</t>
  </si>
  <si>
    <t>Mixed</t>
  </si>
  <si>
    <t>Avangrid</t>
  </si>
  <si>
    <t>Powerex</t>
  </si>
  <si>
    <t>Brian Zard</t>
  </si>
  <si>
    <t>Electric Rosources Analyst</t>
  </si>
  <si>
    <t>bzard@roseville.ca.us</t>
  </si>
  <si>
    <t>916-746-1671</t>
  </si>
  <si>
    <t>2090 Hilltop Circle</t>
  </si>
  <si>
    <t>Roseville</t>
  </si>
  <si>
    <t>David Siao</t>
  </si>
  <si>
    <t>dsiao@roseville.ca.us</t>
  </si>
  <si>
    <t>916-746-1613</t>
  </si>
  <si>
    <t>City of Roseville</t>
  </si>
  <si>
    <t>William Forsythe</t>
  </si>
  <si>
    <t>Planning Scenario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</si>
</sst>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53">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0.0_);[Red]\(#,##0.0\)"/>
    <numFmt numFmtId="209" formatCode="#,##0.0000_);[Red]\(#,##0.0000\)"/>
    <numFmt numFmtId="210" formatCode="0.000%"/>
  </numFmts>
  <fonts count="177">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sz val="12"/>
      <color theme="6" tint="0.39997558519241921"/>
      <name val="Calibri"/>
      <family val="2"/>
      <scheme val="minor"/>
    </font>
    <font>
      <b/>
      <sz val="8"/>
      <name val="Calibri"/>
      <family val="2"/>
      <scheme val="minor"/>
    </font>
    <font>
      <b/>
      <u/>
      <sz val="14"/>
      <name val="Calibri"/>
      <family val="2"/>
      <scheme val="minor"/>
    </font>
    <font>
      <sz val="12"/>
      <name val="Times New Roman"/>
      <family val="1"/>
    </font>
    <font>
      <u/>
      <sz val="10"/>
      <color indexed="12"/>
      <name val="Times New Roman"/>
      <family val="1"/>
    </font>
  </fonts>
  <fills count="114">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right style="thin">
        <color theme="0"/>
      </right>
      <top style="thin">
        <color auto="1"/>
      </top>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25574">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37" fillId="0" borderId="0" applyFont="0" applyFill="0" applyBorder="0" applyAlignment="0" applyProtection="0"/>
    <xf numFmtId="164" fontId="37" fillId="0" borderId="0" applyFont="0" applyFill="0" applyBorder="0" applyAlignment="0" applyProtection="0"/>
    <xf numFmtId="0" fontId="38" fillId="0" borderId="0" applyNumberFormat="0" applyFill="0" applyBorder="0" applyAlignment="0" applyProtection="0">
      <alignment vertical="top"/>
    </xf>
    <xf numFmtId="0" fontId="39"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40" fillId="0" borderId="0" applyNumberFormat="0" applyFill="0" applyBorder="0" applyAlignment="0" applyProtection="0">
      <alignment vertical="top"/>
    </xf>
    <xf numFmtId="168" fontId="7" fillId="0" borderId="0" applyFont="0" applyFill="0" applyBorder="0" applyAlignment="0" applyProtection="0"/>
    <xf numFmtId="0" fontId="41"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3"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4" fillId="0" borderId="1" applyNumberFormat="0" applyFont="0" applyFill="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6"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5"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40"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8"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7"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1"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48"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6"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5"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43"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8"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7" fillId="4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5"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48"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6"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5"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47"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8"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7" fillId="4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8"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48"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6"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5"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40"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8"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7" fillId="5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48"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6"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8"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7"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48"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6"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8"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7" fillId="5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5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48"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6"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5"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5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8"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7" fillId="5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48"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6"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8"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7" fillId="5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57"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48"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6"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5"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5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8"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7" fillId="6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60"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48"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6"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5"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55"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8"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7" fillId="5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48"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6"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8"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7"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48"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6"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5"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43"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8"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7" fillId="6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2"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48"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0" fontId="43" fillId="0" borderId="0" applyFont="0" applyFill="0" applyBorder="0" applyAlignment="0" applyProtection="0"/>
    <xf numFmtId="10" fontId="43" fillId="0" borderId="0" applyFont="0" applyFill="0" applyBorder="0" applyAlignment="0" applyProtection="0">
      <alignment horizontal="center" vertical="center"/>
    </xf>
    <xf numFmtId="0" fontId="49" fillId="17" borderId="0" applyNumberFormat="0" applyBorder="0" applyAlignment="0" applyProtection="0"/>
    <xf numFmtId="0" fontId="50" fillId="17"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2" fillId="17" borderId="0" applyNumberFormat="0" applyBorder="0" applyAlignment="0" applyProtection="0"/>
    <xf numFmtId="164" fontId="51" fillId="63" borderId="0" applyNumberFormat="0" applyBorder="0" applyAlignment="0" applyProtection="0"/>
    <xf numFmtId="0" fontId="52" fillId="17" borderId="0" applyNumberFormat="0" applyBorder="0" applyAlignment="0" applyProtection="0"/>
    <xf numFmtId="0" fontId="28" fillId="64" borderId="0" applyNumberFormat="0" applyBorder="0" applyAlignment="0" applyProtection="0"/>
    <xf numFmtId="0" fontId="53" fillId="17" borderId="0" applyNumberFormat="0" applyBorder="0" applyAlignment="0" applyProtection="0"/>
    <xf numFmtId="0" fontId="51" fillId="63" borderId="0" applyNumberFormat="0" applyBorder="0" applyAlignment="0" applyProtection="0"/>
    <xf numFmtId="0" fontId="51" fillId="65" borderId="0" applyNumberFormat="0" applyBorder="0" applyAlignment="0" applyProtection="0"/>
    <xf numFmtId="0" fontId="51" fillId="64" borderId="0" applyNumberFormat="0" applyBorder="0" applyAlignment="0" applyProtection="0"/>
    <xf numFmtId="0" fontId="51" fillId="63" borderId="0" applyNumberFormat="0" applyBorder="0" applyAlignment="0" applyProtection="0"/>
    <xf numFmtId="164"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7" borderId="0" applyNumberFormat="0" applyBorder="0" applyAlignment="0" applyProtection="0"/>
    <xf numFmtId="164" fontId="51" fillId="63"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0"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53" fillId="17" borderId="0" applyNumberFormat="0" applyBorder="0" applyAlignment="0" applyProtection="0"/>
    <xf numFmtId="0" fontId="52" fillId="17" borderId="0" applyNumberFormat="0" applyBorder="0" applyAlignment="0" applyProtection="0"/>
    <xf numFmtId="0" fontId="49" fillId="21" borderId="0" applyNumberFormat="0" applyBorder="0" applyAlignment="0" applyProtection="0"/>
    <xf numFmtId="0" fontId="50" fillId="21"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0" fontId="52" fillId="21" borderId="0" applyNumberFormat="0" applyBorder="0" applyAlignment="0" applyProtection="0"/>
    <xf numFmtId="164" fontId="51" fillId="44" borderId="0" applyNumberFormat="0" applyBorder="0" applyAlignment="0" applyProtection="0"/>
    <xf numFmtId="0" fontId="52" fillId="21" borderId="0" applyNumberFormat="0" applyBorder="0" applyAlignment="0" applyProtection="0"/>
    <xf numFmtId="0" fontId="53" fillId="21" borderId="0" applyNumberFormat="0" applyBorder="0" applyAlignment="0" applyProtection="0"/>
    <xf numFmtId="0" fontId="51" fillId="44" borderId="0" applyNumberFormat="0" applyBorder="0" applyAlignment="0" applyProtection="0"/>
    <xf numFmtId="0" fontId="51" fillId="57"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1" fillId="44"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0"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53" fillId="21" borderId="0" applyNumberFormat="0" applyBorder="0" applyAlignment="0" applyProtection="0"/>
    <xf numFmtId="0" fontId="52" fillId="21" borderId="0" applyNumberFormat="0" applyBorder="0" applyAlignment="0" applyProtection="0"/>
    <xf numFmtId="0" fontId="49" fillId="25" borderId="0" applyNumberFormat="0" applyBorder="0" applyAlignment="0" applyProtection="0"/>
    <xf numFmtId="0" fontId="50" fillId="25"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2" fillId="25" borderId="0" applyNumberFormat="0" applyBorder="0" applyAlignment="0" applyProtection="0"/>
    <xf numFmtId="164" fontId="51" fillId="58" borderId="0" applyNumberFormat="0" applyBorder="0" applyAlignment="0" applyProtection="0"/>
    <xf numFmtId="0" fontId="52" fillId="25" borderId="0" applyNumberFormat="0" applyBorder="0" applyAlignment="0" applyProtection="0"/>
    <xf numFmtId="0" fontId="28" fillId="59" borderId="0" applyNumberFormat="0" applyBorder="0" applyAlignment="0" applyProtection="0"/>
    <xf numFmtId="0" fontId="53" fillId="25" borderId="0" applyNumberFormat="0" applyBorder="0" applyAlignment="0" applyProtection="0"/>
    <xf numFmtId="0" fontId="51" fillId="58" borderId="0" applyNumberFormat="0" applyBorder="0" applyAlignment="0" applyProtection="0"/>
    <xf numFmtId="0" fontId="51" fillId="60" borderId="0" applyNumberFormat="0" applyBorder="0" applyAlignment="0" applyProtection="0"/>
    <xf numFmtId="0" fontId="51" fillId="59" borderId="0" applyNumberFormat="0" applyBorder="0" applyAlignment="0" applyProtection="0"/>
    <xf numFmtId="0" fontId="51" fillId="58" borderId="0" applyNumberFormat="0" applyBorder="0" applyAlignment="0" applyProtection="0"/>
    <xf numFmtId="164"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28" fillId="25" borderId="0" applyNumberFormat="0" applyBorder="0" applyAlignment="0" applyProtection="0"/>
    <xf numFmtId="164" fontId="51" fillId="58"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0"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53" fillId="25" borderId="0" applyNumberFormat="0" applyBorder="0" applyAlignment="0" applyProtection="0"/>
    <xf numFmtId="0" fontId="52" fillId="25"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2" fillId="29" borderId="0" applyNumberFormat="0" applyBorder="0" applyAlignment="0" applyProtection="0"/>
    <xf numFmtId="164" fontId="51" fillId="66" borderId="0" applyNumberFormat="0" applyBorder="0" applyAlignment="0" applyProtection="0"/>
    <xf numFmtId="0" fontId="52" fillId="29" borderId="0" applyNumberFormat="0" applyBorder="0" applyAlignment="0" applyProtection="0"/>
    <xf numFmtId="0" fontId="28" fillId="55" borderId="0" applyNumberFormat="0" applyBorder="0" applyAlignment="0" applyProtection="0"/>
    <xf numFmtId="0" fontId="53" fillId="29"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5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28" fillId="29"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0"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49" fillId="33" borderId="0" applyNumberFormat="0" applyBorder="0" applyAlignment="0" applyProtection="0"/>
    <xf numFmtId="0" fontId="50" fillId="33"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0" fontId="52" fillId="33" borderId="0" applyNumberFormat="0" applyBorder="0" applyAlignment="0" applyProtection="0"/>
    <xf numFmtId="164" fontId="51" fillId="64" borderId="0" applyNumberFormat="0" applyBorder="0" applyAlignment="0" applyProtection="0"/>
    <xf numFmtId="0" fontId="52" fillId="33" borderId="0" applyNumberFormat="0" applyBorder="0" applyAlignment="0" applyProtection="0"/>
    <xf numFmtId="0" fontId="53" fillId="33"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0"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53" fillId="33" borderId="0" applyNumberFormat="0" applyBorder="0" applyAlignment="0" applyProtection="0"/>
    <xf numFmtId="0" fontId="52" fillId="33"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2" fillId="37" borderId="0" applyNumberFormat="0" applyBorder="0" applyAlignment="0" applyProtection="0"/>
    <xf numFmtId="164" fontId="51" fillId="69" borderId="0" applyNumberFormat="0" applyBorder="0" applyAlignment="0" applyProtection="0"/>
    <xf numFmtId="0" fontId="52" fillId="37" borderId="0" applyNumberFormat="0" applyBorder="0" applyAlignment="0" applyProtection="0"/>
    <xf numFmtId="0" fontId="28" fillId="43" borderId="0" applyNumberFormat="0" applyBorder="0" applyAlignment="0" applyProtection="0"/>
    <xf numFmtId="0" fontId="53" fillId="37" borderId="0" applyNumberFormat="0" applyBorder="0" applyAlignment="0" applyProtection="0"/>
    <xf numFmtId="0" fontId="51" fillId="69" borderId="0" applyNumberFormat="0" applyBorder="0" applyAlignment="0" applyProtection="0"/>
    <xf numFmtId="0" fontId="51" fillId="70" borderId="0" applyNumberFormat="0" applyBorder="0" applyAlignment="0" applyProtection="0"/>
    <xf numFmtId="0" fontId="51" fillId="43" borderId="0" applyNumberFormat="0" applyBorder="0" applyAlignment="0" applyProtection="0"/>
    <xf numFmtId="0" fontId="51" fillId="69" borderId="0" applyNumberFormat="0" applyBorder="0" applyAlignment="0" applyProtection="0"/>
    <xf numFmtId="164"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28" fillId="37" borderId="0" applyNumberFormat="0" applyBorder="0" applyAlignment="0" applyProtection="0"/>
    <xf numFmtId="164" fontId="51" fillId="69"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0"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53" fillId="37" borderId="0" applyNumberFormat="0" applyBorder="0" applyAlignment="0" applyProtection="0"/>
    <xf numFmtId="0" fontId="52" fillId="37" borderId="0" applyNumberFormat="0" applyBorder="0" applyAlignment="0" applyProtection="0"/>
    <xf numFmtId="0" fontId="43" fillId="0" borderId="15" applyNumberFormat="0" applyFont="0" applyFill="0" applyAlignment="0" applyProtection="0"/>
    <xf numFmtId="164" fontId="37" fillId="71" borderId="27" applyNumberFormat="0" applyFont="0" applyAlignment="0" applyProtection="0">
      <alignment vertical="top"/>
    </xf>
    <xf numFmtId="164" fontId="37" fillId="46" borderId="28" applyNumberFormat="0" applyFont="0" applyBorder="0" applyProtection="0"/>
    <xf numFmtId="0" fontId="54" fillId="72"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2" fillId="14" borderId="0" applyNumberFormat="0" applyBorder="0" applyAlignment="0" applyProtection="0"/>
    <xf numFmtId="164" fontId="51" fillId="74" borderId="0" applyNumberFormat="0" applyBorder="0" applyAlignment="0" applyProtection="0"/>
    <xf numFmtId="0" fontId="52" fillId="14" borderId="0" applyNumberFormat="0" applyBorder="0" applyAlignment="0" applyProtection="0"/>
    <xf numFmtId="0" fontId="28" fillId="64" borderId="0" applyNumberFormat="0" applyBorder="0" applyAlignment="0" applyProtection="0"/>
    <xf numFmtId="0" fontId="53" fillId="14" borderId="0" applyNumberFormat="0" applyBorder="0" applyAlignment="0" applyProtection="0"/>
    <xf numFmtId="0" fontId="51" fillId="74" borderId="0" applyNumberFormat="0" applyBorder="0" applyAlignment="0" applyProtection="0"/>
    <xf numFmtId="0" fontId="51" fillId="75" borderId="0" applyNumberFormat="0" applyBorder="0" applyAlignment="0" applyProtection="0"/>
    <xf numFmtId="0" fontId="51" fillId="64" borderId="0" applyNumberFormat="0" applyBorder="0" applyAlignment="0" applyProtection="0"/>
    <xf numFmtId="0" fontId="51" fillId="74" borderId="0" applyNumberFormat="0" applyBorder="0" applyAlignment="0" applyProtection="0"/>
    <xf numFmtId="164" fontId="51" fillId="74" borderId="0" applyNumberFormat="0" applyBorder="0" applyAlignment="0" applyProtection="0"/>
    <xf numFmtId="0" fontId="28" fillId="14" borderId="0" applyNumberFormat="0" applyBorder="0" applyAlignment="0" applyProtection="0"/>
    <xf numFmtId="0" fontId="28"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4" borderId="0" applyNumberFormat="0" applyBorder="0" applyAlignment="0" applyProtection="0"/>
    <xf numFmtId="164" fontId="51" fillId="7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1" fillId="64" borderId="0" applyNumberFormat="0" applyBorder="0" applyAlignment="0" applyProtection="0"/>
    <xf numFmtId="0" fontId="50"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3" fillId="14" borderId="0" applyNumberFormat="0" applyBorder="0" applyAlignment="0" applyProtection="0"/>
    <xf numFmtId="0" fontId="52" fillId="14"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1" fillId="7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0" fontId="52" fillId="18" borderId="0" applyNumberFormat="0" applyBorder="0" applyAlignment="0" applyProtection="0"/>
    <xf numFmtId="164" fontId="51" fillId="79" borderId="0" applyNumberFormat="0" applyBorder="0" applyAlignment="0" applyProtection="0"/>
    <xf numFmtId="0" fontId="52" fillId="18" borderId="0" applyNumberFormat="0" applyBorder="0" applyAlignment="0" applyProtection="0"/>
    <xf numFmtId="0" fontId="28" fillId="80" borderId="0" applyNumberFormat="0" applyBorder="0" applyAlignment="0" applyProtection="0"/>
    <xf numFmtId="0" fontId="53" fillId="18" borderId="0" applyNumberFormat="0" applyBorder="0" applyAlignment="0" applyProtection="0"/>
    <xf numFmtId="0" fontId="51" fillId="79" borderId="0" applyNumberFormat="0" applyBorder="0" applyAlignment="0" applyProtection="0"/>
    <xf numFmtId="0" fontId="51" fillId="81"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164" fontId="51" fillId="79" borderId="0" applyNumberFormat="0" applyBorder="0" applyAlignment="0" applyProtection="0"/>
    <xf numFmtId="0" fontId="28" fillId="80" borderId="0" applyNumberFormat="0" applyBorder="0" applyAlignment="0" applyProtection="0"/>
    <xf numFmtId="0" fontId="28" fillId="18" borderId="0" applyNumberFormat="0" applyBorder="0" applyAlignment="0" applyProtection="0"/>
    <xf numFmtId="0" fontId="51" fillId="79" borderId="0" applyNumberFormat="0" applyBorder="0" applyAlignment="0" applyProtection="0"/>
    <xf numFmtId="164" fontId="51" fillId="79" borderId="0" applyNumberFormat="0" applyBorder="0" applyAlignment="0" applyProtection="0"/>
    <xf numFmtId="0" fontId="28" fillId="18" borderId="0" applyNumberFormat="0" applyBorder="0" applyAlignment="0" applyProtection="0"/>
    <xf numFmtId="0" fontId="50"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53" fillId="18" borderId="0" applyNumberFormat="0" applyBorder="0" applyAlignment="0" applyProtection="0"/>
    <xf numFmtId="0" fontId="52" fillId="18" borderId="0" applyNumberFormat="0" applyBorder="0" applyAlignment="0" applyProtection="0"/>
    <xf numFmtId="0" fontId="54" fillId="76" borderId="0" applyNumberFormat="0" applyBorder="0" applyAlignment="0" applyProtection="0"/>
    <xf numFmtId="0" fontId="54" fillId="82" borderId="0" applyNumberFormat="0" applyBorder="0" applyAlignment="0" applyProtection="0"/>
    <xf numFmtId="0" fontId="51" fillId="77"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0" fontId="52" fillId="22" borderId="0" applyNumberFormat="0" applyBorder="0" applyAlignment="0" applyProtection="0"/>
    <xf numFmtId="164" fontId="51" fillId="83" borderId="0" applyNumberFormat="0" applyBorder="0" applyAlignment="0" applyProtection="0"/>
    <xf numFmtId="0" fontId="52" fillId="22" borderId="0" applyNumberFormat="0" applyBorder="0" applyAlignment="0" applyProtection="0"/>
    <xf numFmtId="0" fontId="28" fillId="80" borderId="0" applyNumberFormat="0" applyBorder="0" applyAlignment="0" applyProtection="0"/>
    <xf numFmtId="0" fontId="53" fillId="22" borderId="0" applyNumberFormat="0" applyBorder="0" applyAlignment="0" applyProtection="0"/>
    <xf numFmtId="0" fontId="51" fillId="83" borderId="0" applyNumberFormat="0" applyBorder="0" applyAlignment="0" applyProtection="0"/>
    <xf numFmtId="0" fontId="51" fillId="84"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164" fontId="51" fillId="83" borderId="0" applyNumberFormat="0" applyBorder="0" applyAlignment="0" applyProtection="0"/>
    <xf numFmtId="0" fontId="28" fillId="80" borderId="0" applyNumberFormat="0" applyBorder="0" applyAlignment="0" applyProtection="0"/>
    <xf numFmtId="0" fontId="28" fillId="22" borderId="0" applyNumberFormat="0" applyBorder="0" applyAlignment="0" applyProtection="0"/>
    <xf numFmtId="0" fontId="51" fillId="83" borderId="0" applyNumberFormat="0" applyBorder="0" applyAlignment="0" applyProtection="0"/>
    <xf numFmtId="164" fontId="51" fillId="83" borderId="0" applyNumberFormat="0" applyBorder="0" applyAlignment="0" applyProtection="0"/>
    <xf numFmtId="0" fontId="28" fillId="22" borderId="0" applyNumberFormat="0" applyBorder="0" applyAlignment="0" applyProtection="0"/>
    <xf numFmtId="0" fontId="50"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53" fillId="22" borderId="0" applyNumberFormat="0" applyBorder="0" applyAlignment="0" applyProtection="0"/>
    <xf numFmtId="0" fontId="52" fillId="22" borderId="0" applyNumberFormat="0" applyBorder="0" applyAlignment="0" applyProtection="0"/>
    <xf numFmtId="0" fontId="54" fillId="72" borderId="0" applyNumberFormat="0" applyBorder="0" applyAlignment="0" applyProtection="0"/>
    <xf numFmtId="0" fontId="54" fillId="77" borderId="0" applyNumberFormat="0" applyBorder="0" applyAlignment="0" applyProtection="0"/>
    <xf numFmtId="0" fontId="51" fillId="77"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2" fillId="26" borderId="0" applyNumberFormat="0" applyBorder="0" applyAlignment="0" applyProtection="0"/>
    <xf numFmtId="164" fontId="51" fillId="66" borderId="0" applyNumberFormat="0" applyBorder="0" applyAlignment="0" applyProtection="0"/>
    <xf numFmtId="0" fontId="52" fillId="26" borderId="0" applyNumberFormat="0" applyBorder="0" applyAlignment="0" applyProtection="0"/>
    <xf numFmtId="0" fontId="28" fillId="85" borderId="0" applyNumberFormat="0" applyBorder="0" applyAlignment="0" applyProtection="0"/>
    <xf numFmtId="0" fontId="53" fillId="26"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8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6" borderId="0" applyNumberFormat="0" applyBorder="0" applyAlignment="0" applyProtection="0"/>
    <xf numFmtId="0" fontId="28" fillId="85" borderId="0" applyNumberFormat="0" applyBorder="0" applyAlignment="0" applyProtection="0"/>
    <xf numFmtId="0" fontId="51" fillId="85" borderId="0" applyNumberFormat="0" applyBorder="0" applyAlignment="0" applyProtection="0"/>
    <xf numFmtId="0" fontId="51" fillId="85" borderId="0" applyNumberFormat="0" applyBorder="0" applyAlignment="0" applyProtection="0"/>
    <xf numFmtId="0" fontId="28" fillId="26"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1" fillId="85" borderId="0" applyNumberFormat="0" applyBorder="0" applyAlignment="0" applyProtection="0"/>
    <xf numFmtId="0" fontId="50"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53" fillId="26" borderId="0" applyNumberFormat="0" applyBorder="0" applyAlignment="0" applyProtection="0"/>
    <xf numFmtId="0" fontId="52" fillId="26" borderId="0" applyNumberFormat="0" applyBorder="0" applyAlignment="0" applyProtection="0"/>
    <xf numFmtId="0" fontId="54" fillId="86"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0" fontId="52" fillId="30" borderId="0" applyNumberFormat="0" applyBorder="0" applyAlignment="0" applyProtection="0"/>
    <xf numFmtId="164" fontId="51" fillId="64" borderId="0" applyNumberFormat="0" applyBorder="0" applyAlignment="0" applyProtection="0"/>
    <xf numFmtId="0" fontId="52" fillId="30" borderId="0" applyNumberFormat="0" applyBorder="0" applyAlignment="0" applyProtection="0"/>
    <xf numFmtId="0" fontId="53" fillId="30"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0"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53" fillId="30" borderId="0" applyNumberFormat="0" applyBorder="0" applyAlignment="0" applyProtection="0"/>
    <xf numFmtId="0" fontId="52" fillId="30" borderId="0" applyNumberFormat="0" applyBorder="0" applyAlignment="0" applyProtection="0"/>
    <xf numFmtId="0" fontId="54" fillId="76" borderId="0" applyNumberFormat="0" applyBorder="0" applyAlignment="0" applyProtection="0"/>
    <xf numFmtId="0" fontId="54" fillId="87" borderId="0" applyNumberFormat="0" applyBorder="0" applyAlignment="0" applyProtection="0"/>
    <xf numFmtId="0" fontId="51" fillId="87"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0" fontId="52" fillId="34" borderId="0" applyNumberFormat="0" applyBorder="0" applyAlignment="0" applyProtection="0"/>
    <xf numFmtId="164" fontId="51" fillId="88" borderId="0" applyNumberFormat="0" applyBorder="0" applyAlignment="0" applyProtection="0"/>
    <xf numFmtId="0" fontId="52" fillId="34" borderId="0" applyNumberFormat="0" applyBorder="0" applyAlignment="0" applyProtection="0"/>
    <xf numFmtId="0" fontId="53" fillId="34" borderId="0" applyNumberFormat="0" applyBorder="0" applyAlignment="0" applyProtection="0"/>
    <xf numFmtId="0" fontId="51" fillId="88" borderId="0" applyNumberFormat="0" applyBorder="0" applyAlignment="0" applyProtection="0"/>
    <xf numFmtId="0" fontId="51" fillId="89"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1" fillId="88"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0"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53" fillId="34" borderId="0" applyNumberFormat="0" applyBorder="0" applyAlignment="0" applyProtection="0"/>
    <xf numFmtId="0" fontId="52" fillId="34" borderId="0" applyNumberFormat="0" applyBorder="0" applyAlignment="0" applyProtection="0"/>
    <xf numFmtId="0" fontId="55" fillId="0" borderId="29" applyNumberFormat="0"/>
    <xf numFmtId="0" fontId="43" fillId="0" borderId="4" applyNumberFormat="0" applyFont="0" applyBorder="0"/>
    <xf numFmtId="0" fontId="56" fillId="90" borderId="4" applyNumberFormat="0" applyBorder="0"/>
    <xf numFmtId="0" fontId="56" fillId="90" borderId="30" applyNumberFormat="0" applyFont="0"/>
    <xf numFmtId="0" fontId="57" fillId="90" borderId="4" applyNumberFormat="0" applyFont="0" applyBorder="0"/>
    <xf numFmtId="172" fontId="9" fillId="91" borderId="31">
      <alignment horizontal="center" vertical="center"/>
    </xf>
    <xf numFmtId="172" fontId="9" fillId="91" borderId="31">
      <alignment horizontal="center" vertical="center"/>
    </xf>
    <xf numFmtId="172" fontId="9" fillId="91" borderId="31">
      <alignment horizontal="center" vertical="center"/>
    </xf>
    <xf numFmtId="173" fontId="58"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2" fontId="9" fillId="91" borderId="31">
      <alignment horizontal="center" vertical="center"/>
    </xf>
    <xf numFmtId="174" fontId="23" fillId="91" borderId="31">
      <alignment horizontal="center" vertical="center"/>
    </xf>
    <xf numFmtId="174" fontId="23" fillId="91" borderId="31">
      <alignment horizontal="center" vertical="center"/>
    </xf>
    <xf numFmtId="0" fontId="59" fillId="0" borderId="0" applyNumberFormat="0" applyFill="0" applyBorder="0" applyAlignment="0">
      <protection locked="0"/>
    </xf>
    <xf numFmtId="0" fontId="60" fillId="0" borderId="0" applyNumberFormat="0" applyFill="0" applyBorder="0" applyAlignment="0">
      <protection locked="0"/>
    </xf>
    <xf numFmtId="0" fontId="59" fillId="0" borderId="0" applyNumberFormat="0" applyFill="0" applyBorder="0" applyAlignment="0">
      <protection locked="0"/>
    </xf>
    <xf numFmtId="0" fontId="60" fillId="0" borderId="0" applyNumberFormat="0" applyFill="0" applyBorder="0" applyAlignment="0">
      <protection locked="0"/>
    </xf>
    <xf numFmtId="0" fontId="61" fillId="8" borderId="0" applyNumberFormat="0" applyBorder="0" applyAlignment="0" applyProtection="0"/>
    <xf numFmtId="0" fontId="62" fillId="8" borderId="0" applyNumberFormat="0" applyBorder="0" applyAlignment="0" applyProtection="0"/>
    <xf numFmtId="0" fontId="63" fillId="8"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0" fontId="65" fillId="8" borderId="0" applyNumberFormat="0" applyBorder="0" applyAlignment="0" applyProtection="0"/>
    <xf numFmtId="164" fontId="64" fillId="42"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7" fillId="8" borderId="0" applyNumberFormat="0" applyBorder="0" applyAlignment="0" applyProtection="0"/>
    <xf numFmtId="0" fontId="64" fillId="42" borderId="0" applyNumberFormat="0" applyBorder="0" applyAlignment="0" applyProtection="0"/>
    <xf numFmtId="0" fontId="68" fillId="45"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4" fillId="42"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2"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67" fillId="8" borderId="0" applyNumberFormat="0" applyBorder="0" applyAlignment="0" applyProtection="0"/>
    <xf numFmtId="0" fontId="65" fillId="8" borderId="0" applyNumberFormat="0" applyBorder="0" applyAlignment="0" applyProtection="0"/>
    <xf numFmtId="3" fontId="69" fillId="0" borderId="0" applyFill="0" applyBorder="0" applyProtection="0">
      <alignment horizontal="right"/>
    </xf>
    <xf numFmtId="0" fontId="7" fillId="54" borderId="0" applyNumberFormat="0" applyBorder="0" applyAlignment="0">
      <protection locked="0"/>
    </xf>
    <xf numFmtId="0" fontId="7" fillId="54" borderId="0" applyNumberFormat="0" applyBorder="0" applyAlignment="0">
      <protection locked="0"/>
    </xf>
    <xf numFmtId="3" fontId="70" fillId="92" borderId="0" applyNumberFormat="0" applyBorder="0" applyAlignment="0" applyProtection="0">
      <alignment vertical="top"/>
    </xf>
    <xf numFmtId="164" fontId="71" fillId="0" borderId="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0" fontId="42" fillId="94" borderId="0">
      <alignment horizontal="center"/>
    </xf>
    <xf numFmtId="0" fontId="42" fillId="94" borderId="0">
      <alignment horizontal="center"/>
    </xf>
    <xf numFmtId="175" fontId="42" fillId="0" borderId="0" applyFill="0" applyBorder="0" applyAlignment="0"/>
    <xf numFmtId="0" fontId="73" fillId="11" borderId="20" applyNumberFormat="0" applyAlignment="0" applyProtection="0"/>
    <xf numFmtId="0" fontId="74" fillId="11" borderId="20" applyNumberFormat="0" applyAlignment="0" applyProtection="0"/>
    <xf numFmtId="0" fontId="75" fillId="55" borderId="33" applyNumberFormat="0" applyAlignment="0" applyProtection="0"/>
    <xf numFmtId="0" fontId="26" fillId="11" borderId="20" applyNumberFormat="0" applyAlignment="0" applyProtection="0"/>
    <xf numFmtId="0" fontId="76" fillId="11" borderId="20" applyNumberFormat="0" applyAlignment="0" applyProtection="0"/>
    <xf numFmtId="164" fontId="75" fillId="55" borderId="33" applyNumberFormat="0" applyAlignment="0" applyProtection="0"/>
    <xf numFmtId="0" fontId="76" fillId="11" borderId="20" applyNumberFormat="0" applyAlignment="0" applyProtection="0"/>
    <xf numFmtId="0" fontId="26" fillId="40" borderId="20" applyNumberFormat="0" applyAlignment="0" applyProtection="0"/>
    <xf numFmtId="0" fontId="77" fillId="11" borderId="20" applyNumberFormat="0" applyAlignment="0" applyProtection="0"/>
    <xf numFmtId="0" fontId="75" fillId="55" borderId="33" applyNumberFormat="0" applyAlignment="0" applyProtection="0"/>
    <xf numFmtId="0" fontId="75" fillId="95" borderId="33" applyNumberFormat="0" applyAlignment="0" applyProtection="0"/>
    <xf numFmtId="0" fontId="75" fillId="40" borderId="33" applyNumberFormat="0" applyAlignment="0" applyProtection="0"/>
    <xf numFmtId="0" fontId="75" fillId="55" borderId="33" applyNumberFormat="0" applyAlignment="0" applyProtection="0"/>
    <xf numFmtId="164"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5" fillId="40" borderId="33" applyNumberFormat="0" applyAlignment="0" applyProtection="0"/>
    <xf numFmtId="0" fontId="26" fillId="11" borderId="20" applyNumberFormat="0" applyAlignment="0" applyProtection="0"/>
    <xf numFmtId="164" fontId="75" fillId="55" borderId="33" applyNumberFormat="0" applyAlignment="0" applyProtection="0"/>
    <xf numFmtId="0"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4" fillId="11" borderId="20" applyNumberFormat="0" applyAlignment="0" applyProtection="0"/>
    <xf numFmtId="0" fontId="26" fillId="11" borderId="20" applyNumberFormat="0" applyAlignment="0" applyProtection="0"/>
    <xf numFmtId="0" fontId="26" fillId="11" borderId="20" applyNumberFormat="0" applyAlignment="0" applyProtection="0"/>
    <xf numFmtId="0" fontId="77" fillId="11" borderId="20" applyNumberFormat="0" applyAlignment="0" applyProtection="0"/>
    <xf numFmtId="0" fontId="76" fillId="11" borderId="20" applyNumberFormat="0" applyAlignment="0" applyProtection="0"/>
    <xf numFmtId="0" fontId="7" fillId="0" borderId="34" applyNumberFormat="0" applyFont="0" applyBorder="0"/>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22" fillId="96" borderId="35" applyNumberFormat="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7" fillId="0" borderId="0">
      <alignment horizontal="centerContinuous" vertical="center" wrapText="1"/>
    </xf>
    <xf numFmtId="0" fontId="7" fillId="0" borderId="0">
      <alignment horizontal="centerContinuous" vertical="center" wrapText="1"/>
    </xf>
    <xf numFmtId="0" fontId="78" fillId="0" borderId="0">
      <alignment horizontal="centerContinuous" vertical="center" wrapText="1"/>
    </xf>
    <xf numFmtId="176" fontId="79" fillId="0" borderId="0" applyFont="0" applyAlignment="0"/>
    <xf numFmtId="0" fontId="80" fillId="12" borderId="23" applyNumberFormat="0" applyAlignment="0" applyProtection="0"/>
    <xf numFmtId="0" fontId="81" fillId="12" borderId="23" applyNumberFormat="0" applyAlignment="0" applyProtection="0"/>
    <xf numFmtId="0" fontId="82" fillId="97" borderId="37" applyNumberFormat="0" applyAlignment="0" applyProtection="0"/>
    <xf numFmtId="0" fontId="27" fillId="12" borderId="23" applyNumberFormat="0" applyAlignment="0" applyProtection="0"/>
    <xf numFmtId="0" fontId="24" fillId="12" borderId="23" applyNumberFormat="0" applyAlignment="0" applyProtection="0"/>
    <xf numFmtId="164" fontId="82" fillId="97" borderId="37" applyNumberFormat="0" applyAlignment="0" applyProtection="0"/>
    <xf numFmtId="0" fontId="24" fillId="12" borderId="23" applyNumberFormat="0" applyAlignment="0" applyProtection="0"/>
    <xf numFmtId="0" fontId="83" fillId="12" borderId="23" applyNumberFormat="0" applyAlignment="0" applyProtection="0"/>
    <xf numFmtId="0" fontId="82" fillId="97" borderId="37" applyNumberFormat="0" applyAlignment="0" applyProtection="0"/>
    <xf numFmtId="0" fontId="82" fillId="98" borderId="37" applyNumberFormat="0" applyAlignment="0" applyProtection="0"/>
    <xf numFmtId="0" fontId="82" fillId="97" borderId="37" applyNumberFormat="0" applyAlignment="0" applyProtection="0"/>
    <xf numFmtId="0" fontId="27" fillId="12" borderId="23" applyNumberFormat="0" applyAlignment="0" applyProtection="0"/>
    <xf numFmtId="164" fontId="82" fillId="97" borderId="37" applyNumberFormat="0" applyAlignment="0" applyProtection="0"/>
    <xf numFmtId="0" fontId="27" fillId="12" borderId="23" applyNumberFormat="0" applyAlignment="0" applyProtection="0"/>
    <xf numFmtId="0" fontId="82" fillId="97" borderId="37" applyNumberFormat="0" applyAlignment="0" applyProtection="0"/>
    <xf numFmtId="164" fontId="82" fillId="97" borderId="37" applyNumberFormat="0" applyAlignment="0" applyProtection="0"/>
    <xf numFmtId="0" fontId="27" fillId="12" borderId="23" applyNumberFormat="0" applyAlignment="0" applyProtection="0"/>
    <xf numFmtId="0" fontId="81" fillId="12" borderId="23" applyNumberFormat="0" applyAlignment="0" applyProtection="0"/>
    <xf numFmtId="0" fontId="27" fillId="12" borderId="23" applyNumberFormat="0" applyAlignment="0" applyProtection="0"/>
    <xf numFmtId="0" fontId="27" fillId="12" borderId="23" applyNumberFormat="0" applyAlignment="0" applyProtection="0"/>
    <xf numFmtId="0" fontId="83" fillId="12" borderId="23" applyNumberFormat="0" applyAlignment="0" applyProtection="0"/>
    <xf numFmtId="0" fontId="24" fillId="12" borderId="23" applyNumberFormat="0" applyAlignment="0" applyProtection="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0" fontId="7" fillId="0" borderId="0" applyFont="0" applyFill="0" applyBorder="0" applyAlignment="0" applyProtection="0">
      <alignment horizontal="center" vertical="center"/>
    </xf>
    <xf numFmtId="179" fontId="58"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79" fillId="0" borderId="38" applyBorder="0">
      <alignment horizontal="center"/>
    </xf>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xf numFmtId="39" fontId="7" fillId="0" borderId="0" applyFont="0" applyFill="0" applyBorder="0">
      <protection locked="0"/>
    </xf>
    <xf numFmtId="43" fontId="85"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7" fillId="0" borderId="0" applyFont="0" applyFill="0" applyBorder="0" applyAlignment="0" applyProtection="0"/>
    <xf numFmtId="43" fontId="58" fillId="0" borderId="0" applyFont="0" applyFill="0" applyBorder="0" applyAlignment="0" applyProtection="0"/>
    <xf numFmtId="42" fontId="42"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3" fontId="3"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2" fontId="42"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0" fontId="47" fillId="0" borderId="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0" fontId="47" fillId="0" borderId="0"/>
    <xf numFmtId="3" fontId="7" fillId="0" borderId="0" applyFont="0" applyFill="0" applyBorder="0" applyAlignment="0" applyProtection="0"/>
    <xf numFmtId="0" fontId="88" fillId="0" borderId="0"/>
    <xf numFmtId="0" fontId="47" fillId="0" borderId="0"/>
    <xf numFmtId="0" fontId="47" fillId="0" borderId="0"/>
    <xf numFmtId="0" fontId="47" fillId="0" borderId="0"/>
    <xf numFmtId="0" fontId="47" fillId="0" borderId="0"/>
    <xf numFmtId="164" fontId="71" fillId="0" borderId="0"/>
    <xf numFmtId="0" fontId="47" fillId="0" borderId="0"/>
    <xf numFmtId="0" fontId="47" fillId="0" borderId="0"/>
    <xf numFmtId="0" fontId="47" fillId="0" borderId="0"/>
    <xf numFmtId="0" fontId="47" fillId="0" borderId="0"/>
    <xf numFmtId="3" fontId="89" fillId="0" borderId="0">
      <protection locked="0"/>
    </xf>
    <xf numFmtId="164" fontId="71" fillId="0" borderId="0"/>
    <xf numFmtId="0" fontId="90" fillId="0" borderId="0" applyNumberFormat="0" applyAlignment="0">
      <alignment horizontal="left"/>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2" fontId="7" fillId="0" borderId="0" applyFont="0" applyFill="0" applyBorder="0" applyAlignment="0" applyProtection="0"/>
    <xf numFmtId="0" fontId="47" fillId="0" borderId="0"/>
    <xf numFmtId="0" fontId="47" fillId="0" borderId="0"/>
    <xf numFmtId="183" fontId="91"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4" fontId="79" fillId="0" borderId="2"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2"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44" fontId="4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5" fontId="7" fillId="0" borderId="0" applyFont="0" applyFill="0" applyBorder="0" applyAlignment="0" applyProtection="0"/>
    <xf numFmtId="0" fontId="47" fillId="0" borderId="0"/>
    <xf numFmtId="0" fontId="47" fillId="0" borderId="0"/>
    <xf numFmtId="185"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2" fillId="0" borderId="0">
      <protection locked="0"/>
    </xf>
    <xf numFmtId="0" fontId="47" fillId="0" borderId="0"/>
    <xf numFmtId="0" fontId="47" fillId="0" borderId="0"/>
    <xf numFmtId="6" fontId="93" fillId="0" borderId="0">
      <protection locked="0"/>
    </xf>
    <xf numFmtId="16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3" fillId="0" borderId="0">
      <protection locked="0"/>
    </xf>
    <xf numFmtId="6" fontId="92"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47" fillId="0" borderId="0"/>
    <xf numFmtId="187" fontId="94" fillId="0" borderId="0">
      <alignment horizontal="right"/>
      <protection locked="0"/>
    </xf>
    <xf numFmtId="0" fontId="47" fillId="0" borderId="0"/>
    <xf numFmtId="0" fontId="47" fillId="0" borderId="0"/>
    <xf numFmtId="0" fontId="47" fillId="0" borderId="0"/>
    <xf numFmtId="0" fontId="47" fillId="0" borderId="0"/>
    <xf numFmtId="0" fontId="47" fillId="0" borderId="0"/>
    <xf numFmtId="0" fontId="47" fillId="0" borderId="0"/>
    <xf numFmtId="37" fontId="88" fillId="99" borderId="0" applyNumberFormat="0" applyFon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5" fillId="0" borderId="0" applyNumberFormat="0" applyAlignment="0">
      <alignment horizontal="left"/>
    </xf>
    <xf numFmtId="0" fontId="47" fillId="0" borderId="0"/>
    <xf numFmtId="0" fontId="47" fillId="0" borderId="0"/>
    <xf numFmtId="188"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6"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9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applyNumberFormat="0" applyFill="0" applyBorder="0" applyAlignment="0" applyProtection="0"/>
    <xf numFmtId="0" fontId="47" fillId="0" borderId="0"/>
    <xf numFmtId="0" fontId="47" fillId="0" borderId="0"/>
    <xf numFmtId="0" fontId="99" fillId="0" borderId="0" applyProtection="0"/>
    <xf numFmtId="0" fontId="100" fillId="0" borderId="0" applyProtection="0"/>
    <xf numFmtId="0" fontId="101" fillId="0" borderId="0" applyProtection="0"/>
    <xf numFmtId="0" fontId="3" fillId="0" borderId="0" applyProtection="0"/>
    <xf numFmtId="0" fontId="102" fillId="0" borderId="0" applyProtection="0"/>
    <xf numFmtId="0" fontId="4" fillId="0" borderId="0" applyProtection="0"/>
    <xf numFmtId="0" fontId="103" fillId="0" borderId="0" applyProtection="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2"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4" fillId="0" borderId="0"/>
    <xf numFmtId="0" fontId="47" fillId="0" borderId="0"/>
    <xf numFmtId="0" fontId="47" fillId="0" borderId="0"/>
    <xf numFmtId="167" fontId="91" fillId="0" borderId="0" applyFont="0" applyFill="0" applyBorder="0" applyAlignment="0" applyProtection="0"/>
    <xf numFmtId="0" fontId="47" fillId="0" borderId="0"/>
    <xf numFmtId="0" fontId="47" fillId="0" borderId="0"/>
    <xf numFmtId="190" fontId="7" fillId="0" borderId="0" applyFont="0" applyFill="0" applyBorder="0" applyAlignment="0" applyProtection="0">
      <alignment horizontal="center"/>
    </xf>
    <xf numFmtId="0" fontId="47" fillId="0" borderId="0"/>
    <xf numFmtId="0" fontId="47" fillId="0" borderId="0"/>
    <xf numFmtId="0" fontId="47" fillId="0" borderId="0"/>
    <xf numFmtId="0" fontId="104" fillId="7" borderId="0" applyNumberFormat="0" applyBorder="0" applyAlignment="0" applyProtection="0"/>
    <xf numFmtId="0" fontId="105" fillId="7" borderId="0" applyNumberFormat="0" applyBorder="0" applyAlignment="0" applyProtection="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105" fillId="7"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37" fillId="71" borderId="27" applyNumberFormat="0" applyAlignment="0" applyProtection="0">
      <alignment vertical="top"/>
    </xf>
    <xf numFmtId="38" fontId="100" fillId="100"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39" applyNumberFormat="0" applyAlignment="0" applyProtection="0">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4">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108" fillId="101" borderId="0" applyProtection="0"/>
    <xf numFmtId="0" fontId="47" fillId="0" borderId="0"/>
    <xf numFmtId="0" fontId="109" fillId="0" borderId="17" applyNumberFormat="0" applyFill="0" applyAlignment="0" applyProtection="0"/>
    <xf numFmtId="0" fontId="110" fillId="0" borderId="17" applyNumberFormat="0" applyFill="0" applyAlignment="0" applyProtection="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110" fillId="0" borderId="17"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2" fillId="0" borderId="18" applyNumberFormat="0" applyFill="0" applyAlignment="0" applyProtection="0"/>
    <xf numFmtId="0" fontId="113" fillId="0" borderId="18" applyNumberFormat="0" applyFill="0" applyAlignment="0" applyProtection="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113" fillId="0" borderId="1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19" applyNumberFormat="0" applyFill="0" applyAlignment="0" applyProtection="0"/>
    <xf numFmtId="0" fontId="116" fillId="0" borderId="19" applyNumberFormat="0" applyFill="0" applyAlignment="0" applyProtection="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116" fillId="0" borderId="19"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116"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9" fillId="0" borderId="43"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192" fontId="118" fillId="0" borderId="0"/>
    <xf numFmtId="0" fontId="47" fillId="0" borderId="0"/>
    <xf numFmtId="0" fontId="47" fillId="0" borderId="0"/>
    <xf numFmtId="0" fontId="119" fillId="0" borderId="0" applyNumberFormat="0" applyFill="0" applyBorder="0" applyAlignment="0" applyProtection="0"/>
    <xf numFmtId="0" fontId="12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8"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0" fillId="0" borderId="0" applyNumberFormat="0" applyFill="0" applyBorder="0" applyAlignment="0" applyProtection="0">
      <alignment vertical="top"/>
      <protection locked="0"/>
    </xf>
    <xf numFmtId="0" fontId="47" fillId="0" borderId="0"/>
    <xf numFmtId="0" fontId="47" fillId="0" borderId="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0" fontId="100" fillId="93" borderId="1"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3" fontId="37" fillId="0" borderId="0" applyFill="0" applyBorder="0" applyAlignment="0" applyProtection="0">
      <alignment horizontal="center"/>
    </xf>
    <xf numFmtId="0" fontId="47" fillId="0" borderId="0"/>
    <xf numFmtId="0" fontId="47" fillId="0" borderId="0"/>
    <xf numFmtId="0" fontId="47" fillId="0" borderId="0"/>
    <xf numFmtId="0" fontId="129" fillId="0" borderId="22" applyNumberFormat="0" applyFill="0" applyAlignment="0" applyProtection="0"/>
    <xf numFmtId="0" fontId="130" fillId="0" borderId="22" applyNumberFormat="0" applyFill="0" applyAlignment="0" applyProtection="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130" fillId="0" borderId="2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4" fontId="37"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132" fillId="9" borderId="0" applyNumberFormat="0" applyBorder="0" applyAlignment="0" applyProtection="0"/>
    <xf numFmtId="0" fontId="133" fillId="9" borderId="0" applyNumberFormat="0" applyBorder="0" applyAlignment="0" applyProtection="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133" fillId="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88" fillId="0" borderId="0" applyFont="0" applyFill="0" applyBorder="0" applyAlignment="0" applyProtection="0">
      <alignment horizontal="center"/>
    </xf>
    <xf numFmtId="37" fontId="13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 fillId="0" borderId="0"/>
    <xf numFmtId="197" fontId="9" fillId="0" borderId="0"/>
    <xf numFmtId="164" fontId="136"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36"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8" fillId="0" borderId="0"/>
    <xf numFmtId="0" fontId="2" fillId="0" borderId="0"/>
    <xf numFmtId="0" fontId="2" fillId="0" borderId="0"/>
    <xf numFmtId="0" fontId="58" fillId="0" borderId="0"/>
    <xf numFmtId="0" fontId="86" fillId="0" borderId="0"/>
    <xf numFmtId="0" fontId="2" fillId="0" borderId="0"/>
    <xf numFmtId="0" fontId="58" fillId="0" borderId="0"/>
    <xf numFmtId="0" fontId="2"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86"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141" fillId="0" borderId="0"/>
    <xf numFmtId="0" fontId="30" fillId="0" borderId="0"/>
    <xf numFmtId="0" fontId="30" fillId="0" borderId="0"/>
    <xf numFmtId="0" fontId="30" fillId="0" borderId="0"/>
    <xf numFmtId="0" fontId="141"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7"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7"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7" fillId="0" borderId="0"/>
    <xf numFmtId="0" fontId="2" fillId="0" borderId="0"/>
    <xf numFmtId="0" fontId="5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143" fillId="0" borderId="0"/>
    <xf numFmtId="0" fontId="2" fillId="0" borderId="0"/>
    <xf numFmtId="0" fontId="143"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143" fillId="0" borderId="0"/>
    <xf numFmtId="0" fontId="2" fillId="0" borderId="0"/>
    <xf numFmtId="0" fontId="2" fillId="0" borderId="0"/>
    <xf numFmtId="0" fontId="143"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58"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2" fillId="0" borderId="0"/>
    <xf numFmtId="0" fontId="7" fillId="0" borderId="0"/>
    <xf numFmtId="0" fontId="2" fillId="0" borderId="0"/>
    <xf numFmtId="0" fontId="30" fillId="0" borderId="0"/>
    <xf numFmtId="0" fontId="2"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4" fillId="0" borderId="0"/>
    <xf numFmtId="0" fontId="7"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2" fillId="0" borderId="0"/>
    <xf numFmtId="0" fontId="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3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58" fillId="0" borderId="0"/>
    <xf numFmtId="0" fontId="2" fillId="0" borderId="0"/>
    <xf numFmtId="0" fontId="58"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7"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5"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86"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30" fillId="0" borderId="0"/>
    <xf numFmtId="0" fontId="2" fillId="0" borderId="0"/>
    <xf numFmtId="0" fontId="4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30" fillId="0" borderId="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7" fillId="0" borderId="0"/>
    <xf numFmtId="0" fontId="2" fillId="0" borderId="0"/>
    <xf numFmtId="0" fontId="58" fillId="0" borderId="0"/>
    <xf numFmtId="0" fontId="7" fillId="0" borderId="0"/>
    <xf numFmtId="0" fontId="86"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14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58" fillId="0" borderId="0"/>
    <xf numFmtId="0" fontId="7" fillId="0" borderId="0"/>
    <xf numFmtId="0" fontId="30" fillId="0" borderId="0"/>
    <xf numFmtId="0" fontId="58" fillId="0" borderId="0"/>
    <xf numFmtId="0" fontId="58" fillId="0" borderId="0"/>
    <xf numFmtId="0" fontId="7" fillId="0" borderId="0"/>
    <xf numFmtId="0" fontId="7" fillId="0" borderId="0"/>
    <xf numFmtId="0" fontId="2" fillId="0" borderId="0"/>
    <xf numFmtId="0" fontId="141" fillId="0" borderId="0"/>
    <xf numFmtId="0"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86" fillId="0" borderId="0"/>
    <xf numFmtId="0" fontId="58" fillId="0" borderId="0"/>
    <xf numFmtId="0" fontId="58" fillId="0" borderId="0"/>
    <xf numFmtId="0" fontId="58" fillId="0" borderId="0"/>
    <xf numFmtId="0" fontId="58" fillId="0" borderId="0"/>
    <xf numFmtId="0" fontId="58"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30"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4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140" fillId="0" borderId="0"/>
    <xf numFmtId="0" fontId="42" fillId="0" borderId="0"/>
    <xf numFmtId="0" fontId="2" fillId="0" borderId="0"/>
    <xf numFmtId="0" fontId="30" fillId="0" borderId="0"/>
    <xf numFmtId="0" fontId="2" fillId="0" borderId="0"/>
    <xf numFmtId="0" fontId="30" fillId="0" borderId="0"/>
    <xf numFmtId="0" fontId="30" fillId="0" borderId="0"/>
    <xf numFmtId="0" fontId="4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58"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46" fillId="13" borderId="24"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2" fillId="0" borderId="0"/>
    <xf numFmtId="0" fontId="2" fillId="0" borderId="0"/>
    <xf numFmtId="0" fontId="42" fillId="47" borderId="45"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47" fillId="47" borderId="45"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6" fillId="11" borderId="21" applyNumberFormat="0" applyAlignment="0" applyProtection="0"/>
    <xf numFmtId="0" fontId="147" fillId="11" borderId="21" applyNumberFormat="0" applyAlignment="0" applyProtection="0"/>
    <xf numFmtId="0" fontId="148" fillId="55" borderId="46"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147" fillId="11" borderId="21" applyNumberFormat="0" applyAlignment="0" applyProtection="0"/>
    <xf numFmtId="0" fontId="2" fillId="0" borderId="0"/>
    <xf numFmtId="0" fontId="2" fillId="0" borderId="0"/>
    <xf numFmtId="0" fontId="2" fillId="0" borderId="0"/>
    <xf numFmtId="0" fontId="2" fillId="0" borderId="0"/>
    <xf numFmtId="192" fontId="149" fillId="0" borderId="5">
      <alignment vertical="center"/>
    </xf>
    <xf numFmtId="0" fontId="2" fillId="0" borderId="0"/>
    <xf numFmtId="164"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9" fontId="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2"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3" borderId="0" applyNumberFormat="0" applyFont="0" applyBorder="0" applyAlignment="0" applyProtection="0">
      <alignment vertical="top"/>
    </xf>
    <xf numFmtId="0" fontId="150" fillId="0" borderId="0" applyNumberFormat="0" applyFill="0" applyBorder="0" applyAlignment="0"/>
    <xf numFmtId="0" fontId="2" fillId="0" borderId="0"/>
    <xf numFmtId="0" fontId="2" fillId="0" borderId="0"/>
    <xf numFmtId="201" fontId="69" fillId="0" borderId="0" applyFill="0" applyBorder="0" applyProtection="0">
      <alignment horizontal="right"/>
    </xf>
    <xf numFmtId="0" fontId="2" fillId="0" borderId="0"/>
    <xf numFmtId="0" fontId="2" fillId="0" borderId="0"/>
    <xf numFmtId="14" fontId="151" fillId="0" borderId="0" applyNumberFormat="0" applyFill="0" applyBorder="0" applyAlignment="0" applyProtection="0">
      <alignment horizontal="left"/>
    </xf>
    <xf numFmtId="0" fontId="2" fillId="0" borderId="0"/>
    <xf numFmtId="0" fontId="2" fillId="0" borderId="0"/>
    <xf numFmtId="164" fontId="37" fillId="0" borderId="0" applyFont="0" applyFill="0" applyBorder="0" applyAlignment="0" applyProtection="0">
      <alignment vertical="top"/>
    </xf>
    <xf numFmtId="164" fontId="37" fillId="0" borderId="0" applyFont="0" applyFill="0" applyBorder="0" applyAlignment="0" applyProtection="0"/>
    <xf numFmtId="164" fontId="37" fillId="0" borderId="0" applyFont="0" applyFill="0" applyBorder="0" applyAlignment="0" applyProtection="0"/>
    <xf numFmtId="0" fontId="2" fillId="0" borderId="0"/>
    <xf numFmtId="4" fontId="152" fillId="104" borderId="1" applyNumberFormat="0" applyProtection="0">
      <alignment horizontal="right" vertical="center" wrapText="1"/>
    </xf>
    <xf numFmtId="0" fontId="2" fillId="0" borderId="0"/>
    <xf numFmtId="0" fontId="2" fillId="0" borderId="0"/>
    <xf numFmtId="192" fontId="153" fillId="0" borderId="13">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3" fillId="0" borderId="0" applyFill="0" applyBorder="0" applyAlignment="0" applyProtection="0">
      <alignment horizontal="center"/>
    </xf>
    <xf numFmtId="0" fontId="7" fillId="105"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2" fillId="0" borderId="0" applyNumberFormat="0" applyFill="0" applyBorder="0" applyAlignment="0" applyProtection="0"/>
    <xf numFmtId="0" fontId="100"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3"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57"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10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5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7"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applyNumberFormat="0" applyBorder="0" applyAlignment="0"/>
    <xf numFmtId="0" fontId="78" fillId="0" borderId="0" applyNumberFormat="0" applyBorder="0" applyAlignment="0"/>
    <xf numFmtId="40" fontId="159" fillId="0" borderId="0" applyBorder="0">
      <alignment horizontal="right"/>
    </xf>
    <xf numFmtId="0" fontId="2" fillId="0" borderId="0"/>
    <xf numFmtId="0" fontId="2" fillId="0" borderId="0"/>
    <xf numFmtId="0" fontId="2" fillId="0" borderId="0"/>
    <xf numFmtId="0" fontId="2" fillId="0" borderId="0"/>
    <xf numFmtId="49" fontId="160" fillId="0" borderId="5">
      <alignment vertical="center"/>
    </xf>
    <xf numFmtId="0" fontId="2" fillId="0" borderId="0"/>
    <xf numFmtId="0" fontId="2" fillId="0" borderId="0"/>
    <xf numFmtId="0" fontId="2" fillId="0" borderId="0"/>
    <xf numFmtId="40" fontId="161" fillId="0" borderId="0"/>
    <xf numFmtId="0" fontId="2" fillId="0" borderId="0"/>
    <xf numFmtId="0" fontId="2" fillId="0" borderId="0"/>
    <xf numFmtId="0" fontId="2" fillId="0" borderId="0"/>
    <xf numFmtId="0" fontId="162" fillId="0" borderId="0" applyNumberFormat="0" applyFill="0" applyBorder="0" applyAlignment="0" applyProtection="0"/>
    <xf numFmtId="0" fontId="163" fillId="0" borderId="0" applyNumberFormat="0" applyFill="0" applyBorder="0" applyAlignment="0" applyProtection="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25" applyNumberFormat="0" applyFill="0" applyAlignment="0" applyProtection="0"/>
    <xf numFmtId="0" fontId="31" fillId="0" borderId="25" applyNumberFormat="0" applyFill="0" applyAlignment="0" applyProtection="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2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10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66" fillId="0" borderId="43" applyProtection="0"/>
    <xf numFmtId="0" fontId="2" fillId="0" borderId="0"/>
    <xf numFmtId="0" fontId="2" fillId="0" borderId="0"/>
    <xf numFmtId="0" fontId="2" fillId="0" borderId="0"/>
    <xf numFmtId="0" fontId="2" fillId="0" borderId="0"/>
    <xf numFmtId="3" fontId="7" fillId="0" borderId="0">
      <protection locked="0"/>
    </xf>
    <xf numFmtId="0" fontId="1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8"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69"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3"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75" fillId="0" borderId="0" applyFont="0" applyFill="0" applyBorder="0" applyAlignment="0" applyProtection="0"/>
  </cellStyleXfs>
  <cellXfs count="430">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 fontId="0" fillId="0" borderId="0" xfId="0" applyNumberFormat="1" applyFill="1" applyBorder="1" applyAlignment="1">
      <alignment horizontal="left" vertical="center"/>
    </xf>
    <xf numFmtId="9" fontId="6" fillId="0" borderId="0" xfId="0" applyNumberFormat="1" applyFont="1" applyFill="1" applyBorder="1" applyAlignment="1">
      <alignment vertical="center"/>
    </xf>
    <xf numFmtId="0" fontId="3" fillId="0" borderId="0" xfId="0" applyFont="1" applyAlignment="1">
      <alignment horizontal="left" vertical="center" wrapText="1" indent="1"/>
    </xf>
    <xf numFmtId="38" fontId="5" fillId="0" borderId="0" xfId="0" applyNumberFormat="1" applyFont="1" applyFill="1" applyBorder="1" applyAlignment="1">
      <alignment horizontal="left" vertical="center" indent="1"/>
    </xf>
    <xf numFmtId="0" fontId="3"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3" fillId="0" borderId="3" xfId="0" applyFont="1"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Border="1" applyAlignment="1">
      <alignment horizontal="left" vertical="center" indent="2"/>
    </xf>
    <xf numFmtId="0" fontId="5" fillId="0" borderId="0" xfId="0" applyFont="1" applyBorder="1" applyAlignment="1">
      <alignment horizontal="left" vertical="center" indent="1"/>
    </xf>
    <xf numFmtId="0" fontId="9" fillId="0" borderId="0" xfId="1" applyFont="1" applyFill="1" applyBorder="1" applyAlignment="1">
      <alignment horizontal="left" vertical="center" wrapText="1" indent="1"/>
    </xf>
    <xf numFmtId="0" fontId="10" fillId="0" borderId="0" xfId="0" applyFont="1" applyAlignment="1">
      <alignment horizontal="left" vertical="center" wrapText="1" indent="1"/>
    </xf>
    <xf numFmtId="0" fontId="3" fillId="0" borderId="0" xfId="0" applyFont="1" applyAlignment="1">
      <alignment horizontal="left" vertical="center" wrapText="1" indent="1"/>
    </xf>
    <xf numFmtId="0" fontId="11" fillId="0" borderId="0" xfId="0" applyFont="1" applyBorder="1" applyAlignment="1">
      <alignment horizontal="left" vertical="center" wrapText="1" indent="1"/>
    </xf>
    <xf numFmtId="0" fontId="11" fillId="0" borderId="0" xfId="0" applyFont="1" applyBorder="1" applyAlignment="1">
      <alignment horizontal="center" vertical="center" wrapText="1"/>
    </xf>
    <xf numFmtId="0" fontId="12" fillId="0" borderId="0" xfId="0" applyFont="1" applyBorder="1" applyAlignment="1">
      <alignment horizontal="center" wrapText="1"/>
    </xf>
    <xf numFmtId="14" fontId="11" fillId="0" borderId="0" xfId="0" quotePrefix="1" applyNumberFormat="1" applyFont="1" applyBorder="1" applyAlignment="1">
      <alignment horizontal="left" vertical="center" wrapText="1" indent="1"/>
    </xf>
    <xf numFmtId="0" fontId="11" fillId="0" borderId="0" xfId="0" quotePrefix="1" applyFont="1" applyBorder="1" applyAlignment="1">
      <alignment horizontal="left" vertical="center" wrapText="1" indent="1"/>
    </xf>
    <xf numFmtId="0" fontId="12" fillId="0" borderId="0" xfId="0" applyFont="1" applyBorder="1" applyAlignment="1">
      <alignment vertical="center" wrapText="1"/>
    </xf>
    <xf numFmtId="0" fontId="12" fillId="0" borderId="0" xfId="0" applyFont="1" applyBorder="1" applyAlignment="1">
      <alignment horizontal="left" vertical="center" wrapText="1" indent="1"/>
    </xf>
    <xf numFmtId="0" fontId="0" fillId="5" borderId="3" xfId="0" applyFill="1" applyBorder="1" applyAlignment="1">
      <alignment vertical="center"/>
    </xf>
    <xf numFmtId="0" fontId="5" fillId="5" borderId="4" xfId="0" applyFont="1" applyFill="1" applyBorder="1" applyAlignment="1">
      <alignment horizontal="left" vertical="center" wrapText="1" indent="1"/>
    </xf>
    <xf numFmtId="0" fontId="12" fillId="0" borderId="0" xfId="0" applyFont="1" applyFill="1" applyBorder="1" applyAlignment="1">
      <alignment horizontal="center" wrapText="1"/>
    </xf>
    <xf numFmtId="0" fontId="5" fillId="5" borderId="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11" fillId="0" borderId="5" xfId="0" applyFont="1" applyBorder="1" applyAlignment="1">
      <alignment horizontal="left" vertical="center" wrapText="1" indent="1"/>
    </xf>
    <xf numFmtId="0" fontId="3" fillId="0" borderId="0" xfId="0" applyFont="1" applyAlignment="1">
      <alignment horizontal="left" vertical="center" wrapText="1" indent="1"/>
    </xf>
    <xf numFmtId="0" fontId="5" fillId="0" borderId="3" xfId="0" applyFont="1" applyBorder="1" applyAlignment="1">
      <alignment horizontal="left" vertical="center" wrapText="1" indent="1"/>
    </xf>
    <xf numFmtId="0" fontId="5" fillId="0" borderId="7"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0" fillId="0" borderId="0" xfId="0" applyFill="1" applyAlignment="1">
      <alignment vertical="center"/>
    </xf>
    <xf numFmtId="0" fontId="12" fillId="0" borderId="3" xfId="0" applyFont="1" applyFill="1" applyBorder="1" applyAlignment="1">
      <alignment horizontal="left" vertical="center" wrapText="1" indent="1"/>
    </xf>
    <xf numFmtId="0" fontId="12" fillId="0" borderId="3" xfId="0" applyFont="1" applyFill="1" applyBorder="1" applyAlignment="1">
      <alignment horizontal="left" vertical="center" indent="1"/>
    </xf>
    <xf numFmtId="0" fontId="12" fillId="0" borderId="4" xfId="0" quotePrefix="1" applyFont="1" applyFill="1" applyBorder="1" applyAlignment="1">
      <alignment horizontal="left" vertical="center" wrapText="1" indent="1"/>
    </xf>
    <xf numFmtId="0" fontId="12" fillId="0" borderId="3" xfId="0" applyFont="1" applyBorder="1" applyAlignment="1">
      <alignment horizontal="left" vertical="center" wrapText="1" indent="1"/>
    </xf>
    <xf numFmtId="0" fontId="11" fillId="0" borderId="3" xfId="0" applyFont="1" applyBorder="1" applyAlignment="1">
      <alignment horizontal="left" vertical="center" wrapText="1" indent="1"/>
    </xf>
    <xf numFmtId="0" fontId="14" fillId="0" borderId="3" xfId="0" applyFont="1" applyBorder="1" applyAlignment="1">
      <alignment horizontal="left" vertical="center" wrapText="1" indent="1"/>
    </xf>
    <xf numFmtId="164" fontId="11" fillId="0" borderId="0" xfId="0" applyNumberFormat="1" applyFont="1" applyFill="1" applyBorder="1" applyAlignment="1">
      <alignment horizontal="left" vertical="center"/>
    </xf>
    <xf numFmtId="0" fontId="11" fillId="4" borderId="0" xfId="0" applyFont="1" applyFill="1" applyBorder="1" applyAlignment="1">
      <alignment horizontal="left" vertical="center"/>
    </xf>
    <xf numFmtId="3" fontId="11" fillId="4" borderId="0" xfId="0" applyNumberFormat="1" applyFont="1" applyFill="1" applyBorder="1" applyAlignment="1">
      <alignment horizontal="left" vertical="center"/>
    </xf>
    <xf numFmtId="3" fontId="11" fillId="0" borderId="0" xfId="0" applyNumberFormat="1" applyFont="1" applyBorder="1" applyAlignment="1">
      <alignment horizontal="left" vertical="center"/>
    </xf>
    <xf numFmtId="0" fontId="11" fillId="0" borderId="0" xfId="0" applyFont="1" applyBorder="1" applyAlignment="1">
      <alignment horizontal="left" vertical="center"/>
    </xf>
    <xf numFmtId="164" fontId="11" fillId="0" borderId="0" xfId="0" applyNumberFormat="1" applyFont="1" applyFill="1" applyBorder="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xf>
    <xf numFmtId="3" fontId="11" fillId="0" borderId="0" xfId="0" applyNumberFormat="1" applyFont="1" applyFill="1" applyBorder="1" applyAlignment="1">
      <alignment horizontal="left" vertical="center"/>
    </xf>
    <xf numFmtId="49" fontId="12" fillId="2" borderId="1" xfId="0" applyNumberFormat="1" applyFont="1" applyFill="1" applyBorder="1" applyAlignment="1">
      <alignment horizontal="center" vertical="center"/>
    </xf>
    <xf numFmtId="0" fontId="11" fillId="0" borderId="8" xfId="0" applyFont="1" applyBorder="1" applyAlignment="1">
      <alignment horizontal="left" vertical="center" wrapText="1" indent="1"/>
    </xf>
    <xf numFmtId="38" fontId="15" fillId="0" borderId="1" xfId="0" applyNumberFormat="1" applyFont="1" applyFill="1" applyBorder="1" applyAlignment="1">
      <alignment horizontal="right"/>
    </xf>
    <xf numFmtId="0" fontId="11" fillId="0" borderId="1" xfId="0" applyFont="1" applyBorder="1" applyAlignment="1">
      <alignment vertical="center"/>
    </xf>
    <xf numFmtId="0" fontId="12" fillId="0" borderId="8" xfId="0" applyFont="1" applyBorder="1" applyAlignment="1">
      <alignment horizontal="left" vertical="center" wrapText="1" indent="1"/>
    </xf>
    <xf numFmtId="38" fontId="12" fillId="0" borderId="7" xfId="0" applyNumberFormat="1" applyFont="1" applyFill="1" applyBorder="1" applyAlignment="1">
      <alignment horizontal="right"/>
    </xf>
    <xf numFmtId="38" fontId="12" fillId="0" borderId="9" xfId="0" applyNumberFormat="1" applyFont="1" applyFill="1" applyBorder="1" applyAlignment="1">
      <alignment horizontal="right"/>
    </xf>
    <xf numFmtId="0" fontId="12" fillId="5" borderId="2" xfId="0" applyFont="1" applyFill="1" applyBorder="1" applyAlignment="1">
      <alignment horizontal="left" vertical="center" wrapText="1" indent="1"/>
    </xf>
    <xf numFmtId="38" fontId="12" fillId="5" borderId="2" xfId="0" applyNumberFormat="1" applyFont="1" applyFill="1" applyBorder="1" applyAlignment="1">
      <alignment horizontal="right"/>
    </xf>
    <xf numFmtId="0" fontId="11" fillId="5" borderId="2" xfId="0" applyFont="1" applyFill="1" applyBorder="1" applyAlignment="1">
      <alignment vertical="center"/>
    </xf>
    <xf numFmtId="0" fontId="11" fillId="5" borderId="9" xfId="0" applyFont="1" applyFill="1" applyBorder="1" applyAlignment="1">
      <alignment vertical="center"/>
    </xf>
    <xf numFmtId="0" fontId="11"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38" fontId="12" fillId="0" borderId="0" xfId="0" applyNumberFormat="1" applyFont="1" applyFill="1" applyBorder="1" applyAlignment="1">
      <alignment horizontal="right"/>
    </xf>
    <xf numFmtId="0" fontId="11" fillId="0" borderId="0" xfId="0" applyFont="1" applyFill="1" applyBorder="1" applyAlignment="1">
      <alignment vertical="center"/>
    </xf>
    <xf numFmtId="0" fontId="11" fillId="3" borderId="1" xfId="0" applyFont="1" applyFill="1" applyBorder="1" applyAlignment="1">
      <alignment horizontal="center" vertical="center" wrapText="1"/>
    </xf>
    <xf numFmtId="0" fontId="11" fillId="0" borderId="7" xfId="0" applyFont="1" applyBorder="1" applyAlignment="1">
      <alignment horizontal="left" vertical="center" wrapText="1" indent="1"/>
    </xf>
    <xf numFmtId="38" fontId="12" fillId="0" borderId="1" xfId="0" applyNumberFormat="1" applyFont="1" applyFill="1" applyBorder="1" applyAlignment="1">
      <alignment horizontal="right"/>
    </xf>
    <xf numFmtId="0" fontId="11" fillId="0" borderId="0" xfId="0" applyFont="1" applyBorder="1" applyAlignment="1">
      <alignment vertical="center"/>
    </xf>
    <xf numFmtId="0" fontId="12" fillId="0" borderId="7" xfId="0" applyFont="1" applyBorder="1" applyAlignment="1">
      <alignment horizontal="left" vertical="center" wrapText="1" indent="1"/>
    </xf>
    <xf numFmtId="38" fontId="15" fillId="0" borderId="11" xfId="0" applyNumberFormat="1" applyFont="1" applyFill="1" applyBorder="1" applyAlignment="1">
      <alignment horizontal="right"/>
    </xf>
    <xf numFmtId="0" fontId="11" fillId="0" borderId="11" xfId="0" applyFont="1" applyBorder="1" applyAlignment="1">
      <alignment vertical="center"/>
    </xf>
    <xf numFmtId="0" fontId="11" fillId="0" borderId="2" xfId="0" applyFont="1" applyBorder="1" applyAlignment="1">
      <alignment horizontal="left" vertical="center" wrapText="1" indent="1"/>
    </xf>
    <xf numFmtId="0" fontId="11" fillId="0" borderId="7" xfId="0" applyFont="1" applyFill="1" applyBorder="1" applyAlignment="1">
      <alignment horizontal="left" vertical="center" wrapText="1" indent="1"/>
    </xf>
    <xf numFmtId="38" fontId="15" fillId="0" borderId="10" xfId="0" applyNumberFormat="1" applyFont="1" applyFill="1" applyBorder="1" applyAlignment="1">
      <alignment horizontal="right"/>
    </xf>
    <xf numFmtId="0" fontId="11" fillId="0" borderId="10" xfId="0" applyFont="1" applyBorder="1" applyAlignment="1">
      <alignment vertical="center"/>
    </xf>
    <xf numFmtId="0" fontId="12" fillId="0" borderId="7"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vertical="center"/>
    </xf>
    <xf numFmtId="38" fontId="12" fillId="0" borderId="11" xfId="0" applyNumberFormat="1" applyFont="1" applyFill="1" applyBorder="1" applyAlignment="1">
      <alignment horizontal="right"/>
    </xf>
    <xf numFmtId="0" fontId="11" fillId="0" borderId="1" xfId="0" applyFont="1" applyBorder="1" applyAlignment="1">
      <alignment horizontal="left" vertical="center" wrapText="1" indent="1"/>
    </xf>
    <xf numFmtId="38" fontId="15" fillId="3" borderId="13" xfId="0" applyNumberFormat="1" applyFont="1" applyFill="1" applyBorder="1" applyAlignment="1">
      <alignment horizontal="right"/>
    </xf>
    <xf numFmtId="38" fontId="15" fillId="3" borderId="2" xfId="0" applyNumberFormat="1" applyFont="1" applyFill="1" applyBorder="1" applyAlignment="1">
      <alignment horizontal="right"/>
    </xf>
    <xf numFmtId="0" fontId="11" fillId="3" borderId="2" xfId="0" applyFont="1" applyFill="1" applyBorder="1" applyAlignment="1">
      <alignment vertical="center"/>
    </xf>
    <xf numFmtId="0" fontId="11" fillId="3" borderId="9" xfId="0" applyFont="1" applyFill="1" applyBorder="1" applyAlignment="1">
      <alignment vertical="center"/>
    </xf>
    <xf numFmtId="38" fontId="15" fillId="3" borderId="6" xfId="0" applyNumberFormat="1" applyFont="1" applyFill="1" applyBorder="1" applyAlignment="1">
      <alignment horizontal="right"/>
    </xf>
    <xf numFmtId="38" fontId="15" fillId="3" borderId="0" xfId="0" applyNumberFormat="1" applyFont="1" applyFill="1" applyBorder="1" applyAlignment="1">
      <alignment horizontal="right"/>
    </xf>
    <xf numFmtId="0" fontId="11" fillId="3" borderId="0" xfId="0" applyFont="1" applyFill="1" applyBorder="1" applyAlignment="1">
      <alignment vertical="center"/>
    </xf>
    <xf numFmtId="0" fontId="11" fillId="3" borderId="8" xfId="0" applyFont="1" applyFill="1" applyBorder="1" applyAlignment="1">
      <alignment vertical="center"/>
    </xf>
    <xf numFmtId="38" fontId="12" fillId="3" borderId="6" xfId="0" applyNumberFormat="1" applyFont="1" applyFill="1" applyBorder="1" applyAlignment="1">
      <alignment horizontal="right"/>
    </xf>
    <xf numFmtId="38" fontId="12" fillId="3" borderId="0" xfId="0" applyNumberFormat="1" applyFont="1" applyFill="1" applyBorder="1" applyAlignment="1">
      <alignment horizontal="right"/>
    </xf>
    <xf numFmtId="38" fontId="12" fillId="3" borderId="13" xfId="0" applyNumberFormat="1" applyFont="1" applyFill="1" applyBorder="1" applyAlignment="1">
      <alignment horizontal="right"/>
    </xf>
    <xf numFmtId="38" fontId="12" fillId="3" borderId="2" xfId="0" applyNumberFormat="1" applyFont="1" applyFill="1" applyBorder="1" applyAlignment="1">
      <alignment horizontal="right"/>
    </xf>
    <xf numFmtId="38" fontId="16" fillId="0" borderId="7" xfId="0" applyNumberFormat="1" applyFont="1" applyFill="1" applyBorder="1" applyAlignment="1">
      <alignment horizontal="right"/>
    </xf>
    <xf numFmtId="38" fontId="16" fillId="0" borderId="1" xfId="0" applyNumberFormat="1" applyFont="1" applyFill="1" applyBorder="1" applyAlignment="1">
      <alignment horizontal="right"/>
    </xf>
    <xf numFmtId="0" fontId="16" fillId="0" borderId="1" xfId="0" applyFont="1" applyBorder="1" applyAlignment="1">
      <alignment vertical="center"/>
    </xf>
    <xf numFmtId="3" fontId="16" fillId="0" borderId="7" xfId="0" applyNumberFormat="1" applyFont="1" applyFill="1" applyBorder="1" applyAlignment="1">
      <alignment horizontal="right"/>
    </xf>
    <xf numFmtId="3" fontId="16" fillId="0" borderId="1" xfId="0" applyNumberFormat="1" applyFont="1" applyFill="1" applyBorder="1" applyAlignment="1">
      <alignment horizontal="right"/>
    </xf>
    <xf numFmtId="38" fontId="17" fillId="0" borderId="1" xfId="0" applyNumberFormat="1" applyFont="1" applyFill="1" applyBorder="1" applyAlignment="1">
      <alignment horizontal="right"/>
    </xf>
    <xf numFmtId="38" fontId="16" fillId="0" borderId="11" xfId="0" applyNumberFormat="1" applyFont="1" applyFill="1" applyBorder="1" applyAlignment="1">
      <alignment horizontal="right"/>
    </xf>
    <xf numFmtId="0" fontId="16" fillId="0" borderId="11" xfId="0" applyFont="1" applyBorder="1" applyAlignment="1">
      <alignment vertical="center"/>
    </xf>
    <xf numFmtId="38" fontId="16" fillId="0" borderId="10" xfId="0" applyNumberFormat="1" applyFont="1" applyFill="1" applyBorder="1" applyAlignment="1">
      <alignment horizontal="right"/>
    </xf>
    <xf numFmtId="0" fontId="16" fillId="0" borderId="10" xfId="0" applyFont="1" applyBorder="1" applyAlignment="1">
      <alignment vertical="center"/>
    </xf>
    <xf numFmtId="38" fontId="16" fillId="0" borderId="12" xfId="0" applyNumberFormat="1" applyFont="1" applyFill="1" applyBorder="1" applyAlignment="1">
      <alignment horizontal="right"/>
    </xf>
    <xf numFmtId="38" fontId="16" fillId="0" borderId="3" xfId="0" applyNumberFormat="1" applyFont="1" applyFill="1" applyBorder="1" applyAlignment="1">
      <alignment horizontal="right"/>
    </xf>
    <xf numFmtId="0" fontId="12" fillId="0" borderId="0" xfId="0" applyFont="1" applyFill="1" applyBorder="1" applyAlignment="1">
      <alignment horizontal="left" vertical="center" indent="1"/>
    </xf>
    <xf numFmtId="0" fontId="12" fillId="0" borderId="0" xfId="0" quotePrefix="1" applyFont="1" applyFill="1" applyBorder="1" applyAlignment="1">
      <alignment horizontal="left" vertical="center" wrapText="1" indent="1"/>
    </xf>
    <xf numFmtId="0" fontId="3" fillId="0" borderId="3" xfId="0" applyFont="1" applyBorder="1" applyAlignment="1">
      <alignment vertical="center"/>
    </xf>
    <xf numFmtId="0" fontId="3" fillId="0" borderId="7" xfId="0" applyFont="1" applyBorder="1" applyAlignment="1">
      <alignment vertical="center"/>
    </xf>
    <xf numFmtId="38" fontId="12" fillId="3" borderId="9" xfId="0" applyNumberFormat="1" applyFont="1" applyFill="1" applyBorder="1" applyAlignment="1">
      <alignment horizontal="right"/>
    </xf>
    <xf numFmtId="3" fontId="16" fillId="0" borderId="9" xfId="0" applyNumberFormat="1" applyFont="1" applyFill="1" applyBorder="1" applyAlignment="1">
      <alignment horizontal="right"/>
    </xf>
    <xf numFmtId="38" fontId="16" fillId="0" borderId="13" xfId="0" applyNumberFormat="1" applyFont="1" applyFill="1" applyBorder="1" applyAlignment="1">
      <alignment horizontal="right"/>
    </xf>
    <xf numFmtId="164" fontId="12" fillId="0" borderId="0" xfId="0" applyNumberFormat="1" applyFont="1" applyFill="1" applyBorder="1" applyAlignment="1">
      <alignment horizontal="left" vertical="center" indent="1"/>
    </xf>
    <xf numFmtId="0" fontId="3" fillId="0" borderId="0" xfId="0" applyFont="1" applyAlignment="1">
      <alignment horizontal="left" vertical="center" wrapText="1" indent="1"/>
    </xf>
    <xf numFmtId="0" fontId="11" fillId="0" borderId="0" xfId="0" applyFont="1" applyAlignment="1">
      <alignment horizontal="left" vertical="center" wrapText="1" indent="1"/>
    </xf>
    <xf numFmtId="0" fontId="18" fillId="0" borderId="0" xfId="0" applyFont="1" applyAlignment="1">
      <alignment horizontal="left" vertical="center" wrapText="1" indent="1"/>
    </xf>
    <xf numFmtId="0" fontId="19"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12" fillId="0" borderId="0" xfId="1" applyFont="1" applyFill="1" applyBorder="1" applyAlignment="1">
      <alignment horizontal="left" vertical="center" indent="2"/>
    </xf>
    <xf numFmtId="0" fontId="18" fillId="0" borderId="0" xfId="1" applyFont="1" applyFill="1" applyBorder="1" applyAlignment="1">
      <alignment horizontal="left" vertical="center" wrapText="1" indent="1"/>
    </xf>
    <xf numFmtId="0" fontId="18" fillId="0" borderId="1" xfId="1" applyFont="1" applyFill="1" applyBorder="1" applyAlignment="1">
      <alignment horizontal="left" vertical="center" wrapText="1" indent="1"/>
    </xf>
    <xf numFmtId="0" fontId="19" fillId="0" borderId="0" xfId="1" applyFont="1" applyAlignment="1">
      <alignment horizontal="left" vertical="center" wrapText="1" indent="1"/>
    </xf>
    <xf numFmtId="0" fontId="19" fillId="0" borderId="0" xfId="1"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indent="1"/>
    </xf>
    <xf numFmtId="0" fontId="20" fillId="0" borderId="1" xfId="2" applyFont="1" applyFill="1" applyBorder="1" applyAlignment="1" applyProtection="1">
      <alignment horizontal="left" vertical="center" wrapText="1" indent="1"/>
    </xf>
    <xf numFmtId="14" fontId="18" fillId="0" borderId="1" xfId="1" applyNumberFormat="1" applyFont="1" applyFill="1" applyBorder="1" applyAlignment="1">
      <alignment horizontal="left" vertical="center" wrapText="1" indent="1"/>
    </xf>
    <xf numFmtId="14" fontId="18" fillId="0" borderId="0" xfId="1" applyNumberFormat="1" applyFont="1" applyFill="1" applyBorder="1" applyAlignment="1">
      <alignment horizontal="left" vertical="center" wrapText="1" indent="1"/>
    </xf>
    <xf numFmtId="0" fontId="11" fillId="0" borderId="0" xfId="0" applyFont="1" applyAlignment="1">
      <alignment horizontal="center" vertical="center"/>
    </xf>
    <xf numFmtId="0" fontId="11" fillId="0" borderId="0" xfId="0" applyFont="1" applyFill="1" applyAlignment="1">
      <alignment horizontal="center" vertical="center"/>
    </xf>
    <xf numFmtId="0" fontId="11" fillId="0" borderId="0" xfId="0" applyFont="1" applyBorder="1" applyAlignment="1">
      <alignment horizontal="center" vertical="center"/>
    </xf>
    <xf numFmtId="0" fontId="19" fillId="0" borderId="1" xfId="1" applyFont="1" applyFill="1" applyBorder="1" applyAlignment="1">
      <alignment horizontal="left" vertical="center" wrapText="1" indent="1"/>
    </xf>
    <xf numFmtId="0" fontId="12" fillId="0" borderId="0" xfId="0" applyFont="1" applyBorder="1" applyAlignment="1">
      <alignment horizontal="left" vertical="center" indent="2"/>
    </xf>
    <xf numFmtId="0" fontId="0" fillId="0" borderId="0" xfId="0" applyBorder="1" applyAlignment="1">
      <alignment horizontal="center" vertical="center"/>
    </xf>
    <xf numFmtId="164" fontId="0" fillId="0" borderId="0" xfId="0" applyNumberFormat="1" applyBorder="1" applyAlignment="1">
      <alignment horizontal="center" vertical="center"/>
    </xf>
    <xf numFmtId="0" fontId="0" fillId="5" borderId="3" xfId="0" applyFill="1" applyBorder="1" applyAlignment="1">
      <alignment horizontal="center" vertical="center"/>
    </xf>
    <xf numFmtId="0" fontId="0" fillId="0" borderId="0" xfId="0" applyAlignment="1">
      <alignment horizontal="center" vertical="center"/>
    </xf>
    <xf numFmtId="0" fontId="12" fillId="5" borderId="4" xfId="0" applyFont="1" applyFill="1" applyBorder="1" applyAlignment="1">
      <alignment horizontal="left" vertical="center" wrapText="1" indent="1"/>
    </xf>
    <xf numFmtId="38" fontId="12" fillId="5" borderId="4" xfId="0" applyNumberFormat="1" applyFont="1" applyFill="1" applyBorder="1" applyAlignment="1">
      <alignment horizontal="right"/>
    </xf>
    <xf numFmtId="0" fontId="11" fillId="5" borderId="4" xfId="0" applyFont="1" applyFill="1" applyBorder="1" applyAlignment="1">
      <alignment vertical="center"/>
    </xf>
    <xf numFmtId="0" fontId="11" fillId="5" borderId="7" xfId="0" applyFont="1" applyFill="1" applyBorder="1" applyAlignment="1">
      <alignment vertical="center"/>
    </xf>
    <xf numFmtId="38" fontId="15" fillId="6" borderId="1" xfId="0" applyNumberFormat="1" applyFont="1" applyFill="1" applyBorder="1" applyAlignment="1">
      <alignment horizontal="right"/>
    </xf>
    <xf numFmtId="38" fontId="12" fillId="6" borderId="1" xfId="0" applyNumberFormat="1" applyFont="1" applyFill="1" applyBorder="1" applyAlignment="1">
      <alignment horizontal="right"/>
    </xf>
    <xf numFmtId="38" fontId="15" fillId="6" borderId="11" xfId="0" applyNumberFormat="1" applyFont="1" applyFill="1" applyBorder="1" applyAlignment="1">
      <alignment horizontal="right"/>
    </xf>
    <xf numFmtId="38" fontId="15" fillId="6" borderId="10" xfId="0" applyNumberFormat="1" applyFont="1" applyFill="1" applyBorder="1" applyAlignment="1">
      <alignment horizontal="right"/>
    </xf>
    <xf numFmtId="38" fontId="17" fillId="0" borderId="0" xfId="0" applyNumberFormat="1" applyFont="1" applyFill="1" applyBorder="1" applyAlignment="1">
      <alignment horizontal="right"/>
    </xf>
    <xf numFmtId="0" fontId="3" fillId="0" borderId="5" xfId="0" applyFont="1" applyBorder="1" applyAlignment="1">
      <alignment horizontal="left" vertical="center" wrapText="1" indent="1"/>
    </xf>
    <xf numFmtId="0" fontId="5" fillId="0" borderId="4" xfId="0" applyFont="1" applyBorder="1" applyAlignment="1">
      <alignment horizontal="left" vertical="center" wrapText="1" indent="1"/>
    </xf>
    <xf numFmtId="38" fontId="17" fillId="0" borderId="7" xfId="0" applyNumberFormat="1" applyFont="1" applyFill="1" applyBorder="1" applyAlignment="1">
      <alignment horizontal="right"/>
    </xf>
    <xf numFmtId="0" fontId="11" fillId="0" borderId="11" xfId="0" applyFont="1" applyBorder="1" applyAlignment="1">
      <alignment horizontal="left" vertical="center" wrapText="1" indent="1"/>
    </xf>
    <xf numFmtId="38" fontId="17" fillId="3" borderId="6" xfId="0" applyNumberFormat="1" applyFont="1" applyFill="1" applyBorder="1" applyAlignment="1">
      <alignment horizontal="right"/>
    </xf>
    <xf numFmtId="38" fontId="17" fillId="3" borderId="0" xfId="0" applyNumberFormat="1" applyFont="1" applyFill="1" applyBorder="1" applyAlignment="1">
      <alignment horizontal="right"/>
    </xf>
    <xf numFmtId="0" fontId="16" fillId="3" borderId="0" xfId="0" applyFont="1" applyFill="1" applyBorder="1" applyAlignment="1">
      <alignment vertical="center"/>
    </xf>
    <xf numFmtId="0" fontId="16" fillId="3" borderId="8" xfId="0" applyFont="1" applyFill="1" applyBorder="1" applyAlignment="1">
      <alignment vertical="center"/>
    </xf>
    <xf numFmtId="0" fontId="12" fillId="3" borderId="0" xfId="0"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38" fontId="12" fillId="3" borderId="8" xfId="0" applyNumberFormat="1" applyFont="1" applyFill="1" applyBorder="1" applyAlignment="1">
      <alignment horizontal="right"/>
    </xf>
    <xf numFmtId="38" fontId="16" fillId="6" borderId="7" xfId="0" applyNumberFormat="1" applyFont="1" applyFill="1" applyBorder="1" applyAlignment="1">
      <alignment horizontal="right"/>
    </xf>
    <xf numFmtId="3" fontId="16" fillId="6" borderId="7" xfId="0" applyNumberFormat="1" applyFont="1" applyFill="1" applyBorder="1" applyAlignment="1">
      <alignment horizontal="right"/>
    </xf>
    <xf numFmtId="38" fontId="16" fillId="6" borderId="1" xfId="0" applyNumberFormat="1" applyFont="1" applyFill="1" applyBorder="1" applyAlignment="1">
      <alignment horizontal="right"/>
    </xf>
    <xf numFmtId="38" fontId="16" fillId="6" borderId="10" xfId="0" applyNumberFormat="1" applyFont="1" applyFill="1" applyBorder="1" applyAlignment="1">
      <alignment horizontal="right"/>
    </xf>
    <xf numFmtId="0" fontId="11" fillId="6" borderId="7"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10" xfId="0" applyFont="1" applyFill="1" applyBorder="1" applyAlignment="1">
      <alignment horizontal="left" vertical="center" wrapText="1" indent="1"/>
    </xf>
    <xf numFmtId="0" fontId="21" fillId="0" borderId="0" xfId="0" applyFont="1" applyFill="1" applyBorder="1" applyAlignment="1">
      <alignment horizontal="left" vertical="center" indent="1"/>
    </xf>
    <xf numFmtId="165" fontId="15" fillId="0" borderId="1" xfId="0" applyNumberFormat="1" applyFont="1" applyFill="1" applyBorder="1" applyAlignment="1">
      <alignment horizontal="right"/>
    </xf>
    <xf numFmtId="3" fontId="16" fillId="6" borderId="9" xfId="0" applyNumberFormat="1" applyFont="1" applyFill="1" applyBorder="1" applyAlignment="1">
      <alignment horizontal="right"/>
    </xf>
    <xf numFmtId="38" fontId="16" fillId="6" borderId="11" xfId="0" applyNumberFormat="1" applyFont="1" applyFill="1" applyBorder="1" applyAlignment="1">
      <alignment horizontal="right"/>
    </xf>
    <xf numFmtId="38" fontId="16" fillId="6" borderId="9" xfId="0" applyNumberFormat="1" applyFont="1" applyFill="1" applyBorder="1" applyAlignment="1">
      <alignment horizontal="right"/>
    </xf>
    <xf numFmtId="0" fontId="3" fillId="0" borderId="4" xfId="0" applyFont="1" applyBorder="1" applyAlignment="1">
      <alignment vertical="center"/>
    </xf>
    <xf numFmtId="38" fontId="17" fillId="0" borderId="14" xfId="0" applyNumberFormat="1" applyFont="1" applyFill="1" applyBorder="1" applyAlignment="1">
      <alignment horizontal="right"/>
    </xf>
    <xf numFmtId="49" fontId="12" fillId="2" borderId="7" xfId="0" applyNumberFormat="1" applyFont="1" applyFill="1" applyBorder="1" applyAlignment="1">
      <alignment horizontal="center" vertical="center"/>
    </xf>
    <xf numFmtId="165" fontId="15" fillId="0" borderId="14" xfId="0" applyNumberFormat="1" applyFont="1" applyFill="1" applyBorder="1" applyAlignment="1">
      <alignment horizontal="right"/>
    </xf>
    <xf numFmtId="0" fontId="11" fillId="0" borderId="14" xfId="0" applyFont="1" applyFill="1" applyBorder="1" applyAlignment="1">
      <alignment horizontal="center" vertical="center" wrapText="1"/>
    </xf>
    <xf numFmtId="38" fontId="15" fillId="0" borderId="7" xfId="0" applyNumberFormat="1" applyFont="1" applyFill="1" applyBorder="1" applyAlignment="1">
      <alignment horizontal="right"/>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38" fontId="16" fillId="3" borderId="4" xfId="0" applyNumberFormat="1" applyFont="1" applyFill="1" applyBorder="1" applyAlignment="1">
      <alignment horizontal="right"/>
    </xf>
    <xf numFmtId="0" fontId="16" fillId="3" borderId="4" xfId="0" applyFont="1" applyFill="1" applyBorder="1" applyAlignment="1">
      <alignment vertical="center"/>
    </xf>
    <xf numFmtId="0" fontId="16" fillId="3" borderId="7" xfId="0" applyFont="1" applyFill="1" applyBorder="1" applyAlignment="1">
      <alignment vertical="center"/>
    </xf>
    <xf numFmtId="0" fontId="3" fillId="3" borderId="13"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11" fillId="3" borderId="9" xfId="0" applyFont="1" applyFill="1" applyBorder="1" applyAlignment="1">
      <alignment horizontal="left" vertical="center" wrapText="1" indent="1"/>
    </xf>
    <xf numFmtId="38" fontId="16" fillId="3" borderId="7" xfId="0" applyNumberFormat="1" applyFont="1" applyFill="1" applyBorder="1" applyAlignment="1">
      <alignment horizontal="right"/>
    </xf>
    <xf numFmtId="0" fontId="12" fillId="0" borderId="12"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12" fillId="0" borderId="14" xfId="0" applyFont="1" applyFill="1" applyBorder="1" applyAlignment="1">
      <alignment horizontal="left" vertical="center" wrapText="1" indent="1"/>
    </xf>
    <xf numFmtId="38" fontId="12" fillId="0" borderId="14" xfId="0" applyNumberFormat="1" applyFont="1" applyFill="1" applyBorder="1" applyAlignment="1">
      <alignment horizontal="right"/>
    </xf>
    <xf numFmtId="0" fontId="12"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38" fontId="12" fillId="3" borderId="7" xfId="0" applyNumberFormat="1" applyFont="1" applyFill="1" applyBorder="1" applyAlignment="1">
      <alignment horizontal="right"/>
    </xf>
    <xf numFmtId="0" fontId="12" fillId="0" borderId="6" xfId="0" applyFont="1" applyFill="1" applyBorder="1" applyAlignment="1">
      <alignment horizontal="left" vertical="center" wrapText="1" indent="1"/>
    </xf>
    <xf numFmtId="38" fontId="12" fillId="0" borderId="8" xfId="0" applyNumberFormat="1" applyFont="1" applyFill="1" applyBorder="1" applyAlignment="1">
      <alignment horizontal="right"/>
    </xf>
    <xf numFmtId="0" fontId="12" fillId="0" borderId="12" xfId="0" applyFont="1" applyFill="1" applyBorder="1" applyAlignment="1">
      <alignment horizontal="left" vertical="center" indent="1"/>
    </xf>
    <xf numFmtId="0" fontId="12" fillId="0" borderId="5" xfId="0" quotePrefix="1"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38" fontId="12" fillId="0" borderId="10" xfId="0" applyNumberFormat="1" applyFont="1" applyFill="1" applyBorder="1" applyAlignment="1">
      <alignment horizontal="right"/>
    </xf>
    <xf numFmtId="0" fontId="12" fillId="3" borderId="4" xfId="0" applyFont="1" applyFill="1" applyBorder="1" applyAlignment="1">
      <alignment horizontal="left" vertical="center" wrapText="1" indent="1"/>
    </xf>
    <xf numFmtId="38" fontId="12" fillId="3" borderId="4" xfId="0" applyNumberFormat="1" applyFont="1" applyFill="1" applyBorder="1" applyAlignment="1">
      <alignment horizontal="right"/>
    </xf>
    <xf numFmtId="3" fontId="16" fillId="6" borderId="8" xfId="0" applyNumberFormat="1" applyFont="1" applyFill="1" applyBorder="1" applyAlignment="1">
      <alignment horizontal="right"/>
    </xf>
    <xf numFmtId="3" fontId="16" fillId="0" borderId="8" xfId="0" applyNumberFormat="1" applyFont="1" applyFill="1" applyBorder="1" applyAlignment="1">
      <alignment horizontal="right"/>
    </xf>
    <xf numFmtId="3" fontId="16" fillId="3" borderId="3" xfId="0" applyNumberFormat="1" applyFont="1" applyFill="1" applyBorder="1" applyAlignment="1">
      <alignment horizontal="right"/>
    </xf>
    <xf numFmtId="3" fontId="16" fillId="3" borderId="4" xfId="0" applyNumberFormat="1" applyFont="1" applyFill="1" applyBorder="1" applyAlignment="1">
      <alignment horizontal="right"/>
    </xf>
    <xf numFmtId="38" fontId="15" fillId="0" borderId="9" xfId="0" applyNumberFormat="1" applyFont="1" applyFill="1" applyBorder="1" applyAlignment="1">
      <alignment horizontal="right"/>
    </xf>
    <xf numFmtId="0" fontId="12" fillId="0" borderId="12" xfId="0" applyFont="1" applyBorder="1" applyAlignment="1">
      <alignment horizontal="left" vertical="center" wrapText="1" indent="1"/>
    </xf>
    <xf numFmtId="0" fontId="12" fillId="0" borderId="13" xfId="0" applyFont="1" applyBorder="1" applyAlignment="1">
      <alignment horizontal="left" vertical="center" wrapText="1" indent="1"/>
    </xf>
    <xf numFmtId="0" fontId="5" fillId="0" borderId="2" xfId="0" applyFont="1" applyFill="1" applyBorder="1" applyAlignment="1">
      <alignment horizontal="left" vertical="center" wrapText="1" indent="1"/>
    </xf>
    <xf numFmtId="0" fontId="12" fillId="0" borderId="9" xfId="0" applyFont="1" applyFill="1" applyBorder="1" applyAlignment="1">
      <alignment horizontal="left" vertical="center" wrapText="1" indent="1"/>
    </xf>
    <xf numFmtId="0" fontId="11" fillId="0" borderId="1" xfId="0" applyFont="1" applyFill="1" applyBorder="1" applyAlignment="1">
      <alignment horizontal="left" vertical="center" wrapText="1" indent="1"/>
    </xf>
    <xf numFmtId="0" fontId="3" fillId="0" borderId="1" xfId="0" applyFont="1" applyBorder="1" applyAlignment="1">
      <alignment vertical="center"/>
    </xf>
    <xf numFmtId="0" fontId="12" fillId="0" borderId="1" xfId="0" applyFont="1" applyFill="1" applyBorder="1" applyAlignment="1">
      <alignment horizontal="left" vertical="center" wrapText="1" indent="1"/>
    </xf>
    <xf numFmtId="0" fontId="11" fillId="0" borderId="0" xfId="0" applyFont="1" applyFill="1" applyBorder="1" applyAlignment="1">
      <alignment horizontal="left" vertical="center"/>
    </xf>
    <xf numFmtId="0" fontId="15" fillId="0" borderId="0" xfId="0" applyFont="1" applyFill="1" applyBorder="1" applyAlignment="1">
      <alignment horizontal="center" vertical="center"/>
    </xf>
    <xf numFmtId="49" fontId="12" fillId="2" borderId="3" xfId="0" applyNumberFormat="1" applyFont="1" applyFill="1" applyBorder="1" applyAlignment="1">
      <alignment horizontal="center" vertical="center"/>
    </xf>
    <xf numFmtId="49" fontId="12" fillId="5" borderId="11" xfId="0" applyNumberFormat="1" applyFont="1" applyFill="1" applyBorder="1" applyAlignment="1">
      <alignment horizontal="center" vertical="center"/>
    </xf>
    <xf numFmtId="38" fontId="11" fillId="5" borderId="16" xfId="0" applyNumberFormat="1" applyFont="1" applyFill="1" applyBorder="1" applyAlignment="1">
      <alignment horizontal="right"/>
    </xf>
    <xf numFmtId="38" fontId="16" fillId="5" borderId="16" xfId="0" applyNumberFormat="1" applyFont="1" applyFill="1" applyBorder="1" applyAlignment="1">
      <alignment horizontal="right"/>
    </xf>
    <xf numFmtId="38" fontId="12" fillId="5" borderId="16" xfId="0" applyNumberFormat="1" applyFont="1" applyFill="1" applyBorder="1" applyAlignment="1">
      <alignment horizontal="right"/>
    </xf>
    <xf numFmtId="0" fontId="11" fillId="5" borderId="13" xfId="0" applyFont="1" applyFill="1" applyBorder="1" applyAlignment="1">
      <alignment horizontal="left" vertical="center" wrapText="1" indent="1"/>
    </xf>
    <xf numFmtId="0" fontId="11" fillId="5" borderId="2" xfId="0" applyFont="1" applyFill="1" applyBorder="1" applyAlignment="1">
      <alignment horizontal="left" vertical="center" wrapText="1" indent="1"/>
    </xf>
    <xf numFmtId="38" fontId="12" fillId="5" borderId="8" xfId="0" applyNumberFormat="1" applyFont="1" applyFill="1" applyBorder="1" applyAlignment="1">
      <alignment horizontal="right"/>
    </xf>
    <xf numFmtId="0" fontId="11" fillId="5" borderId="6" xfId="0" applyFont="1" applyFill="1" applyBorder="1" applyAlignment="1">
      <alignment horizontal="left" vertical="center" wrapText="1" indent="1"/>
    </xf>
    <xf numFmtId="0" fontId="11" fillId="5" borderId="0" xfId="0" applyFont="1" applyFill="1" applyBorder="1" applyAlignment="1">
      <alignment horizontal="left" vertical="center" wrapText="1" indent="1"/>
    </xf>
    <xf numFmtId="38" fontId="12" fillId="5" borderId="0" xfId="0" applyNumberFormat="1" applyFont="1" applyFill="1" applyBorder="1" applyAlignment="1">
      <alignment horizontal="right"/>
    </xf>
    <xf numFmtId="38" fontId="12" fillId="5" borderId="14" xfId="0" applyNumberFormat="1" applyFont="1" applyFill="1" applyBorder="1" applyAlignment="1">
      <alignment horizontal="right"/>
    </xf>
    <xf numFmtId="0" fontId="11" fillId="5" borderId="5" xfId="0" applyFont="1" applyFill="1" applyBorder="1" applyAlignment="1">
      <alignment horizontal="left" vertical="center" wrapText="1" indent="1"/>
    </xf>
    <xf numFmtId="38" fontId="12" fillId="5" borderId="5" xfId="0" applyNumberFormat="1" applyFont="1" applyFill="1" applyBorder="1" applyAlignment="1">
      <alignment horizontal="right"/>
    </xf>
    <xf numFmtId="38" fontId="11" fillId="6" borderId="10" xfId="0" applyNumberFormat="1" applyFont="1" applyFill="1" applyBorder="1" applyAlignment="1">
      <alignment horizontal="left" vertical="center" wrapText="1" indent="1"/>
    </xf>
    <xf numFmtId="38" fontId="11" fillId="6" borderId="1" xfId="0" applyNumberFormat="1" applyFont="1" applyFill="1" applyBorder="1" applyAlignment="1">
      <alignment horizontal="left" vertical="center" wrapText="1" indent="1"/>
    </xf>
    <xf numFmtId="3" fontId="16" fillId="6" borderId="1" xfId="0" applyNumberFormat="1" applyFont="1" applyFill="1" applyBorder="1" applyAlignment="1">
      <alignment horizontal="right"/>
    </xf>
    <xf numFmtId="38" fontId="17" fillId="3" borderId="2" xfId="0" applyNumberFormat="1" applyFont="1" applyFill="1" applyBorder="1" applyAlignment="1">
      <alignment horizontal="right"/>
    </xf>
    <xf numFmtId="38" fontId="17" fillId="3" borderId="13" xfId="0" applyNumberFormat="1" applyFont="1" applyFill="1" applyBorder="1" applyAlignment="1">
      <alignment horizontal="right"/>
    </xf>
    <xf numFmtId="164" fontId="11" fillId="4" borderId="0" xfId="0" applyNumberFormat="1" applyFont="1" applyFill="1" applyBorder="1" applyAlignment="1">
      <alignment horizontal="left" vertical="center"/>
    </xf>
    <xf numFmtId="0" fontId="0" fillId="4" borderId="0" xfId="0" applyFill="1" applyBorder="1" applyAlignment="1">
      <alignment horizontal="left" vertical="center"/>
    </xf>
    <xf numFmtId="0" fontId="11" fillId="0" borderId="10" xfId="0" applyFont="1" applyBorder="1" applyAlignment="1">
      <alignment horizontal="left" vertical="center" wrapText="1" indent="1"/>
    </xf>
    <xf numFmtId="38" fontId="12" fillId="5" borderId="7" xfId="0" applyNumberFormat="1" applyFont="1" applyFill="1" applyBorder="1" applyAlignment="1">
      <alignment horizontal="right"/>
    </xf>
    <xf numFmtId="38" fontId="11" fillId="6" borderId="12" xfId="0" applyNumberFormat="1" applyFont="1" applyFill="1" applyBorder="1" applyAlignment="1">
      <alignment horizontal="left" vertical="center" wrapText="1" indent="1"/>
    </xf>
    <xf numFmtId="38" fontId="12" fillId="5" borderId="9" xfId="0" applyNumberFormat="1" applyFont="1" applyFill="1" applyBorder="1" applyAlignment="1">
      <alignment horizontal="right"/>
    </xf>
    <xf numFmtId="38" fontId="12" fillId="5" borderId="11" xfId="0" applyNumberFormat="1" applyFont="1" applyFill="1" applyBorder="1" applyAlignment="1">
      <alignment horizontal="right"/>
    </xf>
    <xf numFmtId="38" fontId="12" fillId="0" borderId="12" xfId="0" applyNumberFormat="1" applyFont="1" applyFill="1" applyBorder="1" applyAlignment="1">
      <alignment horizontal="right"/>
    </xf>
    <xf numFmtId="0" fontId="11" fillId="5" borderId="4" xfId="0" applyFont="1" applyFill="1" applyBorder="1" applyAlignment="1">
      <alignment horizontal="left" vertical="center" wrapText="1" indent="1"/>
    </xf>
    <xf numFmtId="0" fontId="11" fillId="5" borderId="3" xfId="0" applyFont="1" applyFill="1" applyBorder="1" applyAlignment="1">
      <alignment horizontal="left" vertical="center" wrapText="1" indent="1"/>
    </xf>
    <xf numFmtId="38" fontId="12" fillId="5" borderId="12" xfId="0" applyNumberFormat="1" applyFont="1" applyFill="1" applyBorder="1" applyAlignment="1">
      <alignment horizontal="right"/>
    </xf>
    <xf numFmtId="38" fontId="11" fillId="6" borderId="7" xfId="0" applyNumberFormat="1" applyFont="1" applyFill="1" applyBorder="1" applyAlignment="1">
      <alignment horizontal="left" vertical="center" wrapText="1" indent="1"/>
    </xf>
    <xf numFmtId="0" fontId="16" fillId="0" borderId="7" xfId="0" applyFont="1" applyBorder="1" applyAlignment="1">
      <alignment vertical="center"/>
    </xf>
    <xf numFmtId="0" fontId="11" fillId="5" borderId="5" xfId="0" applyFont="1" applyFill="1" applyBorder="1" applyAlignment="1">
      <alignment vertical="center"/>
    </xf>
    <xf numFmtId="0" fontId="16" fillId="5" borderId="16" xfId="0" applyFont="1" applyFill="1" applyBorder="1" applyAlignment="1">
      <alignment vertical="center"/>
    </xf>
    <xf numFmtId="10" fontId="11" fillId="6" borderId="1" xfId="0" applyNumberFormat="1" applyFont="1" applyFill="1" applyBorder="1" applyAlignment="1">
      <alignment horizontal="right" vertical="center" wrapText="1"/>
    </xf>
    <xf numFmtId="10" fontId="11" fillId="6" borderId="1" xfId="0" applyNumberFormat="1" applyFont="1" applyFill="1" applyBorder="1" applyAlignment="1">
      <alignment horizontal="right"/>
    </xf>
    <xf numFmtId="10" fontId="11" fillId="6" borderId="3" xfId="0" applyNumberFormat="1" applyFont="1" applyFill="1" applyBorder="1" applyAlignment="1">
      <alignment horizontal="right"/>
    </xf>
    <xf numFmtId="38" fontId="11" fillId="6" borderId="0" xfId="0" applyNumberFormat="1" applyFont="1" applyFill="1" applyBorder="1" applyAlignment="1">
      <alignment horizontal="right"/>
    </xf>
    <xf numFmtId="10" fontId="11" fillId="6" borderId="7" xfId="0" applyNumberFormat="1" applyFont="1" applyFill="1" applyBorder="1" applyAlignment="1">
      <alignment horizontal="right"/>
    </xf>
    <xf numFmtId="38" fontId="11" fillId="0" borderId="14" xfId="0" applyNumberFormat="1" applyFont="1" applyFill="1" applyBorder="1" applyAlignment="1">
      <alignment horizontal="right"/>
    </xf>
    <xf numFmtId="38" fontId="11" fillId="0" borderId="10" xfId="0" applyNumberFormat="1" applyFont="1" applyFill="1" applyBorder="1" applyAlignment="1">
      <alignment horizontal="right"/>
    </xf>
    <xf numFmtId="38" fontId="11" fillId="0" borderId="12" xfId="0" applyNumberFormat="1" applyFont="1" applyFill="1" applyBorder="1" applyAlignment="1">
      <alignment horizontal="right"/>
    </xf>
    <xf numFmtId="0" fontId="16" fillId="6" borderId="7" xfId="0" applyFont="1" applyFill="1" applyBorder="1" applyAlignment="1">
      <alignment horizontal="left" vertical="center" wrapText="1" indent="1"/>
    </xf>
    <xf numFmtId="0" fontId="16" fillId="6" borderId="11" xfId="0" applyFont="1" applyFill="1" applyBorder="1" applyAlignment="1">
      <alignment horizontal="left" vertical="center" wrapText="1" indent="1"/>
    </xf>
    <xf numFmtId="0" fontId="29" fillId="38" borderId="0" xfId="5" applyNumberFormat="1" applyFont="1" applyFill="1" applyBorder="1" applyAlignment="1" applyProtection="1">
      <alignment horizontal="center" vertical="center" wrapText="1"/>
    </xf>
    <xf numFmtId="0" fontId="30" fillId="38" borderId="0" xfId="5" applyNumberFormat="1" applyFont="1" applyFill="1" applyBorder="1" applyAlignment="1" applyProtection="1"/>
    <xf numFmtId="49" fontId="31" fillId="0" borderId="0" xfId="5" applyNumberFormat="1" applyFont="1" applyFill="1" applyBorder="1" applyAlignment="1" applyProtection="1">
      <alignment horizontal="center" vertical="center"/>
    </xf>
    <xf numFmtId="0" fontId="32" fillId="0" borderId="0" xfId="5" applyFont="1"/>
    <xf numFmtId="0" fontId="34" fillId="0" borderId="26" xfId="5" applyNumberFormat="1" applyFont="1" applyFill="1" applyBorder="1" applyAlignment="1" applyProtection="1">
      <alignment horizontal="left" wrapText="1"/>
    </xf>
    <xf numFmtId="0" fontId="35" fillId="0" borderId="26" xfId="5" applyNumberFormat="1" applyFont="1" applyFill="1" applyBorder="1" applyAlignment="1" applyProtection="1">
      <alignment horizontal="left" wrapText="1"/>
    </xf>
    <xf numFmtId="0" fontId="11" fillId="0" borderId="7" xfId="0" applyFont="1" applyFill="1" applyBorder="1" applyAlignment="1">
      <alignment horizontal="center" vertical="center" wrapText="1"/>
    </xf>
    <xf numFmtId="0" fontId="0" fillId="0" borderId="0" xfId="0" applyAlignment="1">
      <alignment vertical="center"/>
    </xf>
    <xf numFmtId="3" fontId="0" fillId="0" borderId="0" xfId="0" applyNumberFormat="1" applyAlignment="1">
      <alignment vertical="center"/>
    </xf>
    <xf numFmtId="0" fontId="3" fillId="0" borderId="0" xfId="0" applyFont="1" applyAlignment="1">
      <alignment horizontal="left" vertical="center" wrapText="1" indent="1"/>
    </xf>
    <xf numFmtId="0" fontId="3" fillId="0" borderId="0" xfId="0" applyFont="1" applyBorder="1" applyAlignment="1">
      <alignment horizontal="left" vertical="center" wrapText="1" indent="1"/>
    </xf>
    <xf numFmtId="0" fontId="11" fillId="0" borderId="0" xfId="0" applyFont="1" applyBorder="1" applyAlignment="1">
      <alignment horizontal="left" vertical="center" wrapText="1" indent="1"/>
    </xf>
    <xf numFmtId="0" fontId="3"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49" fontId="12" fillId="2" borderId="1" xfId="0" applyNumberFormat="1" applyFont="1" applyFill="1" applyBorder="1" applyAlignment="1">
      <alignment horizontal="center" vertical="center"/>
    </xf>
    <xf numFmtId="38" fontId="12" fillId="0" borderId="1" xfId="0" applyNumberFormat="1"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horizontal="center" vertical="center"/>
    </xf>
    <xf numFmtId="0" fontId="11" fillId="0" borderId="0" xfId="0" applyFont="1" applyBorder="1" applyAlignment="1">
      <alignment horizontal="center" vertical="center"/>
    </xf>
    <xf numFmtId="38" fontId="12" fillId="6" borderId="1" xfId="0" applyNumberFormat="1" applyFont="1" applyFill="1" applyBorder="1" applyAlignment="1">
      <alignment horizontal="right"/>
    </xf>
    <xf numFmtId="0" fontId="173" fillId="0" borderId="0" xfId="1" applyFont="1" applyFill="1" applyBorder="1" applyAlignment="1">
      <alignment horizontal="left" vertical="center" indent="2"/>
    </xf>
    <xf numFmtId="38" fontId="16" fillId="0" borderId="4" xfId="0" applyNumberFormat="1" applyFont="1" applyFill="1" applyBorder="1" applyAlignment="1">
      <alignment horizontal="right"/>
    </xf>
    <xf numFmtId="0" fontId="16" fillId="0" borderId="4" xfId="0" applyFont="1" applyBorder="1" applyAlignment="1">
      <alignment vertical="center"/>
    </xf>
    <xf numFmtId="0" fontId="3" fillId="0" borderId="0" xfId="0" applyFont="1" applyAlignment="1">
      <alignment horizontal="center" vertical="center"/>
    </xf>
    <xf numFmtId="0" fontId="33" fillId="0" borderId="50" xfId="5" applyFont="1" applyBorder="1"/>
    <xf numFmtId="0" fontId="174" fillId="0" borderId="0" xfId="0" applyFont="1" applyBorder="1" applyAlignment="1">
      <alignment horizontal="center" wrapText="1"/>
    </xf>
    <xf numFmtId="0" fontId="13" fillId="0" borderId="0" xfId="0" applyFont="1" applyBorder="1" applyAlignment="1">
      <alignment horizontal="left" vertical="center" wrapText="1" indent="1"/>
    </xf>
    <xf numFmtId="0" fontId="174" fillId="0" borderId="0" xfId="0" applyFont="1" applyBorder="1" applyAlignment="1">
      <alignment horizontal="center" vertical="center" wrapText="1"/>
    </xf>
    <xf numFmtId="38" fontId="11" fillId="110" borderId="1" xfId="0" applyNumberFormat="1" applyFont="1" applyFill="1" applyBorder="1" applyAlignment="1">
      <alignment horizontal="left" vertical="center" wrapText="1" indent="1"/>
    </xf>
    <xf numFmtId="49" fontId="12" fillId="2" borderId="51" xfId="0" applyNumberFormat="1" applyFont="1" applyFill="1" applyBorder="1" applyAlignment="1">
      <alignment horizontal="center" vertical="center"/>
    </xf>
    <xf numFmtId="38" fontId="16" fillId="6" borderId="30" xfId="0" applyNumberFormat="1" applyFont="1" applyFill="1" applyBorder="1" applyAlignment="1">
      <alignment horizontal="right"/>
    </xf>
    <xf numFmtId="38" fontId="12" fillId="0" borderId="52" xfId="0" applyNumberFormat="1" applyFont="1" applyFill="1" applyBorder="1" applyAlignment="1">
      <alignment horizontal="right"/>
    </xf>
    <xf numFmtId="3" fontId="16" fillId="3" borderId="30" xfId="0" applyNumberFormat="1" applyFont="1" applyFill="1" applyBorder="1" applyAlignment="1">
      <alignment horizontal="right"/>
    </xf>
    <xf numFmtId="3" fontId="16" fillId="6" borderId="53" xfId="0" applyNumberFormat="1" applyFont="1" applyFill="1" applyBorder="1" applyAlignment="1">
      <alignment horizontal="right"/>
    </xf>
    <xf numFmtId="3" fontId="16" fillId="6" borderId="52" xfId="0" applyNumberFormat="1" applyFont="1" applyFill="1" applyBorder="1" applyAlignment="1">
      <alignment horizontal="right"/>
    </xf>
    <xf numFmtId="3" fontId="16" fillId="6" borderId="51" xfId="0" applyNumberFormat="1" applyFont="1" applyFill="1" applyBorder="1" applyAlignment="1">
      <alignment horizontal="right"/>
    </xf>
    <xf numFmtId="38" fontId="16" fillId="110" borderId="7" xfId="0" applyNumberFormat="1" applyFont="1" applyFill="1" applyBorder="1" applyAlignment="1">
      <alignment horizontal="right"/>
    </xf>
    <xf numFmtId="38" fontId="16" fillId="110" borderId="1" xfId="0" applyNumberFormat="1" applyFont="1" applyFill="1" applyBorder="1" applyAlignment="1">
      <alignment horizontal="right"/>
    </xf>
    <xf numFmtId="38" fontId="16" fillId="6" borderId="51" xfId="0" applyNumberFormat="1" applyFont="1" applyFill="1" applyBorder="1" applyAlignment="1">
      <alignment horizontal="right"/>
    </xf>
    <xf numFmtId="0" fontId="0" fillId="0" borderId="0" xfId="0" applyAlignment="1">
      <alignment horizontal="center"/>
    </xf>
    <xf numFmtId="0" fontId="12" fillId="0" borderId="1" xfId="0" applyFont="1" applyBorder="1" applyAlignment="1">
      <alignment horizontal="left" vertical="center" wrapText="1" indent="1"/>
    </xf>
    <xf numFmtId="3" fontId="0" fillId="0" borderId="1" xfId="0" applyNumberFormat="1" applyBorder="1" applyAlignment="1">
      <alignment vertical="center"/>
    </xf>
    <xf numFmtId="0" fontId="0" fillId="0" borderId="1" xfId="0" applyBorder="1" applyAlignment="1">
      <alignment vertical="center"/>
    </xf>
    <xf numFmtId="0" fontId="12" fillId="0" borderId="54" xfId="0" applyFont="1" applyFill="1" applyBorder="1" applyAlignment="1">
      <alignment horizontal="left" vertical="center" wrapText="1" indent="1"/>
    </xf>
    <xf numFmtId="0" fontId="5" fillId="0" borderId="39" xfId="0" applyFont="1" applyFill="1" applyBorder="1" applyAlignment="1">
      <alignment horizontal="left" vertical="center" wrapText="1" indent="1"/>
    </xf>
    <xf numFmtId="0" fontId="12" fillId="0" borderId="55" xfId="0" applyFont="1" applyFill="1" applyBorder="1" applyAlignment="1">
      <alignment horizontal="left" vertical="center" wrapText="1" indent="1"/>
    </xf>
    <xf numFmtId="0" fontId="5" fillId="0" borderId="56" xfId="0" applyFont="1" applyFill="1" applyBorder="1" applyAlignment="1">
      <alignment horizontal="left" vertical="center" wrapText="1" indent="1"/>
    </xf>
    <xf numFmtId="38" fontId="12" fillId="110" borderId="1" xfId="0" applyNumberFormat="1" applyFont="1" applyFill="1" applyBorder="1" applyAlignment="1">
      <alignment horizontal="right"/>
    </xf>
    <xf numFmtId="0" fontId="12" fillId="0" borderId="58" xfId="0" quotePrefix="1" applyFont="1" applyFill="1" applyBorder="1" applyAlignment="1">
      <alignment horizontal="left" vertical="center" wrapText="1" indent="1"/>
    </xf>
    <xf numFmtId="0" fontId="11" fillId="0" borderId="59" xfId="0" applyFont="1" applyFill="1" applyBorder="1" applyAlignment="1">
      <alignment horizontal="left" vertical="center" wrapText="1" indent="1"/>
    </xf>
    <xf numFmtId="38" fontId="12" fillId="0" borderId="57" xfId="0" applyNumberFormat="1" applyFont="1" applyFill="1" applyBorder="1" applyAlignment="1">
      <alignment horizontal="right"/>
    </xf>
    <xf numFmtId="0" fontId="11" fillId="110" borderId="0" xfId="0" applyFont="1" applyFill="1" applyBorder="1" applyAlignment="1">
      <alignment horizontal="left" vertical="center" wrapText="1" indent="1"/>
    </xf>
    <xf numFmtId="38" fontId="15" fillId="0" borderId="14" xfId="0" applyNumberFormat="1" applyFont="1" applyFill="1" applyBorder="1" applyAlignment="1">
      <alignment horizontal="right"/>
    </xf>
    <xf numFmtId="38" fontId="12" fillId="0" borderId="59" xfId="0" applyNumberFormat="1" applyFont="1" applyFill="1" applyBorder="1" applyAlignment="1">
      <alignment horizontal="right"/>
    </xf>
    <xf numFmtId="0" fontId="12" fillId="0" borderId="57" xfId="0" applyFont="1" applyBorder="1" applyAlignment="1">
      <alignment horizontal="left" vertical="center" wrapText="1" indent="1"/>
    </xf>
    <xf numFmtId="38" fontId="16" fillId="6" borderId="57" xfId="0" applyNumberFormat="1" applyFont="1" applyFill="1" applyBorder="1" applyAlignment="1">
      <alignment horizontal="right"/>
    </xf>
    <xf numFmtId="0" fontId="16" fillId="6" borderId="57" xfId="0" applyFont="1" applyFill="1" applyBorder="1" applyAlignment="1">
      <alignment horizontal="left" vertical="center" wrapText="1" indent="1"/>
    </xf>
    <xf numFmtId="0" fontId="11" fillId="0" borderId="57" xfId="0" applyFont="1" applyBorder="1" applyAlignment="1">
      <alignment horizontal="left" vertical="center" wrapText="1" indent="1"/>
    </xf>
    <xf numFmtId="0" fontId="3" fillId="0" borderId="58" xfId="0" applyFont="1" applyBorder="1" applyAlignment="1">
      <alignment horizontal="left" vertical="center" wrapText="1" indent="1"/>
    </xf>
    <xf numFmtId="38" fontId="16" fillId="0" borderId="57" xfId="0" applyNumberFormat="1" applyFont="1" applyFill="1" applyBorder="1" applyAlignment="1">
      <alignment horizontal="right"/>
    </xf>
    <xf numFmtId="0" fontId="16" fillId="0" borderId="57" xfId="0" applyFont="1" applyBorder="1" applyAlignment="1">
      <alignment vertical="center"/>
    </xf>
    <xf numFmtId="38" fontId="15" fillId="3" borderId="9" xfId="0" applyNumberFormat="1" applyFont="1" applyFill="1" applyBorder="1" applyAlignment="1">
      <alignment horizontal="right"/>
    </xf>
    <xf numFmtId="38" fontId="15" fillId="3" borderId="11" xfId="0" applyNumberFormat="1" applyFont="1" applyFill="1" applyBorder="1" applyAlignment="1">
      <alignment horizontal="right"/>
    </xf>
    <xf numFmtId="0" fontId="11" fillId="3" borderId="11" xfId="0" applyFont="1" applyFill="1" applyBorder="1" applyAlignment="1">
      <alignment vertical="center"/>
    </xf>
    <xf numFmtId="0" fontId="11" fillId="0" borderId="57" xfId="0" applyFont="1" applyFill="1" applyBorder="1" applyAlignment="1">
      <alignment horizontal="left" vertical="center" wrapText="1" indent="1"/>
    </xf>
    <xf numFmtId="0" fontId="5" fillId="0" borderId="0" xfId="0" applyFont="1" applyBorder="1" applyAlignment="1">
      <alignment vertical="center"/>
    </xf>
    <xf numFmtId="0" fontId="3" fillId="0" borderId="0" xfId="0" applyFont="1"/>
    <xf numFmtId="0" fontId="11" fillId="0" borderId="7" xfId="0" applyFont="1" applyBorder="1" applyAlignment="1" applyProtection="1">
      <alignment horizontal="left" vertical="center" wrapText="1" indent="1"/>
      <protection locked="0"/>
    </xf>
    <xf numFmtId="0" fontId="3" fillId="0" borderId="57" xfId="0" applyFont="1" applyBorder="1" applyAlignment="1">
      <alignment vertical="center"/>
    </xf>
    <xf numFmtId="0" fontId="12" fillId="0" borderId="59" xfId="0" applyFont="1" applyFill="1" applyBorder="1" applyAlignment="1">
      <alignment horizontal="left" vertical="center" wrapText="1" indent="1"/>
    </xf>
    <xf numFmtId="0" fontId="3" fillId="0" borderId="26" xfId="0" applyFont="1" applyBorder="1" applyAlignment="1">
      <alignment horizontal="left" vertical="center" wrapText="1" indent="1"/>
    </xf>
    <xf numFmtId="0" fontId="3" fillId="0" borderId="60" xfId="0" applyFont="1" applyBorder="1" applyAlignment="1">
      <alignment horizontal="left" vertical="center" wrapText="1" indent="1"/>
    </xf>
    <xf numFmtId="0" fontId="12" fillId="0" borderId="61" xfId="0" applyFont="1" applyFill="1" applyBorder="1" applyAlignment="1">
      <alignment horizontal="left" vertical="center" wrapText="1" indent="1"/>
    </xf>
    <xf numFmtId="38" fontId="16" fillId="3" borderId="2" xfId="0" applyNumberFormat="1" applyFont="1" applyFill="1" applyBorder="1" applyAlignment="1">
      <alignment horizontal="right"/>
    </xf>
    <xf numFmtId="0" fontId="16" fillId="3" borderId="2" xfId="0" applyFont="1" applyFill="1" applyBorder="1" applyAlignment="1">
      <alignment vertical="center"/>
    </xf>
    <xf numFmtId="0" fontId="16" fillId="3" borderId="62" xfId="0" applyFont="1" applyFill="1" applyBorder="1" applyAlignment="1">
      <alignment vertical="center"/>
    </xf>
    <xf numFmtId="38" fontId="16" fillId="3" borderId="0" xfId="0" applyNumberFormat="1" applyFont="1" applyFill="1" applyBorder="1" applyAlignment="1">
      <alignment horizontal="right"/>
    </xf>
    <xf numFmtId="0" fontId="16" fillId="3" borderId="63" xfId="0" applyFont="1" applyFill="1" applyBorder="1" applyAlignment="1">
      <alignment vertical="center"/>
    </xf>
    <xf numFmtId="0" fontId="11" fillId="0" borderId="64" xfId="0" applyFont="1" applyBorder="1" applyAlignment="1">
      <alignment horizontal="left" vertical="center" wrapText="1" indent="1"/>
    </xf>
    <xf numFmtId="0" fontId="11" fillId="0" borderId="65" xfId="0" applyFont="1" applyBorder="1" applyAlignment="1">
      <alignment horizontal="left" vertical="center" wrapText="1" indent="1"/>
    </xf>
    <xf numFmtId="0" fontId="11" fillId="3" borderId="3" xfId="0" applyFont="1" applyFill="1" applyBorder="1" applyAlignment="1">
      <alignment horizontal="center" vertical="center" wrapText="1"/>
    </xf>
    <xf numFmtId="38" fontId="16" fillId="3" borderId="13" xfId="0" applyNumberFormat="1" applyFont="1" applyFill="1" applyBorder="1" applyAlignment="1">
      <alignment horizontal="right"/>
    </xf>
    <xf numFmtId="38" fontId="16" fillId="3" borderId="6" xfId="0" applyNumberFormat="1" applyFont="1" applyFill="1" applyBorder="1" applyAlignment="1">
      <alignment horizontal="right"/>
    </xf>
    <xf numFmtId="38" fontId="15" fillId="3" borderId="59" xfId="0" applyNumberFormat="1" applyFont="1" applyFill="1" applyBorder="1" applyAlignment="1">
      <alignment horizontal="right"/>
    </xf>
    <xf numFmtId="0" fontId="3" fillId="0" borderId="0" xfId="0" applyFont="1" applyAlignment="1">
      <alignment vertical="center"/>
    </xf>
    <xf numFmtId="0" fontId="0" fillId="3" borderId="0" xfId="0" applyFill="1"/>
    <xf numFmtId="0" fontId="12" fillId="111" borderId="0" xfId="0" applyFont="1" applyFill="1" applyBorder="1" applyAlignment="1">
      <alignment horizontal="left" vertical="center" indent="1"/>
    </xf>
    <xf numFmtId="0" fontId="12" fillId="111" borderId="0" xfId="0" applyFont="1" applyFill="1" applyBorder="1" applyAlignment="1">
      <alignment horizontal="left" vertical="center" wrapText="1" indent="1"/>
    </xf>
    <xf numFmtId="38" fontId="12" fillId="111" borderId="0" xfId="0" applyNumberFormat="1" applyFont="1" applyFill="1" applyBorder="1" applyAlignment="1">
      <alignment horizontal="right"/>
    </xf>
    <xf numFmtId="38" fontId="12" fillId="110" borderId="0" xfId="0" applyNumberFormat="1" applyFont="1" applyFill="1" applyBorder="1" applyAlignment="1">
      <alignment horizontal="right"/>
    </xf>
    <xf numFmtId="0" fontId="11" fillId="0" borderId="66" xfId="0" applyFont="1" applyBorder="1" applyAlignment="1">
      <alignment horizontal="left" vertical="center" wrapText="1" indent="1"/>
    </xf>
    <xf numFmtId="38" fontId="11" fillId="6" borderId="57" xfId="0" applyNumberFormat="1" applyFont="1" applyFill="1" applyBorder="1" applyAlignment="1">
      <alignment horizontal="left" vertical="center" wrapText="1" indent="1"/>
    </xf>
    <xf numFmtId="38" fontId="16" fillId="110" borderId="30" xfId="0" applyNumberFormat="1" applyFont="1" applyFill="1" applyBorder="1" applyAlignment="1">
      <alignment horizontal="right"/>
    </xf>
    <xf numFmtId="38" fontId="12" fillId="6" borderId="7" xfId="0" applyNumberFormat="1" applyFont="1" applyFill="1" applyBorder="1" applyAlignment="1">
      <alignment horizontal="right"/>
    </xf>
    <xf numFmtId="38" fontId="12" fillId="6" borderId="10" xfId="0" applyNumberFormat="1" applyFont="1" applyFill="1" applyBorder="1" applyAlignment="1">
      <alignment horizontal="right"/>
    </xf>
    <xf numFmtId="0" fontId="11" fillId="6" borderId="1" xfId="0" applyFont="1" applyFill="1" applyBorder="1" applyAlignment="1">
      <alignment horizontal="left" vertical="center" wrapText="1" indent="1"/>
    </xf>
    <xf numFmtId="38" fontId="172" fillId="6" borderId="1" xfId="0" applyNumberFormat="1" applyFont="1" applyFill="1" applyBorder="1" applyAlignment="1">
      <alignment horizontal="right"/>
    </xf>
    <xf numFmtId="38" fontId="12" fillId="6" borderId="9" xfId="0" applyNumberFormat="1" applyFont="1" applyFill="1" applyBorder="1" applyAlignment="1">
      <alignment horizontal="right"/>
    </xf>
    <xf numFmtId="38" fontId="12" fillId="6" borderId="14" xfId="0" applyNumberFormat="1" applyFont="1" applyFill="1" applyBorder="1" applyAlignment="1">
      <alignment horizontal="right"/>
    </xf>
    <xf numFmtId="3" fontId="0" fillId="6" borderId="1" xfId="0" applyNumberFormat="1" applyFill="1" applyBorder="1" applyAlignment="1">
      <alignment vertical="center"/>
    </xf>
    <xf numFmtId="38" fontId="16" fillId="112" borderId="7" xfId="0" applyNumberFormat="1" applyFont="1" applyFill="1" applyBorder="1" applyAlignment="1">
      <alignment horizontal="right"/>
    </xf>
    <xf numFmtId="0" fontId="11" fillId="0" borderId="57" xfId="0" applyFont="1" applyBorder="1" applyAlignment="1">
      <alignment horizontal="right" vertical="center" wrapText="1" indent="1"/>
    </xf>
    <xf numFmtId="0" fontId="11" fillId="0" borderId="57" xfId="0" applyFont="1" applyFill="1" applyBorder="1" applyAlignment="1">
      <alignment horizontal="right" vertical="center" wrapText="1" indent="1"/>
    </xf>
    <xf numFmtId="38" fontId="12" fillId="113" borderId="57" xfId="0" applyNumberFormat="1" applyFont="1" applyFill="1" applyBorder="1" applyAlignment="1">
      <alignment horizontal="right"/>
    </xf>
    <xf numFmtId="38" fontId="12" fillId="110" borderId="7" xfId="0" applyNumberFormat="1" applyFont="1" applyFill="1" applyBorder="1" applyAlignment="1">
      <alignment horizontal="right"/>
    </xf>
    <xf numFmtId="0" fontId="12" fillId="0" borderId="5" xfId="0" applyFont="1" applyBorder="1" applyAlignment="1">
      <alignment horizontal="center" vertical="center"/>
    </xf>
    <xf numFmtId="0" fontId="0" fillId="0" borderId="5" xfId="0" applyBorder="1" applyAlignment="1">
      <alignment horizontal="center" vertical="center"/>
    </xf>
    <xf numFmtId="0" fontId="12" fillId="110" borderId="3" xfId="0" applyFont="1" applyFill="1" applyBorder="1" applyAlignment="1">
      <alignment horizontal="left" vertical="center" wrapText="1" indent="1"/>
    </xf>
    <xf numFmtId="0" fontId="0" fillId="0" borderId="58" xfId="0" applyBorder="1" applyAlignment="1">
      <alignment horizontal="left" vertical="center" wrapText="1" indent="1"/>
    </xf>
    <xf numFmtId="0" fontId="0" fillId="0" borderId="59" xfId="0" applyBorder="1" applyAlignment="1">
      <alignment horizontal="left" vertical="center" wrapText="1" indent="1"/>
    </xf>
    <xf numFmtId="38" fontId="11" fillId="6" borderId="0" xfId="0" applyNumberFormat="1" applyFont="1" applyFill="1" applyBorder="1" applyAlignment="1">
      <alignment horizontal="center"/>
    </xf>
    <xf numFmtId="38" fontId="11" fillId="6" borderId="3" xfId="0" applyNumberFormat="1" applyFont="1" applyFill="1" applyBorder="1" applyAlignment="1">
      <alignment horizontal="center"/>
    </xf>
    <xf numFmtId="38" fontId="11" fillId="6" borderId="4" xfId="0" applyNumberFormat="1" applyFont="1" applyFill="1" applyBorder="1" applyAlignment="1">
      <alignment horizontal="center"/>
    </xf>
    <xf numFmtId="38" fontId="11" fillId="6" borderId="7" xfId="0" applyNumberFormat="1" applyFont="1" applyFill="1" applyBorder="1" applyAlignment="1">
      <alignment horizontal="center"/>
    </xf>
    <xf numFmtId="0" fontId="1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Fill="1" applyBorder="1" applyAlignment="1">
      <alignment horizontal="center" vertical="center"/>
    </xf>
    <xf numFmtId="3" fontId="12" fillId="0" borderId="5"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xf>
    <xf numFmtId="0" fontId="11" fillId="0" borderId="5" xfId="0" applyFont="1" applyBorder="1" applyAlignment="1">
      <alignment horizontal="center" vertical="center"/>
    </xf>
    <xf numFmtId="1" fontId="11" fillId="6" borderId="13" xfId="0" applyNumberFormat="1" applyFont="1" applyFill="1" applyBorder="1" applyAlignment="1">
      <alignment horizontal="center" vertical="center" wrapText="1"/>
    </xf>
    <xf numFmtId="1" fontId="11" fillId="6" borderId="2" xfId="0" applyNumberFormat="1" applyFont="1" applyFill="1" applyBorder="1" applyAlignment="1">
      <alignment horizontal="center" vertical="center" wrapText="1"/>
    </xf>
    <xf numFmtId="38" fontId="11" fillId="6" borderId="6" xfId="0" applyNumberFormat="1" applyFont="1" applyFill="1" applyBorder="1" applyAlignment="1">
      <alignment horizontal="center" vertical="center" wrapText="1"/>
    </xf>
    <xf numFmtId="0" fontId="11" fillId="6" borderId="0" xfId="0" applyFont="1" applyFill="1" applyBorder="1" applyAlignment="1">
      <alignment horizontal="center" vertical="center" wrapText="1"/>
    </xf>
    <xf numFmtId="38" fontId="11" fillId="6" borderId="13" xfId="0" applyNumberFormat="1" applyFont="1" applyFill="1" applyBorder="1" applyAlignment="1">
      <alignment horizontal="center"/>
    </xf>
    <xf numFmtId="38" fontId="11" fillId="6" borderId="2" xfId="0" applyNumberFormat="1" applyFont="1" applyFill="1" applyBorder="1" applyAlignment="1">
      <alignment horizontal="center"/>
    </xf>
    <xf numFmtId="38" fontId="11" fillId="6" borderId="9" xfId="0" applyNumberFormat="1" applyFont="1" applyFill="1" applyBorder="1" applyAlignment="1">
      <alignment horizontal="center"/>
    </xf>
    <xf numFmtId="0" fontId="11" fillId="6" borderId="5" xfId="0" applyFont="1" applyFill="1" applyBorder="1" applyAlignment="1">
      <alignment horizontal="center" vertical="center" wrapText="1"/>
    </xf>
    <xf numFmtId="207" fontId="16" fillId="6" borderId="7" xfId="0" applyNumberFormat="1" applyFont="1" applyFill="1" applyBorder="1" applyAlignment="1">
      <alignment horizontal="right"/>
    </xf>
    <xf numFmtId="207" fontId="16" fillId="0" borderId="7" xfId="0" applyNumberFormat="1" applyFont="1" applyFill="1" applyBorder="1" applyAlignment="1">
      <alignment horizontal="right"/>
    </xf>
    <xf numFmtId="207" fontId="16" fillId="0" borderId="1" xfId="0" applyNumberFormat="1" applyFont="1" applyFill="1" applyBorder="1" applyAlignment="1">
      <alignment horizontal="right"/>
    </xf>
    <xf numFmtId="207" fontId="16" fillId="0" borderId="1" xfId="0" applyNumberFormat="1" applyFont="1" applyBorder="1" applyAlignment="1">
      <alignment vertical="center"/>
    </xf>
    <xf numFmtId="166" fontId="11" fillId="6" borderId="10" xfId="0" applyNumberFormat="1" applyFont="1" applyFill="1" applyBorder="1" applyAlignment="1">
      <alignment horizontal="left" vertical="center" wrapText="1" indent="1"/>
    </xf>
    <xf numFmtId="166" fontId="16" fillId="0" borderId="1" xfId="0" applyNumberFormat="1" applyFont="1" applyFill="1" applyBorder="1" applyAlignment="1">
      <alignment horizontal="right"/>
    </xf>
    <xf numFmtId="166" fontId="16" fillId="0" borderId="3" xfId="0" applyNumberFormat="1" applyFont="1" applyFill="1" applyBorder="1" applyAlignment="1">
      <alignment horizontal="right"/>
    </xf>
    <xf numFmtId="166" fontId="16" fillId="0" borderId="1" xfId="0" applyNumberFormat="1" applyFont="1" applyBorder="1" applyAlignment="1">
      <alignment vertical="center"/>
    </xf>
    <xf numFmtId="166" fontId="11" fillId="6" borderId="7" xfId="0" applyNumberFormat="1" applyFont="1" applyFill="1" applyBorder="1" applyAlignment="1">
      <alignment horizontal="left" vertical="center" wrapText="1" indent="1"/>
    </xf>
    <xf numFmtId="166" fontId="11" fillId="6" borderId="59" xfId="0" applyNumberFormat="1" applyFont="1" applyFill="1" applyBorder="1" applyAlignment="1">
      <alignment horizontal="left" vertical="center" wrapText="1" indent="1"/>
    </xf>
    <xf numFmtId="166" fontId="16" fillId="0" borderId="57" xfId="0" applyNumberFormat="1" applyFont="1" applyFill="1" applyBorder="1" applyAlignment="1">
      <alignment horizontal="right"/>
    </xf>
    <xf numFmtId="166" fontId="16" fillId="0" borderId="57" xfId="0" applyNumberFormat="1" applyFont="1" applyBorder="1" applyAlignment="1">
      <alignment vertical="center"/>
    </xf>
    <xf numFmtId="0" fontId="3" fillId="0" borderId="12" xfId="0" applyFont="1" applyBorder="1" applyAlignment="1">
      <alignment horizontal="left" vertical="center" wrapText="1" indent="1"/>
    </xf>
    <xf numFmtId="0" fontId="3" fillId="0" borderId="67" xfId="0" applyFont="1" applyBorder="1" applyAlignment="1">
      <alignment horizontal="left" vertical="center" wrapText="1" indent="1"/>
    </xf>
    <xf numFmtId="209" fontId="15" fillId="0" borderId="1" xfId="0" applyNumberFormat="1" applyFont="1" applyFill="1" applyBorder="1" applyAlignment="1">
      <alignment horizontal="right"/>
    </xf>
    <xf numFmtId="38" fontId="11" fillId="0" borderId="57" xfId="0" applyNumberFormat="1" applyFont="1" applyFill="1" applyBorder="1" applyAlignment="1">
      <alignment horizontal="left" vertical="center" wrapText="1" indent="1"/>
    </xf>
    <xf numFmtId="38" fontId="11" fillId="110" borderId="57" xfId="0" applyNumberFormat="1" applyFont="1" applyFill="1" applyBorder="1" applyAlignment="1">
      <alignment horizontal="left" vertical="center" wrapText="1" indent="1"/>
    </xf>
    <xf numFmtId="38" fontId="11" fillId="6" borderId="12" xfId="0" applyNumberFormat="1" applyFont="1" applyFill="1" applyBorder="1" applyAlignment="1">
      <alignment horizontal="center" vertical="center" wrapText="1"/>
    </xf>
    <xf numFmtId="210" fontId="12" fillId="0" borderId="7" xfId="25573" applyNumberFormat="1" applyFont="1" applyFill="1" applyBorder="1" applyAlignment="1">
      <alignment horizontal="right"/>
    </xf>
    <xf numFmtId="0" fontId="9" fillId="0" borderId="57" xfId="1" applyFont="1" applyFill="1" applyBorder="1" applyAlignment="1">
      <alignment horizontal="left" vertical="center" wrapText="1" indent="1"/>
    </xf>
    <xf numFmtId="0" fontId="176" fillId="0" borderId="57" xfId="2" applyFont="1" applyFill="1" applyBorder="1" applyAlignment="1" applyProtection="1">
      <alignment horizontal="left" vertical="center" wrapText="1" indent="1"/>
    </xf>
    <xf numFmtId="14" fontId="9" fillId="0" borderId="57" xfId="1" applyNumberFormat="1" applyFont="1" applyFill="1" applyBorder="1" applyAlignment="1">
      <alignment horizontal="left" vertical="center" wrapText="1" indent="1"/>
    </xf>
    <xf numFmtId="0" fontId="18" fillId="0" borderId="57" xfId="1" applyFont="1" applyFill="1" applyBorder="1" applyAlignment="1">
      <alignment horizontal="left" vertical="center" wrapText="1" indent="1"/>
    </xf>
    <xf numFmtId="0" fontId="20" fillId="0" borderId="57" xfId="2" applyFont="1" applyFill="1" applyBorder="1" applyAlignment="1" applyProtection="1">
      <alignment horizontal="left" vertical="center" wrapText="1" indent="1"/>
    </xf>
  </cellXfs>
  <cellStyles count="25574">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ROSS CHECKS" xfId="186"/>
    <cellStyle name="_CROSS CHECKS 2" xfId="187"/>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0" xfId="276"/>
    <cellStyle name="0 2" xfId="277"/>
    <cellStyle name="0.00" xfId="278"/>
    <cellStyle name="0.00 2" xfId="279"/>
    <cellStyle name="1" xfId="280"/>
    <cellStyle name="20% - Accent1 10" xfId="281"/>
    <cellStyle name="20% - Accent1 10 2" xfId="282"/>
    <cellStyle name="20% - Accent1 10 2 2" xfId="19634"/>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3" xfId="19637"/>
    <cellStyle name="20% - Accent1 2 2 3 3" xfId="295"/>
    <cellStyle name="20% - Accent1 2 2 3 3 2" xfId="19639"/>
    <cellStyle name="20% - Accent1 2 2 3 4" xfId="296"/>
    <cellStyle name="20% - Accent1 2 2 3 5" xfId="19636"/>
    <cellStyle name="20% - Accent1 2 2 4" xfId="297"/>
    <cellStyle name="20% - Accent1 2 2 4 2" xfId="298"/>
    <cellStyle name="20% - Accent1 2 2 4 2 2" xfId="19641"/>
    <cellStyle name="20% - Accent1 2 2 4 3" xfId="299"/>
    <cellStyle name="20% - Accent1 2 2 4 4" xfId="19640"/>
    <cellStyle name="20% - Accent1 2 2 5" xfId="300"/>
    <cellStyle name="20% - Accent1 2 2 5 2" xfId="301"/>
    <cellStyle name="20% - Accent1 2 2 5 3" xfId="19642"/>
    <cellStyle name="20% - Accent1 2 2 6" xfId="302"/>
    <cellStyle name="20% - Accent1 2 2 6 2" xfId="303"/>
    <cellStyle name="20% - Accent1 2 2 7" xfId="304"/>
    <cellStyle name="20% - Accent1 2 2 8" xfId="19635"/>
    <cellStyle name="20% - Accent1 2 3" xfId="305"/>
    <cellStyle name="20% - Accent1 2 3 2" xfId="306"/>
    <cellStyle name="20% - Accent1 2 3 2 2" xfId="307"/>
    <cellStyle name="20% - Accent1 2 3 2 3" xfId="308"/>
    <cellStyle name="20% - Accent1 2 3 2 4" xfId="309"/>
    <cellStyle name="20% - Accent1 2 3 2 5" xfId="19643"/>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3" xfId="328"/>
    <cellStyle name="20% - Accent1 3 2 2 2 4" xfId="19646"/>
    <cellStyle name="20% - Accent1 3 2 2 3" xfId="329"/>
    <cellStyle name="20% - Accent1 3 2 2 3 2" xfId="330"/>
    <cellStyle name="20% - Accent1 3 2 2 3 3" xfId="19648"/>
    <cellStyle name="20% - Accent1 3 2 2 4" xfId="331"/>
    <cellStyle name="20% - Accent1 3 2 2 5" xfId="19645"/>
    <cellStyle name="20% - Accent1 3 2 3" xfId="332"/>
    <cellStyle name="20% - Accent1 3 2 3 2" xfId="333"/>
    <cellStyle name="20% - Accent1 3 2 3 2 2" xfId="19650"/>
    <cellStyle name="20% - Accent1 3 2 3 3" xfId="334"/>
    <cellStyle name="20% - Accent1 3 2 3 4" xfId="19649"/>
    <cellStyle name="20% - Accent1 3 2 4" xfId="335"/>
    <cellStyle name="20% - Accent1 3 2 4 2" xfId="336"/>
    <cellStyle name="20% - Accent1 3 2 4 3" xfId="19651"/>
    <cellStyle name="20% - Accent1 3 2 5" xfId="337"/>
    <cellStyle name="20% - Accent1 3 2 5 2" xfId="338"/>
    <cellStyle name="20% - Accent1 3 2 6" xfId="339"/>
    <cellStyle name="20% - Accent1 3 2 6 2" xfId="340"/>
    <cellStyle name="20% - Accent1 3 2 7" xfId="341"/>
    <cellStyle name="20% - Accent1 3 2 8" xfId="19644"/>
    <cellStyle name="20% - Accent1 3 3" xfId="342"/>
    <cellStyle name="20% - Accent1 3 3 2" xfId="343"/>
    <cellStyle name="20% - Accent1 3 3 2 2" xfId="344"/>
    <cellStyle name="20% - Accent1 3 3 2 2 2" xfId="19654"/>
    <cellStyle name="20% - Accent1 3 3 2 3" xfId="19653"/>
    <cellStyle name="20% - Accent1 3 3 3" xfId="345"/>
    <cellStyle name="20% - Accent1 3 3 3 2" xfId="19655"/>
    <cellStyle name="20% - Accent1 3 3 4" xfId="346"/>
    <cellStyle name="20% - Accent1 3 3 5" xfId="19652"/>
    <cellStyle name="20% - Accent1 3 4" xfId="347"/>
    <cellStyle name="20% - Accent1 3 4 2" xfId="348"/>
    <cellStyle name="20% - Accent1 3 4 2 2" xfId="19657"/>
    <cellStyle name="20% - Accent1 3 4 3" xfId="349"/>
    <cellStyle name="20% - Accent1 3 4 4" xfId="19656"/>
    <cellStyle name="20% - Accent1 3 5" xfId="350"/>
    <cellStyle name="20% - Accent1 3 5 2" xfId="351"/>
    <cellStyle name="20% - Accent1 3 5 3" xfId="19658"/>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3" xfId="364"/>
    <cellStyle name="20% - Accent1 4 2 2 2 4" xfId="19661"/>
    <cellStyle name="20% - Accent1 4 2 2 3" xfId="365"/>
    <cellStyle name="20% - Accent1 4 2 2 3 2" xfId="366"/>
    <cellStyle name="20% - Accent1 4 2 2 3 3" xfId="19663"/>
    <cellStyle name="20% - Accent1 4 2 2 4" xfId="367"/>
    <cellStyle name="20% - Accent1 4 2 2 5" xfId="19660"/>
    <cellStyle name="20% - Accent1 4 2 3" xfId="368"/>
    <cellStyle name="20% - Accent1 4 2 3 2" xfId="369"/>
    <cellStyle name="20% - Accent1 4 2 3 2 2" xfId="19665"/>
    <cellStyle name="20% - Accent1 4 2 3 3" xfId="370"/>
    <cellStyle name="20% - Accent1 4 2 3 4" xfId="19664"/>
    <cellStyle name="20% - Accent1 4 2 4" xfId="371"/>
    <cellStyle name="20% - Accent1 4 2 4 2" xfId="372"/>
    <cellStyle name="20% - Accent1 4 2 4 3" xfId="19666"/>
    <cellStyle name="20% - Accent1 4 2 5" xfId="373"/>
    <cellStyle name="20% - Accent1 4 2 5 2" xfId="374"/>
    <cellStyle name="20% - Accent1 4 2 6" xfId="375"/>
    <cellStyle name="20% - Accent1 4 2 6 2" xfId="376"/>
    <cellStyle name="20% - Accent1 4 2 7" xfId="377"/>
    <cellStyle name="20% - Accent1 4 2 8" xfId="19659"/>
    <cellStyle name="20% - Accent1 4 3" xfId="378"/>
    <cellStyle name="20% - Accent1 4 3 2" xfId="379"/>
    <cellStyle name="20% - Accent1 4 3 2 2" xfId="19668"/>
    <cellStyle name="20% - Accent1 4 3 3" xfId="380"/>
    <cellStyle name="20% - Accent1 4 3 3 2" xfId="19669"/>
    <cellStyle name="20% - Accent1 4 3 4" xfId="381"/>
    <cellStyle name="20% - Accent1 4 3 5" xfId="19667"/>
    <cellStyle name="20% - Accent1 4 4" xfId="382"/>
    <cellStyle name="20% - Accent1 4 4 2" xfId="383"/>
    <cellStyle name="20% - Accent1 4 4 2 2" xfId="19671"/>
    <cellStyle name="20% - Accent1 4 4 3" xfId="384"/>
    <cellStyle name="20% - Accent1 4 4 4" xfId="19670"/>
    <cellStyle name="20% - Accent1 4 5" xfId="385"/>
    <cellStyle name="20% - Accent1 4 5 2" xfId="19672"/>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3" xfId="19675"/>
    <cellStyle name="20% - Accent1 5 2 2 3" xfId="397"/>
    <cellStyle name="20% - Accent1 5 2 2 3 2" xfId="19677"/>
    <cellStyle name="20% - Accent1 5 2 2 4" xfId="19674"/>
    <cellStyle name="20% - Accent1 5 2 3" xfId="398"/>
    <cellStyle name="20% - Accent1 5 2 3 2" xfId="399"/>
    <cellStyle name="20% - Accent1 5 2 3 2 2" xfId="19679"/>
    <cellStyle name="20% - Accent1 5 2 3 3" xfId="19678"/>
    <cellStyle name="20% - Accent1 5 2 4" xfId="400"/>
    <cellStyle name="20% - Accent1 5 2 4 2" xfId="19680"/>
    <cellStyle name="20% - Accent1 5 2 5" xfId="401"/>
    <cellStyle name="20% - Accent1 5 2 6" xfId="19673"/>
    <cellStyle name="20% - Accent1 5 3" xfId="402"/>
    <cellStyle name="20% - Accent1 5 3 2" xfId="403"/>
    <cellStyle name="20% - Accent1 5 3 3" xfId="19681"/>
    <cellStyle name="20% - Accent1 5 4" xfId="404"/>
    <cellStyle name="20% - Accent1 5 5" xfId="405"/>
    <cellStyle name="20% - Accent1 6" xfId="406"/>
    <cellStyle name="20% - Accent1 6 2" xfId="407"/>
    <cellStyle name="20% - Accent1 6 2 2" xfId="408"/>
    <cellStyle name="20% - Accent1 6 2 2 2" xfId="19683"/>
    <cellStyle name="20% - Accent1 6 2 3" xfId="409"/>
    <cellStyle name="20% - Accent1 6 2 4" xfId="410"/>
    <cellStyle name="20% - Accent1 6 3" xfId="411"/>
    <cellStyle name="20% - Accent1 6 3 2" xfId="412"/>
    <cellStyle name="20% - Accent1 6 3 2 2" xfId="413"/>
    <cellStyle name="20% - Accent1 6 3 2 2 2" xfId="19686"/>
    <cellStyle name="20% - Accent1 6 3 2 3" xfId="19685"/>
    <cellStyle name="20% - Accent1 6 3 3" xfId="414"/>
    <cellStyle name="20% - Accent1 6 3 3 2" xfId="19687"/>
    <cellStyle name="20% - Accent1 6 3 4" xfId="415"/>
    <cellStyle name="20% - Accent1 6 3 5" xfId="19684"/>
    <cellStyle name="20% - Accent1 6 4" xfId="416"/>
    <cellStyle name="20% - Accent1 6 4 2" xfId="417"/>
    <cellStyle name="20% - Accent1 6 4 2 2" xfId="19689"/>
    <cellStyle name="20% - Accent1 6 4 3" xfId="19688"/>
    <cellStyle name="20% - Accent1 6 5" xfId="418"/>
    <cellStyle name="20% - Accent1 6 5 2" xfId="19690"/>
    <cellStyle name="20% - Accent1 6 6" xfId="419"/>
    <cellStyle name="20% - Accent1 6 7" xfId="19682"/>
    <cellStyle name="20% - Accent1 7" xfId="420"/>
    <cellStyle name="20% - Accent1 7 2" xfId="421"/>
    <cellStyle name="20% - Accent1 7 2 2" xfId="422"/>
    <cellStyle name="20% - Accent1 7 2 2 2" xfId="423"/>
    <cellStyle name="20% - Accent1 7 2 2 2 2" xfId="19694"/>
    <cellStyle name="20% - Accent1 7 2 2 3" xfId="19693"/>
    <cellStyle name="20% - Accent1 7 2 3" xfId="424"/>
    <cellStyle name="20% - Accent1 7 2 3 2" xfId="19695"/>
    <cellStyle name="20% - Accent1 7 2 4" xfId="19692"/>
    <cellStyle name="20% - Accent1 7 3" xfId="425"/>
    <cellStyle name="20% - Accent1 7 3 2" xfId="426"/>
    <cellStyle name="20% - Accent1 7 3 2 2" xfId="19697"/>
    <cellStyle name="20% - Accent1 7 3 3" xfId="19696"/>
    <cellStyle name="20% - Accent1 7 4" xfId="427"/>
    <cellStyle name="20% - Accent1 7 4 2" xfId="19698"/>
    <cellStyle name="20% - Accent1 7 5" xfId="428"/>
    <cellStyle name="20% - Accent1 7 6" xfId="19691"/>
    <cellStyle name="20% - Accent1 8" xfId="429"/>
    <cellStyle name="20% - Accent1 8 2" xfId="430"/>
    <cellStyle name="20% - Accent1 8 3" xfId="431"/>
    <cellStyle name="20% - Accent1 8 3 2" xfId="19699"/>
    <cellStyle name="20% - Accent1 8 4" xfId="432"/>
    <cellStyle name="20% - Accent1 9" xfId="433"/>
    <cellStyle name="20% - Accent1 9 2" xfId="434"/>
    <cellStyle name="20% - Accent1 9 2 2" xfId="19700"/>
    <cellStyle name="20% - Accent1 9 3" xfId="435"/>
    <cellStyle name="20% - Accent2 10" xfId="436"/>
    <cellStyle name="20% - Accent2 10 2" xfId="437"/>
    <cellStyle name="20% - Accent2 10 2 2" xfId="19701"/>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3" xfId="19704"/>
    <cellStyle name="20% - Accent2 2 2 3 3" xfId="450"/>
    <cellStyle name="20% - Accent2 2 2 3 3 2" xfId="19706"/>
    <cellStyle name="20% - Accent2 2 2 3 4" xfId="451"/>
    <cellStyle name="20% - Accent2 2 2 3 5" xfId="19703"/>
    <cellStyle name="20% - Accent2 2 2 4" xfId="452"/>
    <cellStyle name="20% - Accent2 2 2 4 2" xfId="453"/>
    <cellStyle name="20% - Accent2 2 2 4 2 2" xfId="19708"/>
    <cellStyle name="20% - Accent2 2 2 4 3" xfId="454"/>
    <cellStyle name="20% - Accent2 2 2 4 4" xfId="19707"/>
    <cellStyle name="20% - Accent2 2 2 5" xfId="455"/>
    <cellStyle name="20% - Accent2 2 2 5 2" xfId="456"/>
    <cellStyle name="20% - Accent2 2 2 5 3" xfId="19709"/>
    <cellStyle name="20% - Accent2 2 2 6" xfId="457"/>
    <cellStyle name="20% - Accent2 2 2 6 2" xfId="458"/>
    <cellStyle name="20% - Accent2 2 2 7" xfId="459"/>
    <cellStyle name="20% - Accent2 2 2 8" xfId="19702"/>
    <cellStyle name="20% - Accent2 2 3" xfId="460"/>
    <cellStyle name="20% - Accent2 2 3 2" xfId="461"/>
    <cellStyle name="20% - Accent2 2 3 2 2" xfId="462"/>
    <cellStyle name="20% - Accent2 2 3 2 3" xfId="463"/>
    <cellStyle name="20% - Accent2 2 3 2 4" xfId="464"/>
    <cellStyle name="20% - Accent2 2 3 2 5" xfId="19710"/>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3" xfId="483"/>
    <cellStyle name="20% - Accent2 3 2 2 2 4" xfId="19713"/>
    <cellStyle name="20% - Accent2 3 2 2 3" xfId="484"/>
    <cellStyle name="20% - Accent2 3 2 2 3 2" xfId="485"/>
    <cellStyle name="20% - Accent2 3 2 2 3 3" xfId="19715"/>
    <cellStyle name="20% - Accent2 3 2 2 4" xfId="486"/>
    <cellStyle name="20% - Accent2 3 2 2 5" xfId="19712"/>
    <cellStyle name="20% - Accent2 3 2 3" xfId="487"/>
    <cellStyle name="20% - Accent2 3 2 3 2" xfId="488"/>
    <cellStyle name="20% - Accent2 3 2 3 2 2" xfId="19717"/>
    <cellStyle name="20% - Accent2 3 2 3 3" xfId="489"/>
    <cellStyle name="20% - Accent2 3 2 3 4" xfId="19716"/>
    <cellStyle name="20% - Accent2 3 2 4" xfId="490"/>
    <cellStyle name="20% - Accent2 3 2 4 2" xfId="491"/>
    <cellStyle name="20% - Accent2 3 2 4 3" xfId="19718"/>
    <cellStyle name="20% - Accent2 3 2 5" xfId="492"/>
    <cellStyle name="20% - Accent2 3 2 5 2" xfId="493"/>
    <cellStyle name="20% - Accent2 3 2 6" xfId="494"/>
    <cellStyle name="20% - Accent2 3 2 6 2" xfId="495"/>
    <cellStyle name="20% - Accent2 3 2 7" xfId="496"/>
    <cellStyle name="20% - Accent2 3 2 8" xfId="19711"/>
    <cellStyle name="20% - Accent2 3 3" xfId="497"/>
    <cellStyle name="20% - Accent2 3 3 2" xfId="498"/>
    <cellStyle name="20% - Accent2 3 3 2 2" xfId="499"/>
    <cellStyle name="20% - Accent2 3 3 2 2 2" xfId="19721"/>
    <cellStyle name="20% - Accent2 3 3 2 3" xfId="19720"/>
    <cellStyle name="20% - Accent2 3 3 3" xfId="500"/>
    <cellStyle name="20% - Accent2 3 3 3 2" xfId="19722"/>
    <cellStyle name="20% - Accent2 3 3 4" xfId="501"/>
    <cellStyle name="20% - Accent2 3 3 5" xfId="19719"/>
    <cellStyle name="20% - Accent2 3 4" xfId="502"/>
    <cellStyle name="20% - Accent2 3 4 2" xfId="503"/>
    <cellStyle name="20% - Accent2 3 4 2 2" xfId="19724"/>
    <cellStyle name="20% - Accent2 3 4 3" xfId="504"/>
    <cellStyle name="20% - Accent2 3 4 4" xfId="19723"/>
    <cellStyle name="20% - Accent2 3 5" xfId="505"/>
    <cellStyle name="20% - Accent2 3 5 2" xfId="506"/>
    <cellStyle name="20% - Accent2 3 5 3" xfId="19725"/>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3" xfId="519"/>
    <cellStyle name="20% - Accent2 4 2 2 2 4" xfId="19728"/>
    <cellStyle name="20% - Accent2 4 2 2 3" xfId="520"/>
    <cellStyle name="20% - Accent2 4 2 2 3 2" xfId="521"/>
    <cellStyle name="20% - Accent2 4 2 2 3 3" xfId="19730"/>
    <cellStyle name="20% - Accent2 4 2 2 4" xfId="522"/>
    <cellStyle name="20% - Accent2 4 2 2 5" xfId="19727"/>
    <cellStyle name="20% - Accent2 4 2 3" xfId="523"/>
    <cellStyle name="20% - Accent2 4 2 3 2" xfId="524"/>
    <cellStyle name="20% - Accent2 4 2 3 2 2" xfId="19732"/>
    <cellStyle name="20% - Accent2 4 2 3 3" xfId="525"/>
    <cellStyle name="20% - Accent2 4 2 3 4" xfId="19731"/>
    <cellStyle name="20% - Accent2 4 2 4" xfId="526"/>
    <cellStyle name="20% - Accent2 4 2 4 2" xfId="527"/>
    <cellStyle name="20% - Accent2 4 2 4 3" xfId="19733"/>
    <cellStyle name="20% - Accent2 4 2 5" xfId="528"/>
    <cellStyle name="20% - Accent2 4 2 5 2" xfId="529"/>
    <cellStyle name="20% - Accent2 4 2 6" xfId="530"/>
    <cellStyle name="20% - Accent2 4 2 6 2" xfId="531"/>
    <cellStyle name="20% - Accent2 4 2 7" xfId="532"/>
    <cellStyle name="20% - Accent2 4 2 8" xfId="19726"/>
    <cellStyle name="20% - Accent2 4 3" xfId="533"/>
    <cellStyle name="20% - Accent2 4 3 2" xfId="534"/>
    <cellStyle name="20% - Accent2 4 3 2 2" xfId="19735"/>
    <cellStyle name="20% - Accent2 4 3 3" xfId="535"/>
    <cellStyle name="20% - Accent2 4 3 3 2" xfId="19736"/>
    <cellStyle name="20% - Accent2 4 3 4" xfId="536"/>
    <cellStyle name="20% - Accent2 4 3 5" xfId="19734"/>
    <cellStyle name="20% - Accent2 4 4" xfId="537"/>
    <cellStyle name="20% - Accent2 4 4 2" xfId="538"/>
    <cellStyle name="20% - Accent2 4 4 2 2" xfId="19738"/>
    <cellStyle name="20% - Accent2 4 4 3" xfId="539"/>
    <cellStyle name="20% - Accent2 4 4 4" xfId="19737"/>
    <cellStyle name="20% - Accent2 4 5" xfId="540"/>
    <cellStyle name="20% - Accent2 4 5 2" xfId="19739"/>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3" xfId="19742"/>
    <cellStyle name="20% - Accent2 5 2 2 3" xfId="552"/>
    <cellStyle name="20% - Accent2 5 2 2 3 2" xfId="19744"/>
    <cellStyle name="20% - Accent2 5 2 2 4" xfId="19741"/>
    <cellStyle name="20% - Accent2 5 2 3" xfId="553"/>
    <cellStyle name="20% - Accent2 5 2 3 2" xfId="554"/>
    <cellStyle name="20% - Accent2 5 2 3 2 2" xfId="19746"/>
    <cellStyle name="20% - Accent2 5 2 3 3" xfId="19745"/>
    <cellStyle name="20% - Accent2 5 2 4" xfId="555"/>
    <cellStyle name="20% - Accent2 5 2 4 2" xfId="19747"/>
    <cellStyle name="20% - Accent2 5 2 5" xfId="556"/>
    <cellStyle name="20% - Accent2 5 2 6" xfId="19740"/>
    <cellStyle name="20% - Accent2 5 3" xfId="557"/>
    <cellStyle name="20% - Accent2 5 3 2" xfId="558"/>
    <cellStyle name="20% - Accent2 5 3 3" xfId="19748"/>
    <cellStyle name="20% - Accent2 5 4" xfId="559"/>
    <cellStyle name="20% - Accent2 5 5" xfId="560"/>
    <cellStyle name="20% - Accent2 6" xfId="561"/>
    <cellStyle name="20% - Accent2 6 2" xfId="562"/>
    <cellStyle name="20% - Accent2 6 2 2" xfId="563"/>
    <cellStyle name="20% - Accent2 6 2 2 2" xfId="19750"/>
    <cellStyle name="20% - Accent2 6 2 3" xfId="564"/>
    <cellStyle name="20% - Accent2 6 2 4" xfId="565"/>
    <cellStyle name="20% - Accent2 6 3" xfId="566"/>
    <cellStyle name="20% - Accent2 6 3 2" xfId="567"/>
    <cellStyle name="20% - Accent2 6 3 2 2" xfId="568"/>
    <cellStyle name="20% - Accent2 6 3 2 2 2" xfId="19753"/>
    <cellStyle name="20% - Accent2 6 3 2 3" xfId="19752"/>
    <cellStyle name="20% - Accent2 6 3 3" xfId="569"/>
    <cellStyle name="20% - Accent2 6 3 3 2" xfId="19754"/>
    <cellStyle name="20% - Accent2 6 3 4" xfId="570"/>
    <cellStyle name="20% - Accent2 6 3 5" xfId="19751"/>
    <cellStyle name="20% - Accent2 6 4" xfId="571"/>
    <cellStyle name="20% - Accent2 6 4 2" xfId="572"/>
    <cellStyle name="20% - Accent2 6 4 2 2" xfId="19756"/>
    <cellStyle name="20% - Accent2 6 4 3" xfId="19755"/>
    <cellStyle name="20% - Accent2 6 5" xfId="573"/>
    <cellStyle name="20% - Accent2 6 5 2" xfId="19757"/>
    <cellStyle name="20% - Accent2 6 6" xfId="574"/>
    <cellStyle name="20% - Accent2 6 7" xfId="19749"/>
    <cellStyle name="20% - Accent2 7" xfId="575"/>
    <cellStyle name="20% - Accent2 7 2" xfId="576"/>
    <cellStyle name="20% - Accent2 7 2 2" xfId="577"/>
    <cellStyle name="20% - Accent2 7 2 2 2" xfId="578"/>
    <cellStyle name="20% - Accent2 7 2 2 2 2" xfId="19761"/>
    <cellStyle name="20% - Accent2 7 2 2 3" xfId="19760"/>
    <cellStyle name="20% - Accent2 7 2 3" xfId="579"/>
    <cellStyle name="20% - Accent2 7 2 3 2" xfId="19762"/>
    <cellStyle name="20% - Accent2 7 2 4" xfId="19759"/>
    <cellStyle name="20% - Accent2 7 3" xfId="580"/>
    <cellStyle name="20% - Accent2 7 3 2" xfId="581"/>
    <cellStyle name="20% - Accent2 7 3 2 2" xfId="19764"/>
    <cellStyle name="20% - Accent2 7 3 3" xfId="19763"/>
    <cellStyle name="20% - Accent2 7 4" xfId="582"/>
    <cellStyle name="20% - Accent2 7 4 2" xfId="19765"/>
    <cellStyle name="20% - Accent2 7 5" xfId="583"/>
    <cellStyle name="20% - Accent2 7 6" xfId="19758"/>
    <cellStyle name="20% - Accent2 8" xfId="584"/>
    <cellStyle name="20% - Accent2 8 2" xfId="585"/>
    <cellStyle name="20% - Accent2 8 3" xfId="586"/>
    <cellStyle name="20% - Accent2 8 3 2" xfId="19766"/>
    <cellStyle name="20% - Accent2 8 4" xfId="587"/>
    <cellStyle name="20% - Accent2 9" xfId="588"/>
    <cellStyle name="20% - Accent2 9 2" xfId="589"/>
    <cellStyle name="20% - Accent2 9 2 2" xfId="19767"/>
    <cellStyle name="20% - Accent2 9 3" xfId="590"/>
    <cellStyle name="20% - Accent3 10" xfId="591"/>
    <cellStyle name="20% - Accent3 10 2" xfId="592"/>
    <cellStyle name="20% - Accent3 10 2 2" xfId="19768"/>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3" xfId="19771"/>
    <cellStyle name="20% - Accent3 2 2 3 3" xfId="605"/>
    <cellStyle name="20% - Accent3 2 2 3 3 2" xfId="19773"/>
    <cellStyle name="20% - Accent3 2 2 3 4" xfId="606"/>
    <cellStyle name="20% - Accent3 2 2 3 5" xfId="19770"/>
    <cellStyle name="20% - Accent3 2 2 4" xfId="607"/>
    <cellStyle name="20% - Accent3 2 2 4 2" xfId="608"/>
    <cellStyle name="20% - Accent3 2 2 4 2 2" xfId="19775"/>
    <cellStyle name="20% - Accent3 2 2 4 3" xfId="609"/>
    <cellStyle name="20% - Accent3 2 2 4 4" xfId="19774"/>
    <cellStyle name="20% - Accent3 2 2 5" xfId="610"/>
    <cellStyle name="20% - Accent3 2 2 5 2" xfId="611"/>
    <cellStyle name="20% - Accent3 2 2 5 3" xfId="19776"/>
    <cellStyle name="20% - Accent3 2 2 6" xfId="612"/>
    <cellStyle name="20% - Accent3 2 2 6 2" xfId="613"/>
    <cellStyle name="20% - Accent3 2 2 7" xfId="614"/>
    <cellStyle name="20% - Accent3 2 2 8" xfId="19769"/>
    <cellStyle name="20% - Accent3 2 3" xfId="615"/>
    <cellStyle name="20% - Accent3 2 3 2" xfId="616"/>
    <cellStyle name="20% - Accent3 2 3 2 2" xfId="617"/>
    <cellStyle name="20% - Accent3 2 3 2 3" xfId="618"/>
    <cellStyle name="20% - Accent3 2 3 2 4" xfId="619"/>
    <cellStyle name="20% - Accent3 2 3 2 5" xfId="19777"/>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3" xfId="638"/>
    <cellStyle name="20% - Accent3 3 2 2 2 4" xfId="19780"/>
    <cellStyle name="20% - Accent3 3 2 2 3" xfId="639"/>
    <cellStyle name="20% - Accent3 3 2 2 3 2" xfId="640"/>
    <cellStyle name="20% - Accent3 3 2 2 3 3" xfId="19782"/>
    <cellStyle name="20% - Accent3 3 2 2 4" xfId="641"/>
    <cellStyle name="20% - Accent3 3 2 2 5" xfId="19779"/>
    <cellStyle name="20% - Accent3 3 2 3" xfId="642"/>
    <cellStyle name="20% - Accent3 3 2 3 2" xfId="643"/>
    <cellStyle name="20% - Accent3 3 2 3 2 2" xfId="19784"/>
    <cellStyle name="20% - Accent3 3 2 3 3" xfId="644"/>
    <cellStyle name="20% - Accent3 3 2 3 4" xfId="19783"/>
    <cellStyle name="20% - Accent3 3 2 4" xfId="645"/>
    <cellStyle name="20% - Accent3 3 2 4 2" xfId="646"/>
    <cellStyle name="20% - Accent3 3 2 4 3" xfId="19785"/>
    <cellStyle name="20% - Accent3 3 2 5" xfId="647"/>
    <cellStyle name="20% - Accent3 3 2 5 2" xfId="648"/>
    <cellStyle name="20% - Accent3 3 2 6" xfId="649"/>
    <cellStyle name="20% - Accent3 3 2 6 2" xfId="650"/>
    <cellStyle name="20% - Accent3 3 2 7" xfId="651"/>
    <cellStyle name="20% - Accent3 3 2 8" xfId="19778"/>
    <cellStyle name="20% - Accent3 3 3" xfId="652"/>
    <cellStyle name="20% - Accent3 3 3 2" xfId="653"/>
    <cellStyle name="20% - Accent3 3 3 2 2" xfId="654"/>
    <cellStyle name="20% - Accent3 3 3 2 2 2" xfId="19788"/>
    <cellStyle name="20% - Accent3 3 3 2 3" xfId="19787"/>
    <cellStyle name="20% - Accent3 3 3 3" xfId="655"/>
    <cellStyle name="20% - Accent3 3 3 3 2" xfId="19789"/>
    <cellStyle name="20% - Accent3 3 3 4" xfId="656"/>
    <cellStyle name="20% - Accent3 3 3 5" xfId="19786"/>
    <cellStyle name="20% - Accent3 3 4" xfId="657"/>
    <cellStyle name="20% - Accent3 3 4 2" xfId="658"/>
    <cellStyle name="20% - Accent3 3 4 2 2" xfId="19791"/>
    <cellStyle name="20% - Accent3 3 4 3" xfId="659"/>
    <cellStyle name="20% - Accent3 3 4 4" xfId="19790"/>
    <cellStyle name="20% - Accent3 3 5" xfId="660"/>
    <cellStyle name="20% - Accent3 3 5 2" xfId="661"/>
    <cellStyle name="20% - Accent3 3 5 3" xfId="19792"/>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3" xfId="674"/>
    <cellStyle name="20% - Accent3 4 2 2 2 4" xfId="19795"/>
    <cellStyle name="20% - Accent3 4 2 2 3" xfId="675"/>
    <cellStyle name="20% - Accent3 4 2 2 3 2" xfId="676"/>
    <cellStyle name="20% - Accent3 4 2 2 3 3" xfId="19797"/>
    <cellStyle name="20% - Accent3 4 2 2 4" xfId="677"/>
    <cellStyle name="20% - Accent3 4 2 2 5" xfId="19794"/>
    <cellStyle name="20% - Accent3 4 2 3" xfId="678"/>
    <cellStyle name="20% - Accent3 4 2 3 2" xfId="679"/>
    <cellStyle name="20% - Accent3 4 2 3 2 2" xfId="19799"/>
    <cellStyle name="20% - Accent3 4 2 3 3" xfId="680"/>
    <cellStyle name="20% - Accent3 4 2 3 4" xfId="19798"/>
    <cellStyle name="20% - Accent3 4 2 4" xfId="681"/>
    <cellStyle name="20% - Accent3 4 2 4 2" xfId="682"/>
    <cellStyle name="20% - Accent3 4 2 4 3" xfId="19800"/>
    <cellStyle name="20% - Accent3 4 2 5" xfId="683"/>
    <cellStyle name="20% - Accent3 4 2 5 2" xfId="684"/>
    <cellStyle name="20% - Accent3 4 2 6" xfId="685"/>
    <cellStyle name="20% - Accent3 4 2 6 2" xfId="686"/>
    <cellStyle name="20% - Accent3 4 2 7" xfId="687"/>
    <cellStyle name="20% - Accent3 4 2 8" xfId="19793"/>
    <cellStyle name="20% - Accent3 4 3" xfId="688"/>
    <cellStyle name="20% - Accent3 4 3 2" xfId="689"/>
    <cellStyle name="20% - Accent3 4 3 2 2" xfId="19802"/>
    <cellStyle name="20% - Accent3 4 3 3" xfId="690"/>
    <cellStyle name="20% - Accent3 4 3 3 2" xfId="19803"/>
    <cellStyle name="20% - Accent3 4 3 4" xfId="691"/>
    <cellStyle name="20% - Accent3 4 3 5" xfId="19801"/>
    <cellStyle name="20% - Accent3 4 4" xfId="692"/>
    <cellStyle name="20% - Accent3 4 4 2" xfId="693"/>
    <cellStyle name="20% - Accent3 4 4 2 2" xfId="19805"/>
    <cellStyle name="20% - Accent3 4 4 3" xfId="694"/>
    <cellStyle name="20% - Accent3 4 4 4" xfId="19804"/>
    <cellStyle name="20% - Accent3 4 5" xfId="695"/>
    <cellStyle name="20% - Accent3 4 5 2" xfId="19806"/>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3" xfId="19809"/>
    <cellStyle name="20% - Accent3 5 2 2 3" xfId="707"/>
    <cellStyle name="20% - Accent3 5 2 2 3 2" xfId="19811"/>
    <cellStyle name="20% - Accent3 5 2 2 4" xfId="19808"/>
    <cellStyle name="20% - Accent3 5 2 3" xfId="708"/>
    <cellStyle name="20% - Accent3 5 2 3 2" xfId="709"/>
    <cellStyle name="20% - Accent3 5 2 3 2 2" xfId="19813"/>
    <cellStyle name="20% - Accent3 5 2 3 3" xfId="19812"/>
    <cellStyle name="20% - Accent3 5 2 4" xfId="710"/>
    <cellStyle name="20% - Accent3 5 2 4 2" xfId="19814"/>
    <cellStyle name="20% - Accent3 5 2 5" xfId="711"/>
    <cellStyle name="20% - Accent3 5 2 6" xfId="19807"/>
    <cellStyle name="20% - Accent3 5 3" xfId="712"/>
    <cellStyle name="20% - Accent3 5 3 2" xfId="713"/>
    <cellStyle name="20% - Accent3 5 3 3" xfId="19815"/>
    <cellStyle name="20% - Accent3 5 4" xfId="714"/>
    <cellStyle name="20% - Accent3 5 5" xfId="715"/>
    <cellStyle name="20% - Accent3 6" xfId="716"/>
    <cellStyle name="20% - Accent3 6 2" xfId="717"/>
    <cellStyle name="20% - Accent3 6 2 2" xfId="718"/>
    <cellStyle name="20% - Accent3 6 2 2 2" xfId="19817"/>
    <cellStyle name="20% - Accent3 6 2 3" xfId="719"/>
    <cellStyle name="20% - Accent3 6 2 4" xfId="720"/>
    <cellStyle name="20% - Accent3 6 3" xfId="721"/>
    <cellStyle name="20% - Accent3 6 3 2" xfId="722"/>
    <cellStyle name="20% - Accent3 6 3 2 2" xfId="723"/>
    <cellStyle name="20% - Accent3 6 3 2 2 2" xfId="19820"/>
    <cellStyle name="20% - Accent3 6 3 2 3" xfId="19819"/>
    <cellStyle name="20% - Accent3 6 3 3" xfId="724"/>
    <cellStyle name="20% - Accent3 6 3 3 2" xfId="19821"/>
    <cellStyle name="20% - Accent3 6 3 4" xfId="725"/>
    <cellStyle name="20% - Accent3 6 3 5" xfId="19818"/>
    <cellStyle name="20% - Accent3 6 4" xfId="726"/>
    <cellStyle name="20% - Accent3 6 4 2" xfId="727"/>
    <cellStyle name="20% - Accent3 6 4 2 2" xfId="19823"/>
    <cellStyle name="20% - Accent3 6 4 3" xfId="19822"/>
    <cellStyle name="20% - Accent3 6 5" xfId="728"/>
    <cellStyle name="20% - Accent3 6 5 2" xfId="19824"/>
    <cellStyle name="20% - Accent3 6 6" xfId="729"/>
    <cellStyle name="20% - Accent3 6 7" xfId="19816"/>
    <cellStyle name="20% - Accent3 7" xfId="730"/>
    <cellStyle name="20% - Accent3 7 2" xfId="731"/>
    <cellStyle name="20% - Accent3 7 2 2" xfId="732"/>
    <cellStyle name="20% - Accent3 7 2 2 2" xfId="733"/>
    <cellStyle name="20% - Accent3 7 2 2 2 2" xfId="19828"/>
    <cellStyle name="20% - Accent3 7 2 2 3" xfId="19827"/>
    <cellStyle name="20% - Accent3 7 2 3" xfId="734"/>
    <cellStyle name="20% - Accent3 7 2 3 2" xfId="19829"/>
    <cellStyle name="20% - Accent3 7 2 4" xfId="19826"/>
    <cellStyle name="20% - Accent3 7 3" xfId="735"/>
    <cellStyle name="20% - Accent3 7 3 2" xfId="736"/>
    <cellStyle name="20% - Accent3 7 3 2 2" xfId="19831"/>
    <cellStyle name="20% - Accent3 7 3 3" xfId="19830"/>
    <cellStyle name="20% - Accent3 7 4" xfId="737"/>
    <cellStyle name="20% - Accent3 7 4 2" xfId="19832"/>
    <cellStyle name="20% - Accent3 7 5" xfId="738"/>
    <cellStyle name="20% - Accent3 7 6" xfId="19825"/>
    <cellStyle name="20% - Accent3 8" xfId="739"/>
    <cellStyle name="20% - Accent3 8 2" xfId="740"/>
    <cellStyle name="20% - Accent3 8 3" xfId="741"/>
    <cellStyle name="20% - Accent3 8 3 2" xfId="19833"/>
    <cellStyle name="20% - Accent3 8 4" xfId="742"/>
    <cellStyle name="20% - Accent3 9" xfId="743"/>
    <cellStyle name="20% - Accent3 9 2" xfId="744"/>
    <cellStyle name="20% - Accent3 9 2 2" xfId="19834"/>
    <cellStyle name="20% - Accent3 9 3" xfId="745"/>
    <cellStyle name="20% - Accent4 10" xfId="746"/>
    <cellStyle name="20% - Accent4 10 2" xfId="747"/>
    <cellStyle name="20% - Accent4 10 2 2" xfId="19835"/>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3" xfId="19838"/>
    <cellStyle name="20% - Accent4 2 2 3 3" xfId="760"/>
    <cellStyle name="20% - Accent4 2 2 3 3 2" xfId="19840"/>
    <cellStyle name="20% - Accent4 2 2 3 4" xfId="761"/>
    <cellStyle name="20% - Accent4 2 2 3 5" xfId="19837"/>
    <cellStyle name="20% - Accent4 2 2 4" xfId="762"/>
    <cellStyle name="20% - Accent4 2 2 4 2" xfId="763"/>
    <cellStyle name="20% - Accent4 2 2 4 2 2" xfId="19842"/>
    <cellStyle name="20% - Accent4 2 2 4 3" xfId="764"/>
    <cellStyle name="20% - Accent4 2 2 4 4" xfId="19841"/>
    <cellStyle name="20% - Accent4 2 2 5" xfId="765"/>
    <cellStyle name="20% - Accent4 2 2 5 2" xfId="766"/>
    <cellStyle name="20% - Accent4 2 2 5 3" xfId="19843"/>
    <cellStyle name="20% - Accent4 2 2 6" xfId="767"/>
    <cellStyle name="20% - Accent4 2 2 6 2" xfId="768"/>
    <cellStyle name="20% - Accent4 2 2 7" xfId="769"/>
    <cellStyle name="20% - Accent4 2 2 8" xfId="19836"/>
    <cellStyle name="20% - Accent4 2 3" xfId="770"/>
    <cellStyle name="20% - Accent4 2 3 2" xfId="771"/>
    <cellStyle name="20% - Accent4 2 3 2 2" xfId="772"/>
    <cellStyle name="20% - Accent4 2 3 2 3" xfId="773"/>
    <cellStyle name="20% - Accent4 2 3 2 4" xfId="774"/>
    <cellStyle name="20% - Accent4 2 3 2 5" xfId="19844"/>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3" xfId="793"/>
    <cellStyle name="20% - Accent4 3 2 2 2 4" xfId="19847"/>
    <cellStyle name="20% - Accent4 3 2 2 3" xfId="794"/>
    <cellStyle name="20% - Accent4 3 2 2 3 2" xfId="795"/>
    <cellStyle name="20% - Accent4 3 2 2 3 3" xfId="19849"/>
    <cellStyle name="20% - Accent4 3 2 2 4" xfId="796"/>
    <cellStyle name="20% - Accent4 3 2 2 5" xfId="19846"/>
    <cellStyle name="20% - Accent4 3 2 3" xfId="797"/>
    <cellStyle name="20% - Accent4 3 2 3 2" xfId="798"/>
    <cellStyle name="20% - Accent4 3 2 3 2 2" xfId="19851"/>
    <cellStyle name="20% - Accent4 3 2 3 3" xfId="799"/>
    <cellStyle name="20% - Accent4 3 2 3 4" xfId="19850"/>
    <cellStyle name="20% - Accent4 3 2 4" xfId="800"/>
    <cellStyle name="20% - Accent4 3 2 4 2" xfId="801"/>
    <cellStyle name="20% - Accent4 3 2 4 3" xfId="19852"/>
    <cellStyle name="20% - Accent4 3 2 5" xfId="802"/>
    <cellStyle name="20% - Accent4 3 2 5 2" xfId="803"/>
    <cellStyle name="20% - Accent4 3 2 6" xfId="804"/>
    <cellStyle name="20% - Accent4 3 2 6 2" xfId="805"/>
    <cellStyle name="20% - Accent4 3 2 7" xfId="806"/>
    <cellStyle name="20% - Accent4 3 2 8" xfId="19845"/>
    <cellStyle name="20% - Accent4 3 3" xfId="807"/>
    <cellStyle name="20% - Accent4 3 3 2" xfId="808"/>
    <cellStyle name="20% - Accent4 3 3 2 2" xfId="809"/>
    <cellStyle name="20% - Accent4 3 3 2 2 2" xfId="19855"/>
    <cellStyle name="20% - Accent4 3 3 2 3" xfId="19854"/>
    <cellStyle name="20% - Accent4 3 3 3" xfId="810"/>
    <cellStyle name="20% - Accent4 3 3 3 2" xfId="19856"/>
    <cellStyle name="20% - Accent4 3 3 4" xfId="811"/>
    <cellStyle name="20% - Accent4 3 3 5" xfId="19853"/>
    <cellStyle name="20% - Accent4 3 4" xfId="812"/>
    <cellStyle name="20% - Accent4 3 4 2" xfId="813"/>
    <cellStyle name="20% - Accent4 3 4 2 2" xfId="19858"/>
    <cellStyle name="20% - Accent4 3 4 3" xfId="814"/>
    <cellStyle name="20% - Accent4 3 4 4" xfId="19857"/>
    <cellStyle name="20% - Accent4 3 5" xfId="815"/>
    <cellStyle name="20% - Accent4 3 5 2" xfId="816"/>
    <cellStyle name="20% - Accent4 3 5 3" xfId="19859"/>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3" xfId="829"/>
    <cellStyle name="20% - Accent4 4 2 2 2 4" xfId="19862"/>
    <cellStyle name="20% - Accent4 4 2 2 3" xfId="830"/>
    <cellStyle name="20% - Accent4 4 2 2 3 2" xfId="831"/>
    <cellStyle name="20% - Accent4 4 2 2 3 3" xfId="19864"/>
    <cellStyle name="20% - Accent4 4 2 2 4" xfId="832"/>
    <cellStyle name="20% - Accent4 4 2 2 5" xfId="19861"/>
    <cellStyle name="20% - Accent4 4 2 3" xfId="833"/>
    <cellStyle name="20% - Accent4 4 2 3 2" xfId="834"/>
    <cellStyle name="20% - Accent4 4 2 3 2 2" xfId="19866"/>
    <cellStyle name="20% - Accent4 4 2 3 3" xfId="835"/>
    <cellStyle name="20% - Accent4 4 2 3 4" xfId="19865"/>
    <cellStyle name="20% - Accent4 4 2 4" xfId="836"/>
    <cellStyle name="20% - Accent4 4 2 4 2" xfId="837"/>
    <cellStyle name="20% - Accent4 4 2 4 3" xfId="19867"/>
    <cellStyle name="20% - Accent4 4 2 5" xfId="838"/>
    <cellStyle name="20% - Accent4 4 2 5 2" xfId="839"/>
    <cellStyle name="20% - Accent4 4 2 6" xfId="840"/>
    <cellStyle name="20% - Accent4 4 2 6 2" xfId="841"/>
    <cellStyle name="20% - Accent4 4 2 7" xfId="842"/>
    <cellStyle name="20% - Accent4 4 2 8" xfId="19860"/>
    <cellStyle name="20% - Accent4 4 3" xfId="843"/>
    <cellStyle name="20% - Accent4 4 3 2" xfId="844"/>
    <cellStyle name="20% - Accent4 4 3 2 2" xfId="19869"/>
    <cellStyle name="20% - Accent4 4 3 3" xfId="845"/>
    <cellStyle name="20% - Accent4 4 3 3 2" xfId="19870"/>
    <cellStyle name="20% - Accent4 4 3 4" xfId="846"/>
    <cellStyle name="20% - Accent4 4 3 5" xfId="19868"/>
    <cellStyle name="20% - Accent4 4 4" xfId="847"/>
    <cellStyle name="20% - Accent4 4 4 2" xfId="848"/>
    <cellStyle name="20% - Accent4 4 4 2 2" xfId="19872"/>
    <cellStyle name="20% - Accent4 4 4 3" xfId="849"/>
    <cellStyle name="20% - Accent4 4 4 4" xfId="19871"/>
    <cellStyle name="20% - Accent4 4 5" xfId="850"/>
    <cellStyle name="20% - Accent4 4 5 2" xfId="19873"/>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3" xfId="19876"/>
    <cellStyle name="20% - Accent4 5 2 2 3" xfId="862"/>
    <cellStyle name="20% - Accent4 5 2 2 3 2" xfId="19878"/>
    <cellStyle name="20% - Accent4 5 2 2 4" xfId="19875"/>
    <cellStyle name="20% - Accent4 5 2 3" xfId="863"/>
    <cellStyle name="20% - Accent4 5 2 3 2" xfId="864"/>
    <cellStyle name="20% - Accent4 5 2 3 2 2" xfId="19880"/>
    <cellStyle name="20% - Accent4 5 2 3 3" xfId="19879"/>
    <cellStyle name="20% - Accent4 5 2 4" xfId="865"/>
    <cellStyle name="20% - Accent4 5 2 4 2" xfId="19881"/>
    <cellStyle name="20% - Accent4 5 2 5" xfId="866"/>
    <cellStyle name="20% - Accent4 5 2 6" xfId="19874"/>
    <cellStyle name="20% - Accent4 5 3" xfId="867"/>
    <cellStyle name="20% - Accent4 5 3 2" xfId="868"/>
    <cellStyle name="20% - Accent4 5 3 3" xfId="19882"/>
    <cellStyle name="20% - Accent4 5 4" xfId="869"/>
    <cellStyle name="20% - Accent4 5 5" xfId="870"/>
    <cellStyle name="20% - Accent4 6" xfId="871"/>
    <cellStyle name="20% - Accent4 6 2" xfId="872"/>
    <cellStyle name="20% - Accent4 6 2 2" xfId="873"/>
    <cellStyle name="20% - Accent4 6 2 2 2" xfId="19884"/>
    <cellStyle name="20% - Accent4 6 2 3" xfId="874"/>
    <cellStyle name="20% - Accent4 6 2 4" xfId="875"/>
    <cellStyle name="20% - Accent4 6 3" xfId="876"/>
    <cellStyle name="20% - Accent4 6 3 2" xfId="877"/>
    <cellStyle name="20% - Accent4 6 3 2 2" xfId="878"/>
    <cellStyle name="20% - Accent4 6 3 2 2 2" xfId="19887"/>
    <cellStyle name="20% - Accent4 6 3 2 3" xfId="19886"/>
    <cellStyle name="20% - Accent4 6 3 3" xfId="879"/>
    <cellStyle name="20% - Accent4 6 3 3 2" xfId="19888"/>
    <cellStyle name="20% - Accent4 6 3 4" xfId="880"/>
    <cellStyle name="20% - Accent4 6 3 5" xfId="19885"/>
    <cellStyle name="20% - Accent4 6 4" xfId="881"/>
    <cellStyle name="20% - Accent4 6 4 2" xfId="882"/>
    <cellStyle name="20% - Accent4 6 4 2 2" xfId="19890"/>
    <cellStyle name="20% - Accent4 6 4 3" xfId="19889"/>
    <cellStyle name="20% - Accent4 6 5" xfId="883"/>
    <cellStyle name="20% - Accent4 6 5 2" xfId="19891"/>
    <cellStyle name="20% - Accent4 6 6" xfId="884"/>
    <cellStyle name="20% - Accent4 6 7" xfId="19883"/>
    <cellStyle name="20% - Accent4 7" xfId="885"/>
    <cellStyle name="20% - Accent4 7 2" xfId="886"/>
    <cellStyle name="20% - Accent4 7 2 2" xfId="887"/>
    <cellStyle name="20% - Accent4 7 2 2 2" xfId="888"/>
    <cellStyle name="20% - Accent4 7 2 2 2 2" xfId="19895"/>
    <cellStyle name="20% - Accent4 7 2 2 3" xfId="19894"/>
    <cellStyle name="20% - Accent4 7 2 3" xfId="889"/>
    <cellStyle name="20% - Accent4 7 2 3 2" xfId="19896"/>
    <cellStyle name="20% - Accent4 7 2 4" xfId="19893"/>
    <cellStyle name="20% - Accent4 7 3" xfId="890"/>
    <cellStyle name="20% - Accent4 7 3 2" xfId="891"/>
    <cellStyle name="20% - Accent4 7 3 2 2" xfId="19898"/>
    <cellStyle name="20% - Accent4 7 3 3" xfId="19897"/>
    <cellStyle name="20% - Accent4 7 4" xfId="892"/>
    <cellStyle name="20% - Accent4 7 4 2" xfId="19899"/>
    <cellStyle name="20% - Accent4 7 5" xfId="893"/>
    <cellStyle name="20% - Accent4 7 6" xfId="19892"/>
    <cellStyle name="20% - Accent4 8" xfId="894"/>
    <cellStyle name="20% - Accent4 8 2" xfId="895"/>
    <cellStyle name="20% - Accent4 8 3" xfId="896"/>
    <cellStyle name="20% - Accent4 8 3 2" xfId="19900"/>
    <cellStyle name="20% - Accent4 8 4" xfId="897"/>
    <cellStyle name="20% - Accent4 9" xfId="898"/>
    <cellStyle name="20% - Accent4 9 2" xfId="899"/>
    <cellStyle name="20% - Accent4 9 2 2" xfId="19901"/>
    <cellStyle name="20% - Accent4 9 3" xfId="900"/>
    <cellStyle name="20% - Accent5 10" xfId="901"/>
    <cellStyle name="20% - Accent5 10 2" xfId="902"/>
    <cellStyle name="20% - Accent5 10 2 2" xfId="19902"/>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3" xfId="19905"/>
    <cellStyle name="20% - Accent5 2 2 3 3" xfId="915"/>
    <cellStyle name="20% - Accent5 2 2 3 3 2" xfId="19907"/>
    <cellStyle name="20% - Accent5 2 2 3 4" xfId="916"/>
    <cellStyle name="20% - Accent5 2 2 3 5" xfId="19904"/>
    <cellStyle name="20% - Accent5 2 2 4" xfId="917"/>
    <cellStyle name="20% - Accent5 2 2 4 2" xfId="918"/>
    <cellStyle name="20% - Accent5 2 2 4 2 2" xfId="19909"/>
    <cellStyle name="20% - Accent5 2 2 4 3" xfId="919"/>
    <cellStyle name="20% - Accent5 2 2 4 4" xfId="19908"/>
    <cellStyle name="20% - Accent5 2 2 5" xfId="920"/>
    <cellStyle name="20% - Accent5 2 2 5 2" xfId="921"/>
    <cellStyle name="20% - Accent5 2 2 5 3" xfId="19910"/>
    <cellStyle name="20% - Accent5 2 2 6" xfId="922"/>
    <cellStyle name="20% - Accent5 2 2 6 2" xfId="923"/>
    <cellStyle name="20% - Accent5 2 2 7" xfId="924"/>
    <cellStyle name="20% - Accent5 2 2 8" xfId="19903"/>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3" xfId="944"/>
    <cellStyle name="20% - Accent5 3 2 2 2 4" xfId="19913"/>
    <cellStyle name="20% - Accent5 3 2 2 3" xfId="945"/>
    <cellStyle name="20% - Accent5 3 2 2 3 2" xfId="946"/>
    <cellStyle name="20% - Accent5 3 2 2 3 3" xfId="19915"/>
    <cellStyle name="20% - Accent5 3 2 2 4" xfId="947"/>
    <cellStyle name="20% - Accent5 3 2 2 5" xfId="19912"/>
    <cellStyle name="20% - Accent5 3 2 3" xfId="948"/>
    <cellStyle name="20% - Accent5 3 2 3 2" xfId="949"/>
    <cellStyle name="20% - Accent5 3 2 3 2 2" xfId="19917"/>
    <cellStyle name="20% - Accent5 3 2 3 3" xfId="950"/>
    <cellStyle name="20% - Accent5 3 2 3 4" xfId="19916"/>
    <cellStyle name="20% - Accent5 3 2 4" xfId="951"/>
    <cellStyle name="20% - Accent5 3 2 4 2" xfId="952"/>
    <cellStyle name="20% - Accent5 3 2 4 3" xfId="19918"/>
    <cellStyle name="20% - Accent5 3 2 5" xfId="953"/>
    <cellStyle name="20% - Accent5 3 2 5 2" xfId="954"/>
    <cellStyle name="20% - Accent5 3 2 6" xfId="955"/>
    <cellStyle name="20% - Accent5 3 2 6 2" xfId="956"/>
    <cellStyle name="20% - Accent5 3 2 7" xfId="957"/>
    <cellStyle name="20% - Accent5 3 2 8" xfId="19911"/>
    <cellStyle name="20% - Accent5 3 3" xfId="958"/>
    <cellStyle name="20% - Accent5 3 3 2" xfId="959"/>
    <cellStyle name="20% - Accent5 3 3 2 2" xfId="960"/>
    <cellStyle name="20% - Accent5 3 3 2 2 2" xfId="19921"/>
    <cellStyle name="20% - Accent5 3 3 2 3" xfId="19920"/>
    <cellStyle name="20% - Accent5 3 3 3" xfId="961"/>
    <cellStyle name="20% - Accent5 3 3 3 2" xfId="19922"/>
    <cellStyle name="20% - Accent5 3 3 4" xfId="962"/>
    <cellStyle name="20% - Accent5 3 3 5" xfId="19919"/>
    <cellStyle name="20% - Accent5 3 4" xfId="963"/>
    <cellStyle name="20% - Accent5 3 4 2" xfId="964"/>
    <cellStyle name="20% - Accent5 3 4 2 2" xfId="19924"/>
    <cellStyle name="20% - Accent5 3 4 3" xfId="965"/>
    <cellStyle name="20% - Accent5 3 4 4" xfId="19923"/>
    <cellStyle name="20% - Accent5 3 5" xfId="966"/>
    <cellStyle name="20% - Accent5 3 5 2" xfId="967"/>
    <cellStyle name="20% - Accent5 3 5 3" xfId="19925"/>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3" xfId="980"/>
    <cellStyle name="20% - Accent5 4 2 2 2 4" xfId="19928"/>
    <cellStyle name="20% - Accent5 4 2 2 3" xfId="981"/>
    <cellStyle name="20% - Accent5 4 2 2 3 2" xfId="982"/>
    <cellStyle name="20% - Accent5 4 2 2 3 3" xfId="19930"/>
    <cellStyle name="20% - Accent5 4 2 2 4" xfId="983"/>
    <cellStyle name="20% - Accent5 4 2 2 5" xfId="19927"/>
    <cellStyle name="20% - Accent5 4 2 3" xfId="984"/>
    <cellStyle name="20% - Accent5 4 2 3 2" xfId="985"/>
    <cellStyle name="20% - Accent5 4 2 3 2 2" xfId="19932"/>
    <cellStyle name="20% - Accent5 4 2 3 3" xfId="986"/>
    <cellStyle name="20% - Accent5 4 2 3 4" xfId="19931"/>
    <cellStyle name="20% - Accent5 4 2 4" xfId="987"/>
    <cellStyle name="20% - Accent5 4 2 4 2" xfId="988"/>
    <cellStyle name="20% - Accent5 4 2 4 3" xfId="19933"/>
    <cellStyle name="20% - Accent5 4 2 5" xfId="989"/>
    <cellStyle name="20% - Accent5 4 2 5 2" xfId="990"/>
    <cellStyle name="20% - Accent5 4 2 6" xfId="991"/>
    <cellStyle name="20% - Accent5 4 2 6 2" xfId="992"/>
    <cellStyle name="20% - Accent5 4 2 7" xfId="993"/>
    <cellStyle name="20% - Accent5 4 2 8" xfId="19926"/>
    <cellStyle name="20% - Accent5 4 3" xfId="994"/>
    <cellStyle name="20% - Accent5 4 3 2" xfId="995"/>
    <cellStyle name="20% - Accent5 4 3 2 2" xfId="19935"/>
    <cellStyle name="20% - Accent5 4 3 3" xfId="996"/>
    <cellStyle name="20% - Accent5 4 3 3 2" xfId="19936"/>
    <cellStyle name="20% - Accent5 4 3 4" xfId="997"/>
    <cellStyle name="20% - Accent5 4 3 5" xfId="19934"/>
    <cellStyle name="20% - Accent5 4 4" xfId="998"/>
    <cellStyle name="20% - Accent5 4 4 2" xfId="999"/>
    <cellStyle name="20% - Accent5 4 4 2 2" xfId="19938"/>
    <cellStyle name="20% - Accent5 4 4 3" xfId="1000"/>
    <cellStyle name="20% - Accent5 4 4 4" xfId="19937"/>
    <cellStyle name="20% - Accent5 4 5" xfId="1001"/>
    <cellStyle name="20% - Accent5 4 5 2" xfId="19939"/>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3" xfId="1011"/>
    <cellStyle name="20% - Accent5 5 2 3 2" xfId="19942"/>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3" xfId="19944"/>
    <cellStyle name="20% - Accent5 5 3 3" xfId="1017"/>
    <cellStyle name="20% - Accent5 5 3 3 2" xfId="19946"/>
    <cellStyle name="20% - Accent5 5 3 4" xfId="1018"/>
    <cellStyle name="20% - Accent5 5 3 5" xfId="19943"/>
    <cellStyle name="20% - Accent5 5 4" xfId="1019"/>
    <cellStyle name="20% - Accent5 5 4 2" xfId="1020"/>
    <cellStyle name="20% - Accent5 5 4 2 2" xfId="19948"/>
    <cellStyle name="20% - Accent5 5 4 3" xfId="19947"/>
    <cellStyle name="20% - Accent5 5 5" xfId="1021"/>
    <cellStyle name="20% - Accent5 5 5 2" xfId="19949"/>
    <cellStyle name="20% - Accent5 5 6" xfId="1022"/>
    <cellStyle name="20% - Accent5 5 7" xfId="19940"/>
    <cellStyle name="20% - Accent5 6" xfId="1023"/>
    <cellStyle name="20% - Accent5 6 2" xfId="1024"/>
    <cellStyle name="20% - Accent5 6 2 2" xfId="1025"/>
    <cellStyle name="20% - Accent5 6 2 2 2" xfId="1026"/>
    <cellStyle name="20% - Accent5 6 2 2 2 2" xfId="19953"/>
    <cellStyle name="20% - Accent5 6 2 2 3" xfId="19952"/>
    <cellStyle name="20% - Accent5 6 2 3" xfId="1027"/>
    <cellStyle name="20% - Accent5 6 2 3 2" xfId="19954"/>
    <cellStyle name="20% - Accent5 6 2 4" xfId="1028"/>
    <cellStyle name="20% - Accent5 6 2 5" xfId="19951"/>
    <cellStyle name="20% - Accent5 6 3" xfId="1029"/>
    <cellStyle name="20% - Accent5 6 3 2" xfId="1030"/>
    <cellStyle name="20% - Accent5 6 3 2 2" xfId="19956"/>
    <cellStyle name="20% - Accent5 6 3 3" xfId="1031"/>
    <cellStyle name="20% - Accent5 6 3 4" xfId="19955"/>
    <cellStyle name="20% - Accent5 6 4" xfId="1032"/>
    <cellStyle name="20% - Accent5 6 4 2" xfId="19957"/>
    <cellStyle name="20% - Accent5 6 5" xfId="1033"/>
    <cellStyle name="20% - Accent5 6 6" xfId="19950"/>
    <cellStyle name="20% - Accent5 7" xfId="1034"/>
    <cellStyle name="20% - Accent5 7 2" xfId="1035"/>
    <cellStyle name="20% - Accent5 7 2 2" xfId="1036"/>
    <cellStyle name="20% - Accent5 7 2 2 2" xfId="1037"/>
    <cellStyle name="20% - Accent5 7 2 2 2 2" xfId="19961"/>
    <cellStyle name="20% - Accent5 7 2 2 3" xfId="19960"/>
    <cellStyle name="20% - Accent5 7 2 3" xfId="1038"/>
    <cellStyle name="20% - Accent5 7 2 3 2" xfId="19962"/>
    <cellStyle name="20% - Accent5 7 2 4" xfId="19959"/>
    <cellStyle name="20% - Accent5 7 3" xfId="1039"/>
    <cellStyle name="20% - Accent5 7 3 2" xfId="1040"/>
    <cellStyle name="20% - Accent5 7 3 2 2" xfId="19964"/>
    <cellStyle name="20% - Accent5 7 3 3" xfId="19963"/>
    <cellStyle name="20% - Accent5 7 4" xfId="1041"/>
    <cellStyle name="20% - Accent5 7 4 2" xfId="19965"/>
    <cellStyle name="20% - Accent5 7 5" xfId="1042"/>
    <cellStyle name="20% - Accent5 7 6" xfId="19958"/>
    <cellStyle name="20% - Accent5 8" xfId="1043"/>
    <cellStyle name="20% - Accent5 8 2" xfId="1044"/>
    <cellStyle name="20% - Accent5 8 3" xfId="1045"/>
    <cellStyle name="20% - Accent5 8 3 2" xfId="19966"/>
    <cellStyle name="20% - Accent5 8 4" xfId="1046"/>
    <cellStyle name="20% - Accent5 9" xfId="1047"/>
    <cellStyle name="20% - Accent5 9 2" xfId="1048"/>
    <cellStyle name="20% - Accent5 9 2 2" xfId="19967"/>
    <cellStyle name="20% - Accent5 9 3" xfId="1049"/>
    <cellStyle name="20% - Accent6 10" xfId="1050"/>
    <cellStyle name="20% - Accent6 10 2" xfId="1051"/>
    <cellStyle name="20% - Accent6 10 2 2" xfId="19968"/>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3" xfId="19971"/>
    <cellStyle name="20% - Accent6 2 2 3 3" xfId="1064"/>
    <cellStyle name="20% - Accent6 2 2 3 3 2" xfId="19973"/>
    <cellStyle name="20% - Accent6 2 2 3 4" xfId="1065"/>
    <cellStyle name="20% - Accent6 2 2 3 5" xfId="19970"/>
    <cellStyle name="20% - Accent6 2 2 4" xfId="1066"/>
    <cellStyle name="20% - Accent6 2 2 4 2" xfId="1067"/>
    <cellStyle name="20% - Accent6 2 2 4 2 2" xfId="19975"/>
    <cellStyle name="20% - Accent6 2 2 4 3" xfId="1068"/>
    <cellStyle name="20% - Accent6 2 2 4 4" xfId="19974"/>
    <cellStyle name="20% - Accent6 2 2 5" xfId="1069"/>
    <cellStyle name="20% - Accent6 2 2 5 2" xfId="1070"/>
    <cellStyle name="20% - Accent6 2 2 5 3" xfId="19976"/>
    <cellStyle name="20% - Accent6 2 2 6" xfId="1071"/>
    <cellStyle name="20% - Accent6 2 2 6 2" xfId="1072"/>
    <cellStyle name="20% - Accent6 2 2 7" xfId="1073"/>
    <cellStyle name="20% - Accent6 2 2 8" xfId="19969"/>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3" xfId="1093"/>
    <cellStyle name="20% - Accent6 3 2 2 2 4" xfId="19979"/>
    <cellStyle name="20% - Accent6 3 2 2 3" xfId="1094"/>
    <cellStyle name="20% - Accent6 3 2 2 3 2" xfId="1095"/>
    <cellStyle name="20% - Accent6 3 2 2 3 3" xfId="19981"/>
    <cellStyle name="20% - Accent6 3 2 2 4" xfId="1096"/>
    <cellStyle name="20% - Accent6 3 2 2 5" xfId="19978"/>
    <cellStyle name="20% - Accent6 3 2 3" xfId="1097"/>
    <cellStyle name="20% - Accent6 3 2 3 2" xfId="1098"/>
    <cellStyle name="20% - Accent6 3 2 3 2 2" xfId="19983"/>
    <cellStyle name="20% - Accent6 3 2 3 3" xfId="1099"/>
    <cellStyle name="20% - Accent6 3 2 3 4" xfId="19982"/>
    <cellStyle name="20% - Accent6 3 2 4" xfId="1100"/>
    <cellStyle name="20% - Accent6 3 2 4 2" xfId="1101"/>
    <cellStyle name="20% - Accent6 3 2 4 3" xfId="19984"/>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3" xfId="1107"/>
    <cellStyle name="20% - Accent6 3 3 2" xfId="1108"/>
    <cellStyle name="20% - Accent6 3 3 2 2" xfId="1109"/>
    <cellStyle name="20% - Accent6 3 3 2 2 2" xfId="19987"/>
    <cellStyle name="20% - Accent6 3 3 2 3" xfId="19986"/>
    <cellStyle name="20% - Accent6 3 3 3" xfId="1110"/>
    <cellStyle name="20% - Accent6 3 3 3 2" xfId="19988"/>
    <cellStyle name="20% - Accent6 3 3 4" xfId="1111"/>
    <cellStyle name="20% - Accent6 3 3 5" xfId="19985"/>
    <cellStyle name="20% - Accent6 3 4" xfId="1112"/>
    <cellStyle name="20% - Accent6 3 4 2" xfId="1113"/>
    <cellStyle name="20% - Accent6 3 4 2 2" xfId="19990"/>
    <cellStyle name="20% - Accent6 3 4 3" xfId="1114"/>
    <cellStyle name="20% - Accent6 3 4 4" xfId="19989"/>
    <cellStyle name="20% - Accent6 3 5" xfId="1115"/>
    <cellStyle name="20% - Accent6 3 5 2" xfId="1116"/>
    <cellStyle name="20% - Accent6 3 5 3" xfId="19991"/>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3" xfId="1129"/>
    <cellStyle name="20% - Accent6 4 2 2 2 4" xfId="19994"/>
    <cellStyle name="20% - Accent6 4 2 2 3" xfId="1130"/>
    <cellStyle name="20% - Accent6 4 2 2 3 2" xfId="1131"/>
    <cellStyle name="20% - Accent6 4 2 2 3 3" xfId="19996"/>
    <cellStyle name="20% - Accent6 4 2 2 4" xfId="1132"/>
    <cellStyle name="20% - Accent6 4 2 2 5" xfId="19993"/>
    <cellStyle name="20% - Accent6 4 2 3" xfId="1133"/>
    <cellStyle name="20% - Accent6 4 2 3 2" xfId="1134"/>
    <cellStyle name="20% - Accent6 4 2 3 2 2" xfId="19998"/>
    <cellStyle name="20% - Accent6 4 2 3 3" xfId="1135"/>
    <cellStyle name="20% - Accent6 4 2 3 4" xfId="19997"/>
    <cellStyle name="20% - Accent6 4 2 4" xfId="1136"/>
    <cellStyle name="20% - Accent6 4 2 4 2" xfId="1137"/>
    <cellStyle name="20% - Accent6 4 2 4 3" xfId="19999"/>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3" xfId="1143"/>
    <cellStyle name="20% - Accent6 4 3 2" xfId="1144"/>
    <cellStyle name="20% - Accent6 4 3 2 2" xfId="20001"/>
    <cellStyle name="20% - Accent6 4 3 3" xfId="1145"/>
    <cellStyle name="20% - Accent6 4 3 3 2" xfId="20002"/>
    <cellStyle name="20% - Accent6 4 3 4" xfId="1146"/>
    <cellStyle name="20% - Accent6 4 3 5" xfId="20000"/>
    <cellStyle name="20% - Accent6 4 4" xfId="1147"/>
    <cellStyle name="20% - Accent6 4 4 2" xfId="1148"/>
    <cellStyle name="20% - Accent6 4 4 2 2" xfId="20004"/>
    <cellStyle name="20% - Accent6 4 4 3" xfId="1149"/>
    <cellStyle name="20% - Accent6 4 4 4" xfId="20003"/>
    <cellStyle name="20% - Accent6 4 5" xfId="1150"/>
    <cellStyle name="20% - Accent6 4 5 2" xfId="20005"/>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3" xfId="1160"/>
    <cellStyle name="20% - Accent6 5 2 3 2" xfId="20008"/>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3" xfId="20010"/>
    <cellStyle name="20% - Accent6 5 3 3" xfId="1166"/>
    <cellStyle name="20% - Accent6 5 3 3 2" xfId="20012"/>
    <cellStyle name="20% - Accent6 5 3 4" xfId="1167"/>
    <cellStyle name="20% - Accent6 5 3 5" xfId="20009"/>
    <cellStyle name="20% - Accent6 5 4" xfId="1168"/>
    <cellStyle name="20% - Accent6 5 4 2" xfId="1169"/>
    <cellStyle name="20% - Accent6 5 4 2 2" xfId="20014"/>
    <cellStyle name="20% - Accent6 5 4 3" xfId="20013"/>
    <cellStyle name="20% - Accent6 5 5" xfId="1170"/>
    <cellStyle name="20% - Accent6 5 5 2" xfId="20015"/>
    <cellStyle name="20% - Accent6 5 6" xfId="1171"/>
    <cellStyle name="20% - Accent6 5 7" xfId="20006"/>
    <cellStyle name="20% - Accent6 6" xfId="1172"/>
    <cellStyle name="20% - Accent6 6 2" xfId="1173"/>
    <cellStyle name="20% - Accent6 6 2 2" xfId="1174"/>
    <cellStyle name="20% - Accent6 6 2 2 2" xfId="1175"/>
    <cellStyle name="20% - Accent6 6 2 2 2 2" xfId="20019"/>
    <cellStyle name="20% - Accent6 6 2 2 3" xfId="20018"/>
    <cellStyle name="20% - Accent6 6 2 3" xfId="1176"/>
    <cellStyle name="20% - Accent6 6 2 3 2" xfId="20020"/>
    <cellStyle name="20% - Accent6 6 2 4" xfId="1177"/>
    <cellStyle name="20% - Accent6 6 2 5" xfId="20017"/>
    <cellStyle name="20% - Accent6 6 3" xfId="1178"/>
    <cellStyle name="20% - Accent6 6 3 2" xfId="1179"/>
    <cellStyle name="20% - Accent6 6 3 2 2" xfId="20022"/>
    <cellStyle name="20% - Accent6 6 3 3" xfId="1180"/>
    <cellStyle name="20% - Accent6 6 3 4" xfId="20021"/>
    <cellStyle name="20% - Accent6 6 4" xfId="1181"/>
    <cellStyle name="20% - Accent6 6 4 2" xfId="20023"/>
    <cellStyle name="20% - Accent6 6 5" xfId="1182"/>
    <cellStyle name="20% - Accent6 6 6" xfId="20016"/>
    <cellStyle name="20% - Accent6 7" xfId="1183"/>
    <cellStyle name="20% - Accent6 7 2" xfId="1184"/>
    <cellStyle name="20% - Accent6 7 2 2" xfId="1185"/>
    <cellStyle name="20% - Accent6 7 2 2 2" xfId="1186"/>
    <cellStyle name="20% - Accent6 7 2 2 2 2" xfId="20027"/>
    <cellStyle name="20% - Accent6 7 2 2 3" xfId="20026"/>
    <cellStyle name="20% - Accent6 7 2 3" xfId="1187"/>
    <cellStyle name="20% - Accent6 7 2 3 2" xfId="20028"/>
    <cellStyle name="20% - Accent6 7 2 4" xfId="20025"/>
    <cellStyle name="20% - Accent6 7 3" xfId="1188"/>
    <cellStyle name="20% - Accent6 7 3 2" xfId="1189"/>
    <cellStyle name="20% - Accent6 7 3 2 2" xfId="20030"/>
    <cellStyle name="20% - Accent6 7 3 3" xfId="20029"/>
    <cellStyle name="20% - Accent6 7 4" xfId="1190"/>
    <cellStyle name="20% - Accent6 7 4 2" xfId="20031"/>
    <cellStyle name="20% - Accent6 7 5" xfId="1191"/>
    <cellStyle name="20% - Accent6 7 6" xfId="20024"/>
    <cellStyle name="20% - Accent6 8" xfId="1192"/>
    <cellStyle name="20% - Accent6 8 2" xfId="1193"/>
    <cellStyle name="20% - Accent6 8 3" xfId="1194"/>
    <cellStyle name="20% - Accent6 8 3 2" xfId="20032"/>
    <cellStyle name="20% - Accent6 8 4" xfId="1195"/>
    <cellStyle name="20% - Accent6 9" xfId="1196"/>
    <cellStyle name="20% - Accent6 9 2" xfId="1197"/>
    <cellStyle name="20% - Accent6 9 2 2" xfId="20033"/>
    <cellStyle name="20% - Accent6 9 3" xfId="1198"/>
    <cellStyle name="40% - Accent1 10" xfId="1199"/>
    <cellStyle name="40% - Accent1 10 2" xfId="1200"/>
    <cellStyle name="40% - Accent1 10 2 2" xfId="20034"/>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3" xfId="20037"/>
    <cellStyle name="40% - Accent1 2 2 3 3" xfId="1213"/>
    <cellStyle name="40% - Accent1 2 2 3 3 2" xfId="20039"/>
    <cellStyle name="40% - Accent1 2 2 3 4" xfId="1214"/>
    <cellStyle name="40% - Accent1 2 2 3 5" xfId="20036"/>
    <cellStyle name="40% - Accent1 2 2 4" xfId="1215"/>
    <cellStyle name="40% - Accent1 2 2 4 2" xfId="1216"/>
    <cellStyle name="40% - Accent1 2 2 4 2 2" xfId="20041"/>
    <cellStyle name="40% - Accent1 2 2 4 3" xfId="1217"/>
    <cellStyle name="40% - Accent1 2 2 4 4" xfId="20040"/>
    <cellStyle name="40% - Accent1 2 2 5" xfId="1218"/>
    <cellStyle name="40% - Accent1 2 2 5 2" xfId="1219"/>
    <cellStyle name="40% - Accent1 2 2 5 3" xfId="20042"/>
    <cellStyle name="40% - Accent1 2 2 6" xfId="1220"/>
    <cellStyle name="40% - Accent1 2 2 6 2" xfId="1221"/>
    <cellStyle name="40% - Accent1 2 2 7" xfId="1222"/>
    <cellStyle name="40% - Accent1 2 2 8" xfId="20035"/>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3" xfId="1246"/>
    <cellStyle name="40% - Accent1 3 2 2 2 4" xfId="20046"/>
    <cellStyle name="40% - Accent1 3 2 2 3" xfId="1247"/>
    <cellStyle name="40% - Accent1 3 2 2 3 2" xfId="1248"/>
    <cellStyle name="40% - Accent1 3 2 2 3 3" xfId="20048"/>
    <cellStyle name="40% - Accent1 3 2 2 4" xfId="1249"/>
    <cellStyle name="40% - Accent1 3 2 2 5" xfId="20045"/>
    <cellStyle name="40% - Accent1 3 2 3" xfId="1250"/>
    <cellStyle name="40% - Accent1 3 2 3 2" xfId="1251"/>
    <cellStyle name="40% - Accent1 3 2 3 2 2" xfId="20050"/>
    <cellStyle name="40% - Accent1 3 2 3 3" xfId="1252"/>
    <cellStyle name="40% - Accent1 3 2 3 4" xfId="20049"/>
    <cellStyle name="40% - Accent1 3 2 4" xfId="1253"/>
    <cellStyle name="40% - Accent1 3 2 4 2" xfId="1254"/>
    <cellStyle name="40% - Accent1 3 2 4 3" xfId="20051"/>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3" xfId="1260"/>
    <cellStyle name="40% - Accent1 3 3 2" xfId="1261"/>
    <cellStyle name="40% - Accent1 3 3 2 2" xfId="1262"/>
    <cellStyle name="40% - Accent1 3 3 2 2 2" xfId="20054"/>
    <cellStyle name="40% - Accent1 3 3 2 3" xfId="20053"/>
    <cellStyle name="40% - Accent1 3 3 3" xfId="1263"/>
    <cellStyle name="40% - Accent1 3 3 3 2" xfId="20055"/>
    <cellStyle name="40% - Accent1 3 3 4" xfId="1264"/>
    <cellStyle name="40% - Accent1 3 3 5" xfId="20052"/>
    <cellStyle name="40% - Accent1 3 4" xfId="1265"/>
    <cellStyle name="40% - Accent1 3 4 2" xfId="1266"/>
    <cellStyle name="40% - Accent1 3 4 2 2" xfId="20057"/>
    <cellStyle name="40% - Accent1 3 4 3" xfId="1267"/>
    <cellStyle name="40% - Accent1 3 4 4" xfId="20056"/>
    <cellStyle name="40% - Accent1 3 5" xfId="1268"/>
    <cellStyle name="40% - Accent1 3 5 2" xfId="1269"/>
    <cellStyle name="40% - Accent1 3 5 3" xfId="20058"/>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3" xfId="1282"/>
    <cellStyle name="40% - Accent1 4 2 2 2 4" xfId="20061"/>
    <cellStyle name="40% - Accent1 4 2 2 3" xfId="1283"/>
    <cellStyle name="40% - Accent1 4 2 2 3 2" xfId="1284"/>
    <cellStyle name="40% - Accent1 4 2 2 3 3" xfId="20063"/>
    <cellStyle name="40% - Accent1 4 2 2 4" xfId="1285"/>
    <cellStyle name="40% - Accent1 4 2 2 5" xfId="20060"/>
    <cellStyle name="40% - Accent1 4 2 3" xfId="1286"/>
    <cellStyle name="40% - Accent1 4 2 3 2" xfId="1287"/>
    <cellStyle name="40% - Accent1 4 2 3 2 2" xfId="20065"/>
    <cellStyle name="40% - Accent1 4 2 3 3" xfId="1288"/>
    <cellStyle name="40% - Accent1 4 2 3 4" xfId="20064"/>
    <cellStyle name="40% - Accent1 4 2 4" xfId="1289"/>
    <cellStyle name="40% - Accent1 4 2 4 2" xfId="1290"/>
    <cellStyle name="40% - Accent1 4 2 4 3" xfId="20066"/>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3" xfId="1296"/>
    <cellStyle name="40% - Accent1 4 3 2" xfId="1297"/>
    <cellStyle name="40% - Accent1 4 3 2 2" xfId="20068"/>
    <cellStyle name="40% - Accent1 4 3 3" xfId="1298"/>
    <cellStyle name="40% - Accent1 4 3 3 2" xfId="20069"/>
    <cellStyle name="40% - Accent1 4 3 4" xfId="1299"/>
    <cellStyle name="40% - Accent1 4 3 5" xfId="20067"/>
    <cellStyle name="40% - Accent1 4 4" xfId="1300"/>
    <cellStyle name="40% - Accent1 4 4 2" xfId="1301"/>
    <cellStyle name="40% - Accent1 4 4 2 2" xfId="20071"/>
    <cellStyle name="40% - Accent1 4 4 3" xfId="1302"/>
    <cellStyle name="40% - Accent1 4 4 4" xfId="20070"/>
    <cellStyle name="40% - Accent1 4 5" xfId="1303"/>
    <cellStyle name="40% - Accent1 4 5 2" xfId="20072"/>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3" xfId="20075"/>
    <cellStyle name="40% - Accent1 5 2 2 3" xfId="1315"/>
    <cellStyle name="40% - Accent1 5 2 2 3 2" xfId="20077"/>
    <cellStyle name="40% - Accent1 5 2 2 4" xfId="20074"/>
    <cellStyle name="40% - Accent1 5 2 3" xfId="1316"/>
    <cellStyle name="40% - Accent1 5 2 3 2" xfId="1317"/>
    <cellStyle name="40% - Accent1 5 2 3 2 2" xfId="20079"/>
    <cellStyle name="40% - Accent1 5 2 3 3" xfId="20078"/>
    <cellStyle name="40% - Accent1 5 2 4" xfId="1318"/>
    <cellStyle name="40% - Accent1 5 2 4 2" xfId="20080"/>
    <cellStyle name="40% - Accent1 5 2 5" xfId="1319"/>
    <cellStyle name="40% - Accent1 5 2 6" xfId="20073"/>
    <cellStyle name="40% - Accent1 5 3" xfId="1320"/>
    <cellStyle name="40% - Accent1 5 3 2" xfId="1321"/>
    <cellStyle name="40% - Accent1 5 3 3" xfId="20081"/>
    <cellStyle name="40% - Accent1 5 4" xfId="1322"/>
    <cellStyle name="40% - Accent1 5 5" xfId="1323"/>
    <cellStyle name="40% - Accent1 6" xfId="1324"/>
    <cellStyle name="40% - Accent1 6 2" xfId="1325"/>
    <cellStyle name="40% - Accent1 6 2 2" xfId="1326"/>
    <cellStyle name="40% - Accent1 6 2 2 2" xfId="20083"/>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3" xfId="20085"/>
    <cellStyle name="40% - Accent1 6 3 3" xfId="1332"/>
    <cellStyle name="40% - Accent1 6 3 3 2" xfId="20087"/>
    <cellStyle name="40% - Accent1 6 3 4" xfId="1333"/>
    <cellStyle name="40% - Accent1 6 3 5" xfId="20084"/>
    <cellStyle name="40% - Accent1 6 4" xfId="1334"/>
    <cellStyle name="40% - Accent1 6 4 2" xfId="1335"/>
    <cellStyle name="40% - Accent1 6 4 2 2" xfId="20089"/>
    <cellStyle name="40% - Accent1 6 4 3" xfId="20088"/>
    <cellStyle name="40% - Accent1 6 5" xfId="1336"/>
    <cellStyle name="40% - Accent1 6 5 2" xfId="20090"/>
    <cellStyle name="40% - Accent1 6 6" xfId="1337"/>
    <cellStyle name="40% - Accent1 6 7" xfId="20082"/>
    <cellStyle name="40% - Accent1 7" xfId="1338"/>
    <cellStyle name="40% - Accent1 7 2" xfId="1339"/>
    <cellStyle name="40% - Accent1 7 2 2" xfId="1340"/>
    <cellStyle name="40% - Accent1 7 2 2 2" xfId="1341"/>
    <cellStyle name="40% - Accent1 7 2 2 2 2" xfId="20094"/>
    <cellStyle name="40% - Accent1 7 2 2 3" xfId="20093"/>
    <cellStyle name="40% - Accent1 7 2 3" xfId="1342"/>
    <cellStyle name="40% - Accent1 7 2 3 2" xfId="20095"/>
    <cellStyle name="40% - Accent1 7 2 4" xfId="20092"/>
    <cellStyle name="40% - Accent1 7 3" xfId="1343"/>
    <cellStyle name="40% - Accent1 7 3 2" xfId="1344"/>
    <cellStyle name="40% - Accent1 7 3 2 2" xfId="20097"/>
    <cellStyle name="40% - Accent1 7 3 3" xfId="20096"/>
    <cellStyle name="40% - Accent1 7 4" xfId="1345"/>
    <cellStyle name="40% - Accent1 7 4 2" xfId="20098"/>
    <cellStyle name="40% - Accent1 7 5" xfId="1346"/>
    <cellStyle name="40% - Accent1 7 6" xfId="20091"/>
    <cellStyle name="40% - Accent1 8" xfId="1347"/>
    <cellStyle name="40% - Accent1 8 2" xfId="1348"/>
    <cellStyle name="40% - Accent1 8 3" xfId="1349"/>
    <cellStyle name="40% - Accent1 8 3 2" xfId="20099"/>
    <cellStyle name="40% - Accent1 8 4" xfId="1350"/>
    <cellStyle name="40% - Accent1 9" xfId="1351"/>
    <cellStyle name="40% - Accent1 9 2" xfId="1352"/>
    <cellStyle name="40% - Accent1 9 2 2" xfId="20100"/>
    <cellStyle name="40% - Accent1 9 3" xfId="1353"/>
    <cellStyle name="40% - Accent2 10" xfId="1354"/>
    <cellStyle name="40% - Accent2 10 2" xfId="1355"/>
    <cellStyle name="40% - Accent2 10 2 2" xfId="20101"/>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3" xfId="20104"/>
    <cellStyle name="40% - Accent2 2 2 3 3" xfId="1368"/>
    <cellStyle name="40% - Accent2 2 2 3 3 2" xfId="20106"/>
    <cellStyle name="40% - Accent2 2 2 3 4" xfId="1369"/>
    <cellStyle name="40% - Accent2 2 2 3 5" xfId="20103"/>
    <cellStyle name="40% - Accent2 2 2 4" xfId="1370"/>
    <cellStyle name="40% - Accent2 2 2 4 2" xfId="1371"/>
    <cellStyle name="40% - Accent2 2 2 4 2 2" xfId="20108"/>
    <cellStyle name="40% - Accent2 2 2 4 3" xfId="1372"/>
    <cellStyle name="40% - Accent2 2 2 4 4" xfId="20107"/>
    <cellStyle name="40% - Accent2 2 2 5" xfId="1373"/>
    <cellStyle name="40% - Accent2 2 2 5 2" xfId="1374"/>
    <cellStyle name="40% - Accent2 2 2 5 3" xfId="20109"/>
    <cellStyle name="40% - Accent2 2 2 6" xfId="1375"/>
    <cellStyle name="40% - Accent2 2 2 6 2" xfId="1376"/>
    <cellStyle name="40% - Accent2 2 2 7" xfId="1377"/>
    <cellStyle name="40% - Accent2 2 2 8" xfId="20102"/>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3" xfId="1397"/>
    <cellStyle name="40% - Accent2 3 2 2 2 4" xfId="20112"/>
    <cellStyle name="40% - Accent2 3 2 2 3" xfId="1398"/>
    <cellStyle name="40% - Accent2 3 2 2 3 2" xfId="1399"/>
    <cellStyle name="40% - Accent2 3 2 2 3 3" xfId="20114"/>
    <cellStyle name="40% - Accent2 3 2 2 4" xfId="1400"/>
    <cellStyle name="40% - Accent2 3 2 2 5" xfId="20111"/>
    <cellStyle name="40% - Accent2 3 2 3" xfId="1401"/>
    <cellStyle name="40% - Accent2 3 2 3 2" xfId="1402"/>
    <cellStyle name="40% - Accent2 3 2 3 2 2" xfId="20116"/>
    <cellStyle name="40% - Accent2 3 2 3 3" xfId="1403"/>
    <cellStyle name="40% - Accent2 3 2 3 4" xfId="20115"/>
    <cellStyle name="40% - Accent2 3 2 4" xfId="1404"/>
    <cellStyle name="40% - Accent2 3 2 4 2" xfId="1405"/>
    <cellStyle name="40% - Accent2 3 2 4 3" xfId="20117"/>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3" xfId="1411"/>
    <cellStyle name="40% - Accent2 3 3 2" xfId="1412"/>
    <cellStyle name="40% - Accent2 3 3 2 2" xfId="1413"/>
    <cellStyle name="40% - Accent2 3 3 2 2 2" xfId="20120"/>
    <cellStyle name="40% - Accent2 3 3 2 3" xfId="20119"/>
    <cellStyle name="40% - Accent2 3 3 3" xfId="1414"/>
    <cellStyle name="40% - Accent2 3 3 3 2" xfId="20121"/>
    <cellStyle name="40% - Accent2 3 3 4" xfId="1415"/>
    <cellStyle name="40% - Accent2 3 3 5" xfId="20118"/>
    <cellStyle name="40% - Accent2 3 4" xfId="1416"/>
    <cellStyle name="40% - Accent2 3 4 2" xfId="1417"/>
    <cellStyle name="40% - Accent2 3 4 2 2" xfId="20123"/>
    <cellStyle name="40% - Accent2 3 4 3" xfId="1418"/>
    <cellStyle name="40% - Accent2 3 4 4" xfId="20122"/>
    <cellStyle name="40% - Accent2 3 5" xfId="1419"/>
    <cellStyle name="40% - Accent2 3 5 2" xfId="1420"/>
    <cellStyle name="40% - Accent2 3 5 3" xfId="20124"/>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3" xfId="1433"/>
    <cellStyle name="40% - Accent2 4 2 2 2 4" xfId="20127"/>
    <cellStyle name="40% - Accent2 4 2 2 3" xfId="1434"/>
    <cellStyle name="40% - Accent2 4 2 2 3 2" xfId="1435"/>
    <cellStyle name="40% - Accent2 4 2 2 3 3" xfId="20129"/>
    <cellStyle name="40% - Accent2 4 2 2 4" xfId="1436"/>
    <cellStyle name="40% - Accent2 4 2 2 5" xfId="20126"/>
    <cellStyle name="40% - Accent2 4 2 3" xfId="1437"/>
    <cellStyle name="40% - Accent2 4 2 3 2" xfId="1438"/>
    <cellStyle name="40% - Accent2 4 2 3 2 2" xfId="20131"/>
    <cellStyle name="40% - Accent2 4 2 3 3" xfId="1439"/>
    <cellStyle name="40% - Accent2 4 2 3 4" xfId="20130"/>
    <cellStyle name="40% - Accent2 4 2 4" xfId="1440"/>
    <cellStyle name="40% - Accent2 4 2 4 2" xfId="1441"/>
    <cellStyle name="40% - Accent2 4 2 4 3" xfId="20132"/>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3" xfId="1447"/>
    <cellStyle name="40% - Accent2 4 3 2" xfId="1448"/>
    <cellStyle name="40% - Accent2 4 3 2 2" xfId="20134"/>
    <cellStyle name="40% - Accent2 4 3 3" xfId="1449"/>
    <cellStyle name="40% - Accent2 4 3 3 2" xfId="20135"/>
    <cellStyle name="40% - Accent2 4 3 4" xfId="1450"/>
    <cellStyle name="40% - Accent2 4 3 5" xfId="20133"/>
    <cellStyle name="40% - Accent2 4 4" xfId="1451"/>
    <cellStyle name="40% - Accent2 4 4 2" xfId="1452"/>
    <cellStyle name="40% - Accent2 4 4 2 2" xfId="20137"/>
    <cellStyle name="40% - Accent2 4 4 3" xfId="1453"/>
    <cellStyle name="40% - Accent2 4 4 4" xfId="20136"/>
    <cellStyle name="40% - Accent2 4 5" xfId="1454"/>
    <cellStyle name="40% - Accent2 4 5 2" xfId="20138"/>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3" xfId="1464"/>
    <cellStyle name="40% - Accent2 5 2 3 2" xfId="20141"/>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3" xfId="20143"/>
    <cellStyle name="40% - Accent2 5 3 3" xfId="1470"/>
    <cellStyle name="40% - Accent2 5 3 3 2" xfId="20145"/>
    <cellStyle name="40% - Accent2 5 3 4" xfId="1471"/>
    <cellStyle name="40% - Accent2 5 3 5" xfId="20142"/>
    <cellStyle name="40% - Accent2 5 4" xfId="1472"/>
    <cellStyle name="40% - Accent2 5 4 2" xfId="1473"/>
    <cellStyle name="40% - Accent2 5 4 2 2" xfId="20147"/>
    <cellStyle name="40% - Accent2 5 4 3" xfId="20146"/>
    <cellStyle name="40% - Accent2 5 5" xfId="1474"/>
    <cellStyle name="40% - Accent2 5 5 2" xfId="20148"/>
    <cellStyle name="40% - Accent2 5 6" xfId="1475"/>
    <cellStyle name="40% - Accent2 5 7" xfId="20139"/>
    <cellStyle name="40% - Accent2 6" xfId="1476"/>
    <cellStyle name="40% - Accent2 6 2" xfId="1477"/>
    <cellStyle name="40% - Accent2 6 2 2" xfId="1478"/>
    <cellStyle name="40% - Accent2 6 2 2 2" xfId="1479"/>
    <cellStyle name="40% - Accent2 6 2 2 2 2" xfId="20152"/>
    <cellStyle name="40% - Accent2 6 2 2 3" xfId="20151"/>
    <cellStyle name="40% - Accent2 6 2 3" xfId="1480"/>
    <cellStyle name="40% - Accent2 6 2 3 2" xfId="20153"/>
    <cellStyle name="40% - Accent2 6 2 4" xfId="1481"/>
    <cellStyle name="40% - Accent2 6 2 5" xfId="20150"/>
    <cellStyle name="40% - Accent2 6 3" xfId="1482"/>
    <cellStyle name="40% - Accent2 6 3 2" xfId="1483"/>
    <cellStyle name="40% - Accent2 6 3 2 2" xfId="20155"/>
    <cellStyle name="40% - Accent2 6 3 3" xfId="1484"/>
    <cellStyle name="40% - Accent2 6 3 4" xfId="20154"/>
    <cellStyle name="40% - Accent2 6 4" xfId="1485"/>
    <cellStyle name="40% - Accent2 6 4 2" xfId="20156"/>
    <cellStyle name="40% - Accent2 6 5" xfId="1486"/>
    <cellStyle name="40% - Accent2 6 6" xfId="20149"/>
    <cellStyle name="40% - Accent2 7" xfId="1487"/>
    <cellStyle name="40% - Accent2 7 2" xfId="1488"/>
    <cellStyle name="40% - Accent2 7 2 2" xfId="1489"/>
    <cellStyle name="40% - Accent2 7 2 2 2" xfId="1490"/>
    <cellStyle name="40% - Accent2 7 2 2 2 2" xfId="20160"/>
    <cellStyle name="40% - Accent2 7 2 2 3" xfId="20159"/>
    <cellStyle name="40% - Accent2 7 2 3" xfId="1491"/>
    <cellStyle name="40% - Accent2 7 2 3 2" xfId="20161"/>
    <cellStyle name="40% - Accent2 7 2 4" xfId="20158"/>
    <cellStyle name="40% - Accent2 7 3" xfId="1492"/>
    <cellStyle name="40% - Accent2 7 3 2" xfId="1493"/>
    <cellStyle name="40% - Accent2 7 3 2 2" xfId="20163"/>
    <cellStyle name="40% - Accent2 7 3 3" xfId="20162"/>
    <cellStyle name="40% - Accent2 7 4" xfId="1494"/>
    <cellStyle name="40% - Accent2 7 4 2" xfId="20164"/>
    <cellStyle name="40% - Accent2 7 5" xfId="1495"/>
    <cellStyle name="40% - Accent2 7 6" xfId="20157"/>
    <cellStyle name="40% - Accent2 8" xfId="1496"/>
    <cellStyle name="40% - Accent2 8 2" xfId="1497"/>
    <cellStyle name="40% - Accent2 8 3" xfId="1498"/>
    <cellStyle name="40% - Accent2 8 3 2" xfId="20165"/>
    <cellStyle name="40% - Accent2 8 4" xfId="1499"/>
    <cellStyle name="40% - Accent2 9" xfId="1500"/>
    <cellStyle name="40% - Accent2 9 2" xfId="1501"/>
    <cellStyle name="40% - Accent2 9 2 2" xfId="20166"/>
    <cellStyle name="40% - Accent2 9 3" xfId="1502"/>
    <cellStyle name="40% - Accent3 10" xfId="1503"/>
    <cellStyle name="40% - Accent3 10 2" xfId="1504"/>
    <cellStyle name="40% - Accent3 10 2 2" xfId="20167"/>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3" xfId="20170"/>
    <cellStyle name="40% - Accent3 2 2 3 3" xfId="1517"/>
    <cellStyle name="40% - Accent3 2 2 3 3 2" xfId="20172"/>
    <cellStyle name="40% - Accent3 2 2 3 4" xfId="1518"/>
    <cellStyle name="40% - Accent3 2 2 3 5" xfId="20169"/>
    <cellStyle name="40% - Accent3 2 2 4" xfId="1519"/>
    <cellStyle name="40% - Accent3 2 2 4 2" xfId="1520"/>
    <cellStyle name="40% - Accent3 2 2 4 2 2" xfId="20174"/>
    <cellStyle name="40% - Accent3 2 2 4 3" xfId="1521"/>
    <cellStyle name="40% - Accent3 2 2 4 4" xfId="20173"/>
    <cellStyle name="40% - Accent3 2 2 5" xfId="1522"/>
    <cellStyle name="40% - Accent3 2 2 5 2" xfId="1523"/>
    <cellStyle name="40% - Accent3 2 2 5 3" xfId="20175"/>
    <cellStyle name="40% - Accent3 2 2 6" xfId="1524"/>
    <cellStyle name="40% - Accent3 2 2 6 2" xfId="1525"/>
    <cellStyle name="40% - Accent3 2 2 7" xfId="1526"/>
    <cellStyle name="40% - Accent3 2 2 8" xfId="20168"/>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3" xfId="1550"/>
    <cellStyle name="40% - Accent3 3 2 2 2 4" xfId="20179"/>
    <cellStyle name="40% - Accent3 3 2 2 3" xfId="1551"/>
    <cellStyle name="40% - Accent3 3 2 2 3 2" xfId="1552"/>
    <cellStyle name="40% - Accent3 3 2 2 3 3" xfId="20181"/>
    <cellStyle name="40% - Accent3 3 2 2 4" xfId="1553"/>
    <cellStyle name="40% - Accent3 3 2 2 5" xfId="20178"/>
    <cellStyle name="40% - Accent3 3 2 3" xfId="1554"/>
    <cellStyle name="40% - Accent3 3 2 3 2" xfId="1555"/>
    <cellStyle name="40% - Accent3 3 2 3 2 2" xfId="20183"/>
    <cellStyle name="40% - Accent3 3 2 3 3" xfId="1556"/>
    <cellStyle name="40% - Accent3 3 2 3 4" xfId="20182"/>
    <cellStyle name="40% - Accent3 3 2 4" xfId="1557"/>
    <cellStyle name="40% - Accent3 3 2 4 2" xfId="1558"/>
    <cellStyle name="40% - Accent3 3 2 4 3" xfId="20184"/>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3" xfId="1564"/>
    <cellStyle name="40% - Accent3 3 3 2" xfId="1565"/>
    <cellStyle name="40% - Accent3 3 3 2 2" xfId="1566"/>
    <cellStyle name="40% - Accent3 3 3 2 2 2" xfId="20187"/>
    <cellStyle name="40% - Accent3 3 3 2 3" xfId="20186"/>
    <cellStyle name="40% - Accent3 3 3 3" xfId="1567"/>
    <cellStyle name="40% - Accent3 3 3 3 2" xfId="20188"/>
    <cellStyle name="40% - Accent3 3 3 4" xfId="1568"/>
    <cellStyle name="40% - Accent3 3 3 5" xfId="20185"/>
    <cellStyle name="40% - Accent3 3 4" xfId="1569"/>
    <cellStyle name="40% - Accent3 3 4 2" xfId="1570"/>
    <cellStyle name="40% - Accent3 3 4 2 2" xfId="20190"/>
    <cellStyle name="40% - Accent3 3 4 3" xfId="1571"/>
    <cellStyle name="40% - Accent3 3 4 4" xfId="20189"/>
    <cellStyle name="40% - Accent3 3 5" xfId="1572"/>
    <cellStyle name="40% - Accent3 3 5 2" xfId="1573"/>
    <cellStyle name="40% - Accent3 3 5 3" xfId="20191"/>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3" xfId="1586"/>
    <cellStyle name="40% - Accent3 4 2 2 2 4" xfId="20194"/>
    <cellStyle name="40% - Accent3 4 2 2 3" xfId="1587"/>
    <cellStyle name="40% - Accent3 4 2 2 3 2" xfId="1588"/>
    <cellStyle name="40% - Accent3 4 2 2 3 3" xfId="20196"/>
    <cellStyle name="40% - Accent3 4 2 2 4" xfId="1589"/>
    <cellStyle name="40% - Accent3 4 2 2 5" xfId="20193"/>
    <cellStyle name="40% - Accent3 4 2 3" xfId="1590"/>
    <cellStyle name="40% - Accent3 4 2 3 2" xfId="1591"/>
    <cellStyle name="40% - Accent3 4 2 3 2 2" xfId="20198"/>
    <cellStyle name="40% - Accent3 4 2 3 3" xfId="1592"/>
    <cellStyle name="40% - Accent3 4 2 3 4" xfId="20197"/>
    <cellStyle name="40% - Accent3 4 2 4" xfId="1593"/>
    <cellStyle name="40% - Accent3 4 2 4 2" xfId="1594"/>
    <cellStyle name="40% - Accent3 4 2 4 3" xfId="20199"/>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3" xfId="1600"/>
    <cellStyle name="40% - Accent3 4 3 2" xfId="1601"/>
    <cellStyle name="40% - Accent3 4 3 2 2" xfId="20201"/>
    <cellStyle name="40% - Accent3 4 3 3" xfId="1602"/>
    <cellStyle name="40% - Accent3 4 3 3 2" xfId="20202"/>
    <cellStyle name="40% - Accent3 4 3 4" xfId="1603"/>
    <cellStyle name="40% - Accent3 4 3 5" xfId="20200"/>
    <cellStyle name="40% - Accent3 4 4" xfId="1604"/>
    <cellStyle name="40% - Accent3 4 4 2" xfId="1605"/>
    <cellStyle name="40% - Accent3 4 4 2 2" xfId="20204"/>
    <cellStyle name="40% - Accent3 4 4 3" xfId="1606"/>
    <cellStyle name="40% - Accent3 4 4 4" xfId="20203"/>
    <cellStyle name="40% - Accent3 4 5" xfId="1607"/>
    <cellStyle name="40% - Accent3 4 5 2" xfId="20205"/>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3" xfId="20208"/>
    <cellStyle name="40% - Accent3 5 2 2 3" xfId="1619"/>
    <cellStyle name="40% - Accent3 5 2 2 3 2" xfId="20210"/>
    <cellStyle name="40% - Accent3 5 2 2 4" xfId="20207"/>
    <cellStyle name="40% - Accent3 5 2 3" xfId="1620"/>
    <cellStyle name="40% - Accent3 5 2 3 2" xfId="1621"/>
    <cellStyle name="40% - Accent3 5 2 3 2 2" xfId="20212"/>
    <cellStyle name="40% - Accent3 5 2 3 3" xfId="20211"/>
    <cellStyle name="40% - Accent3 5 2 4" xfId="1622"/>
    <cellStyle name="40% - Accent3 5 2 4 2" xfId="20213"/>
    <cellStyle name="40% - Accent3 5 2 5" xfId="1623"/>
    <cellStyle name="40% - Accent3 5 2 6" xfId="20206"/>
    <cellStyle name="40% - Accent3 5 3" xfId="1624"/>
    <cellStyle name="40% - Accent3 5 3 2" xfId="1625"/>
    <cellStyle name="40% - Accent3 5 3 3" xfId="20214"/>
    <cellStyle name="40% - Accent3 5 4" xfId="1626"/>
    <cellStyle name="40% - Accent3 5 5" xfId="1627"/>
    <cellStyle name="40% - Accent3 6" xfId="1628"/>
    <cellStyle name="40% - Accent3 6 2" xfId="1629"/>
    <cellStyle name="40% - Accent3 6 2 2" xfId="1630"/>
    <cellStyle name="40% - Accent3 6 2 2 2" xfId="20216"/>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3" xfId="20218"/>
    <cellStyle name="40% - Accent3 6 3 3" xfId="1636"/>
    <cellStyle name="40% - Accent3 6 3 3 2" xfId="20220"/>
    <cellStyle name="40% - Accent3 6 3 4" xfId="1637"/>
    <cellStyle name="40% - Accent3 6 3 5" xfId="20217"/>
    <cellStyle name="40% - Accent3 6 4" xfId="1638"/>
    <cellStyle name="40% - Accent3 6 4 2" xfId="1639"/>
    <cellStyle name="40% - Accent3 6 4 2 2" xfId="20222"/>
    <cellStyle name="40% - Accent3 6 4 3" xfId="20221"/>
    <cellStyle name="40% - Accent3 6 5" xfId="1640"/>
    <cellStyle name="40% - Accent3 6 5 2" xfId="20223"/>
    <cellStyle name="40% - Accent3 6 6" xfId="1641"/>
    <cellStyle name="40% - Accent3 6 7" xfId="20215"/>
    <cellStyle name="40% - Accent3 7" xfId="1642"/>
    <cellStyle name="40% - Accent3 7 2" xfId="1643"/>
    <cellStyle name="40% - Accent3 7 2 2" xfId="1644"/>
    <cellStyle name="40% - Accent3 7 2 2 2" xfId="1645"/>
    <cellStyle name="40% - Accent3 7 2 2 2 2" xfId="20227"/>
    <cellStyle name="40% - Accent3 7 2 2 3" xfId="20226"/>
    <cellStyle name="40% - Accent3 7 2 3" xfId="1646"/>
    <cellStyle name="40% - Accent3 7 2 3 2" xfId="20228"/>
    <cellStyle name="40% - Accent3 7 2 4" xfId="20225"/>
    <cellStyle name="40% - Accent3 7 3" xfId="1647"/>
    <cellStyle name="40% - Accent3 7 3 2" xfId="1648"/>
    <cellStyle name="40% - Accent3 7 3 2 2" xfId="20230"/>
    <cellStyle name="40% - Accent3 7 3 3" xfId="20229"/>
    <cellStyle name="40% - Accent3 7 4" xfId="1649"/>
    <cellStyle name="40% - Accent3 7 4 2" xfId="20231"/>
    <cellStyle name="40% - Accent3 7 5" xfId="1650"/>
    <cellStyle name="40% - Accent3 7 6" xfId="20224"/>
    <cellStyle name="40% - Accent3 8" xfId="1651"/>
    <cellStyle name="40% - Accent3 8 2" xfId="1652"/>
    <cellStyle name="40% - Accent3 8 3" xfId="1653"/>
    <cellStyle name="40% - Accent3 8 3 2" xfId="20232"/>
    <cellStyle name="40% - Accent3 8 4" xfId="1654"/>
    <cellStyle name="40% - Accent3 9" xfId="1655"/>
    <cellStyle name="40% - Accent3 9 2" xfId="1656"/>
    <cellStyle name="40% - Accent3 9 2 2" xfId="20233"/>
    <cellStyle name="40% - Accent3 9 3" xfId="1657"/>
    <cellStyle name="40% - Accent4 10" xfId="1658"/>
    <cellStyle name="40% - Accent4 10 2" xfId="1659"/>
    <cellStyle name="40% - Accent4 10 2 2" xfId="20234"/>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3" xfId="20237"/>
    <cellStyle name="40% - Accent4 2 2 3 3" xfId="1672"/>
    <cellStyle name="40% - Accent4 2 2 3 3 2" xfId="20239"/>
    <cellStyle name="40% - Accent4 2 2 3 4" xfId="1673"/>
    <cellStyle name="40% - Accent4 2 2 3 5" xfId="20236"/>
    <cellStyle name="40% - Accent4 2 2 4" xfId="1674"/>
    <cellStyle name="40% - Accent4 2 2 4 2" xfId="1675"/>
    <cellStyle name="40% - Accent4 2 2 4 2 2" xfId="20241"/>
    <cellStyle name="40% - Accent4 2 2 4 3" xfId="1676"/>
    <cellStyle name="40% - Accent4 2 2 4 4" xfId="20240"/>
    <cellStyle name="40% - Accent4 2 2 5" xfId="1677"/>
    <cellStyle name="40% - Accent4 2 2 5 2" xfId="1678"/>
    <cellStyle name="40% - Accent4 2 2 5 3" xfId="20242"/>
    <cellStyle name="40% - Accent4 2 2 6" xfId="1679"/>
    <cellStyle name="40% - Accent4 2 2 6 2" xfId="1680"/>
    <cellStyle name="40% - Accent4 2 2 7" xfId="1681"/>
    <cellStyle name="40% - Accent4 2 2 8" xfId="20235"/>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3" xfId="1705"/>
    <cellStyle name="40% - Accent4 3 2 2 2 4" xfId="20246"/>
    <cellStyle name="40% - Accent4 3 2 2 3" xfId="1706"/>
    <cellStyle name="40% - Accent4 3 2 2 3 2" xfId="1707"/>
    <cellStyle name="40% - Accent4 3 2 2 3 3" xfId="20248"/>
    <cellStyle name="40% - Accent4 3 2 2 4" xfId="1708"/>
    <cellStyle name="40% - Accent4 3 2 2 5" xfId="20245"/>
    <cellStyle name="40% - Accent4 3 2 3" xfId="1709"/>
    <cellStyle name="40% - Accent4 3 2 3 2" xfId="1710"/>
    <cellStyle name="40% - Accent4 3 2 3 2 2" xfId="20250"/>
    <cellStyle name="40% - Accent4 3 2 3 3" xfId="1711"/>
    <cellStyle name="40% - Accent4 3 2 3 4" xfId="20249"/>
    <cellStyle name="40% - Accent4 3 2 4" xfId="1712"/>
    <cellStyle name="40% - Accent4 3 2 4 2" xfId="1713"/>
    <cellStyle name="40% - Accent4 3 2 4 3" xfId="20251"/>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3" xfId="1719"/>
    <cellStyle name="40% - Accent4 3 3 2" xfId="1720"/>
    <cellStyle name="40% - Accent4 3 3 2 2" xfId="1721"/>
    <cellStyle name="40% - Accent4 3 3 2 2 2" xfId="20254"/>
    <cellStyle name="40% - Accent4 3 3 2 3" xfId="20253"/>
    <cellStyle name="40% - Accent4 3 3 3" xfId="1722"/>
    <cellStyle name="40% - Accent4 3 3 3 2" xfId="20255"/>
    <cellStyle name="40% - Accent4 3 3 4" xfId="1723"/>
    <cellStyle name="40% - Accent4 3 3 5" xfId="20252"/>
    <cellStyle name="40% - Accent4 3 4" xfId="1724"/>
    <cellStyle name="40% - Accent4 3 4 2" xfId="1725"/>
    <cellStyle name="40% - Accent4 3 4 2 2" xfId="20257"/>
    <cellStyle name="40% - Accent4 3 4 3" xfId="1726"/>
    <cellStyle name="40% - Accent4 3 4 4" xfId="20256"/>
    <cellStyle name="40% - Accent4 3 5" xfId="1727"/>
    <cellStyle name="40% - Accent4 3 5 2" xfId="1728"/>
    <cellStyle name="40% - Accent4 3 5 3" xfId="20258"/>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3" xfId="1741"/>
    <cellStyle name="40% - Accent4 4 2 2 2 4" xfId="20261"/>
    <cellStyle name="40% - Accent4 4 2 2 3" xfId="1742"/>
    <cellStyle name="40% - Accent4 4 2 2 3 2" xfId="1743"/>
    <cellStyle name="40% - Accent4 4 2 2 3 3" xfId="20263"/>
    <cellStyle name="40% - Accent4 4 2 2 4" xfId="1744"/>
    <cellStyle name="40% - Accent4 4 2 2 5" xfId="20260"/>
    <cellStyle name="40% - Accent4 4 2 3" xfId="1745"/>
    <cellStyle name="40% - Accent4 4 2 3 2" xfId="1746"/>
    <cellStyle name="40% - Accent4 4 2 3 2 2" xfId="20265"/>
    <cellStyle name="40% - Accent4 4 2 3 3" xfId="1747"/>
    <cellStyle name="40% - Accent4 4 2 3 4" xfId="20264"/>
    <cellStyle name="40% - Accent4 4 2 4" xfId="1748"/>
    <cellStyle name="40% - Accent4 4 2 4 2" xfId="1749"/>
    <cellStyle name="40% - Accent4 4 2 4 3" xfId="20266"/>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3" xfId="1755"/>
    <cellStyle name="40% - Accent4 4 3 2" xfId="1756"/>
    <cellStyle name="40% - Accent4 4 3 2 2" xfId="20268"/>
    <cellStyle name="40% - Accent4 4 3 3" xfId="1757"/>
    <cellStyle name="40% - Accent4 4 3 3 2" xfId="20269"/>
    <cellStyle name="40% - Accent4 4 3 4" xfId="1758"/>
    <cellStyle name="40% - Accent4 4 3 5" xfId="20267"/>
    <cellStyle name="40% - Accent4 4 4" xfId="1759"/>
    <cellStyle name="40% - Accent4 4 4 2" xfId="1760"/>
    <cellStyle name="40% - Accent4 4 4 2 2" xfId="20271"/>
    <cellStyle name="40% - Accent4 4 4 3" xfId="1761"/>
    <cellStyle name="40% - Accent4 4 4 4" xfId="20270"/>
    <cellStyle name="40% - Accent4 4 5" xfId="1762"/>
    <cellStyle name="40% - Accent4 4 5 2" xfId="20272"/>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3" xfId="20275"/>
    <cellStyle name="40% - Accent4 5 2 2 3" xfId="1774"/>
    <cellStyle name="40% - Accent4 5 2 2 3 2" xfId="20277"/>
    <cellStyle name="40% - Accent4 5 2 2 4" xfId="20274"/>
    <cellStyle name="40% - Accent4 5 2 3" xfId="1775"/>
    <cellStyle name="40% - Accent4 5 2 3 2" xfId="1776"/>
    <cellStyle name="40% - Accent4 5 2 3 2 2" xfId="20279"/>
    <cellStyle name="40% - Accent4 5 2 3 3" xfId="20278"/>
    <cellStyle name="40% - Accent4 5 2 4" xfId="1777"/>
    <cellStyle name="40% - Accent4 5 2 4 2" xfId="20280"/>
    <cellStyle name="40% - Accent4 5 2 5" xfId="1778"/>
    <cellStyle name="40% - Accent4 5 2 6" xfId="20273"/>
    <cellStyle name="40% - Accent4 5 3" xfId="1779"/>
    <cellStyle name="40% - Accent4 5 3 2" xfId="1780"/>
    <cellStyle name="40% - Accent4 5 3 3" xfId="20281"/>
    <cellStyle name="40% - Accent4 5 4" xfId="1781"/>
    <cellStyle name="40% - Accent4 5 5" xfId="1782"/>
    <cellStyle name="40% - Accent4 6" xfId="1783"/>
    <cellStyle name="40% - Accent4 6 2" xfId="1784"/>
    <cellStyle name="40% - Accent4 6 2 2" xfId="1785"/>
    <cellStyle name="40% - Accent4 6 2 2 2" xfId="20283"/>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3" xfId="20285"/>
    <cellStyle name="40% - Accent4 6 3 3" xfId="1791"/>
    <cellStyle name="40% - Accent4 6 3 3 2" xfId="20287"/>
    <cellStyle name="40% - Accent4 6 3 4" xfId="1792"/>
    <cellStyle name="40% - Accent4 6 3 5" xfId="20284"/>
    <cellStyle name="40% - Accent4 6 4" xfId="1793"/>
    <cellStyle name="40% - Accent4 6 4 2" xfId="1794"/>
    <cellStyle name="40% - Accent4 6 4 2 2" xfId="20289"/>
    <cellStyle name="40% - Accent4 6 4 3" xfId="20288"/>
    <cellStyle name="40% - Accent4 6 5" xfId="1795"/>
    <cellStyle name="40% - Accent4 6 5 2" xfId="20290"/>
    <cellStyle name="40% - Accent4 6 6" xfId="1796"/>
    <cellStyle name="40% - Accent4 6 7" xfId="20282"/>
    <cellStyle name="40% - Accent4 7" xfId="1797"/>
    <cellStyle name="40% - Accent4 7 2" xfId="1798"/>
    <cellStyle name="40% - Accent4 7 2 2" xfId="1799"/>
    <cellStyle name="40% - Accent4 7 2 2 2" xfId="1800"/>
    <cellStyle name="40% - Accent4 7 2 2 2 2" xfId="20294"/>
    <cellStyle name="40% - Accent4 7 2 2 3" xfId="20293"/>
    <cellStyle name="40% - Accent4 7 2 3" xfId="1801"/>
    <cellStyle name="40% - Accent4 7 2 3 2" xfId="20295"/>
    <cellStyle name="40% - Accent4 7 2 4" xfId="20292"/>
    <cellStyle name="40% - Accent4 7 3" xfId="1802"/>
    <cellStyle name="40% - Accent4 7 3 2" xfId="1803"/>
    <cellStyle name="40% - Accent4 7 3 2 2" xfId="20297"/>
    <cellStyle name="40% - Accent4 7 3 3" xfId="20296"/>
    <cellStyle name="40% - Accent4 7 4" xfId="1804"/>
    <cellStyle name="40% - Accent4 7 4 2" xfId="20298"/>
    <cellStyle name="40% - Accent4 7 5" xfId="1805"/>
    <cellStyle name="40% - Accent4 7 6" xfId="20291"/>
    <cellStyle name="40% - Accent4 8" xfId="1806"/>
    <cellStyle name="40% - Accent4 8 2" xfId="1807"/>
    <cellStyle name="40% - Accent4 8 3" xfId="1808"/>
    <cellStyle name="40% - Accent4 8 3 2" xfId="20299"/>
    <cellStyle name="40% - Accent4 8 4" xfId="1809"/>
    <cellStyle name="40% - Accent4 9" xfId="1810"/>
    <cellStyle name="40% - Accent4 9 2" xfId="1811"/>
    <cellStyle name="40% - Accent4 9 2 2" xfId="20300"/>
    <cellStyle name="40% - Accent4 9 3" xfId="1812"/>
    <cellStyle name="40% - Accent5 10" xfId="1813"/>
    <cellStyle name="40% - Accent5 10 2" xfId="1814"/>
    <cellStyle name="40% - Accent5 10 2 2" xfId="20301"/>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3" xfId="20304"/>
    <cellStyle name="40% - Accent5 2 2 3 3" xfId="1827"/>
    <cellStyle name="40% - Accent5 2 2 3 3 2" xfId="20306"/>
    <cellStyle name="40% - Accent5 2 2 3 4" xfId="1828"/>
    <cellStyle name="40% - Accent5 2 2 3 5" xfId="20303"/>
    <cellStyle name="40% - Accent5 2 2 4" xfId="1829"/>
    <cellStyle name="40% - Accent5 2 2 4 2" xfId="1830"/>
    <cellStyle name="40% - Accent5 2 2 4 2 2" xfId="20308"/>
    <cellStyle name="40% - Accent5 2 2 4 3" xfId="1831"/>
    <cellStyle name="40% - Accent5 2 2 4 4" xfId="20307"/>
    <cellStyle name="40% - Accent5 2 2 5" xfId="1832"/>
    <cellStyle name="40% - Accent5 2 2 5 2" xfId="1833"/>
    <cellStyle name="40% - Accent5 2 2 5 3" xfId="20309"/>
    <cellStyle name="40% - Accent5 2 2 6" xfId="1834"/>
    <cellStyle name="40% - Accent5 2 2 6 2" xfId="1835"/>
    <cellStyle name="40% - Accent5 2 2 7" xfId="1836"/>
    <cellStyle name="40% - Accent5 2 2 8" xfId="20302"/>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3" xfId="1856"/>
    <cellStyle name="40% - Accent5 3 2 2 2 4" xfId="20312"/>
    <cellStyle name="40% - Accent5 3 2 2 3" xfId="1857"/>
    <cellStyle name="40% - Accent5 3 2 2 3 2" xfId="1858"/>
    <cellStyle name="40% - Accent5 3 2 2 3 3" xfId="20314"/>
    <cellStyle name="40% - Accent5 3 2 2 4" xfId="1859"/>
    <cellStyle name="40% - Accent5 3 2 2 5" xfId="20311"/>
    <cellStyle name="40% - Accent5 3 2 3" xfId="1860"/>
    <cellStyle name="40% - Accent5 3 2 3 2" xfId="1861"/>
    <cellStyle name="40% - Accent5 3 2 3 2 2" xfId="20316"/>
    <cellStyle name="40% - Accent5 3 2 3 3" xfId="1862"/>
    <cellStyle name="40% - Accent5 3 2 3 4" xfId="20315"/>
    <cellStyle name="40% - Accent5 3 2 4" xfId="1863"/>
    <cellStyle name="40% - Accent5 3 2 4 2" xfId="1864"/>
    <cellStyle name="40% - Accent5 3 2 4 3" xfId="20317"/>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3" xfId="1870"/>
    <cellStyle name="40% - Accent5 3 3 2" xfId="1871"/>
    <cellStyle name="40% - Accent5 3 3 2 2" xfId="1872"/>
    <cellStyle name="40% - Accent5 3 3 2 2 2" xfId="20320"/>
    <cellStyle name="40% - Accent5 3 3 2 3" xfId="20319"/>
    <cellStyle name="40% - Accent5 3 3 3" xfId="1873"/>
    <cellStyle name="40% - Accent5 3 3 3 2" xfId="20321"/>
    <cellStyle name="40% - Accent5 3 3 4" xfId="1874"/>
    <cellStyle name="40% - Accent5 3 3 5" xfId="20318"/>
    <cellStyle name="40% - Accent5 3 4" xfId="1875"/>
    <cellStyle name="40% - Accent5 3 4 2" xfId="1876"/>
    <cellStyle name="40% - Accent5 3 4 2 2" xfId="20323"/>
    <cellStyle name="40% - Accent5 3 4 3" xfId="1877"/>
    <cellStyle name="40% - Accent5 3 4 4" xfId="20322"/>
    <cellStyle name="40% - Accent5 3 5" xfId="1878"/>
    <cellStyle name="40% - Accent5 3 5 2" xfId="1879"/>
    <cellStyle name="40% - Accent5 3 5 3" xfId="20324"/>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3" xfId="1892"/>
    <cellStyle name="40% - Accent5 4 2 2 2 4" xfId="20327"/>
    <cellStyle name="40% - Accent5 4 2 2 3" xfId="1893"/>
    <cellStyle name="40% - Accent5 4 2 2 3 2" xfId="1894"/>
    <cellStyle name="40% - Accent5 4 2 2 3 3" xfId="20329"/>
    <cellStyle name="40% - Accent5 4 2 2 4" xfId="1895"/>
    <cellStyle name="40% - Accent5 4 2 2 5" xfId="20326"/>
    <cellStyle name="40% - Accent5 4 2 3" xfId="1896"/>
    <cellStyle name="40% - Accent5 4 2 3 2" xfId="1897"/>
    <cellStyle name="40% - Accent5 4 2 3 2 2" xfId="20331"/>
    <cellStyle name="40% - Accent5 4 2 3 3" xfId="1898"/>
    <cellStyle name="40% - Accent5 4 2 3 4" xfId="20330"/>
    <cellStyle name="40% - Accent5 4 2 4" xfId="1899"/>
    <cellStyle name="40% - Accent5 4 2 4 2" xfId="1900"/>
    <cellStyle name="40% - Accent5 4 2 4 3" xfId="20332"/>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3" xfId="1906"/>
    <cellStyle name="40% - Accent5 4 3 2" xfId="1907"/>
    <cellStyle name="40% - Accent5 4 3 2 2" xfId="20334"/>
    <cellStyle name="40% - Accent5 4 3 3" xfId="1908"/>
    <cellStyle name="40% - Accent5 4 3 3 2" xfId="20335"/>
    <cellStyle name="40% - Accent5 4 3 4" xfId="1909"/>
    <cellStyle name="40% - Accent5 4 3 5" xfId="20333"/>
    <cellStyle name="40% - Accent5 4 4" xfId="1910"/>
    <cellStyle name="40% - Accent5 4 4 2" xfId="1911"/>
    <cellStyle name="40% - Accent5 4 4 2 2" xfId="20337"/>
    <cellStyle name="40% - Accent5 4 4 3" xfId="1912"/>
    <cellStyle name="40% - Accent5 4 4 4" xfId="20336"/>
    <cellStyle name="40% - Accent5 4 5" xfId="1913"/>
    <cellStyle name="40% - Accent5 4 5 2" xfId="20338"/>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3" xfId="1923"/>
    <cellStyle name="40% - Accent5 5 2 3 2" xfId="20341"/>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3" xfId="20343"/>
    <cellStyle name="40% - Accent5 5 3 3" xfId="1929"/>
    <cellStyle name="40% - Accent5 5 3 3 2" xfId="20345"/>
    <cellStyle name="40% - Accent5 5 3 4" xfId="1930"/>
    <cellStyle name="40% - Accent5 5 3 5" xfId="20342"/>
    <cellStyle name="40% - Accent5 5 4" xfId="1931"/>
    <cellStyle name="40% - Accent5 5 4 2" xfId="1932"/>
    <cellStyle name="40% - Accent5 5 4 2 2" xfId="20347"/>
    <cellStyle name="40% - Accent5 5 4 3" xfId="20346"/>
    <cellStyle name="40% - Accent5 5 5" xfId="1933"/>
    <cellStyle name="40% - Accent5 5 5 2" xfId="20348"/>
    <cellStyle name="40% - Accent5 5 6" xfId="1934"/>
    <cellStyle name="40% - Accent5 5 7" xfId="20339"/>
    <cellStyle name="40% - Accent5 6" xfId="1935"/>
    <cellStyle name="40% - Accent5 6 2" xfId="1936"/>
    <cellStyle name="40% - Accent5 6 2 2" xfId="1937"/>
    <cellStyle name="40% - Accent5 6 2 2 2" xfId="1938"/>
    <cellStyle name="40% - Accent5 6 2 2 2 2" xfId="20352"/>
    <cellStyle name="40% - Accent5 6 2 2 3" xfId="20351"/>
    <cellStyle name="40% - Accent5 6 2 3" xfId="1939"/>
    <cellStyle name="40% - Accent5 6 2 3 2" xfId="20353"/>
    <cellStyle name="40% - Accent5 6 2 4" xfId="1940"/>
    <cellStyle name="40% - Accent5 6 2 5" xfId="20350"/>
    <cellStyle name="40% - Accent5 6 3" xfId="1941"/>
    <cellStyle name="40% - Accent5 6 3 2" xfId="1942"/>
    <cellStyle name="40% - Accent5 6 3 2 2" xfId="20355"/>
    <cellStyle name="40% - Accent5 6 3 3" xfId="1943"/>
    <cellStyle name="40% - Accent5 6 3 4" xfId="20354"/>
    <cellStyle name="40% - Accent5 6 4" xfId="1944"/>
    <cellStyle name="40% - Accent5 6 4 2" xfId="20356"/>
    <cellStyle name="40% - Accent5 6 5" xfId="1945"/>
    <cellStyle name="40% - Accent5 6 6" xfId="20349"/>
    <cellStyle name="40% - Accent5 7" xfId="1946"/>
    <cellStyle name="40% - Accent5 7 2" xfId="1947"/>
    <cellStyle name="40% - Accent5 7 2 2" xfId="1948"/>
    <cellStyle name="40% - Accent5 7 2 2 2" xfId="1949"/>
    <cellStyle name="40% - Accent5 7 2 2 2 2" xfId="20360"/>
    <cellStyle name="40% - Accent5 7 2 2 3" xfId="20359"/>
    <cellStyle name="40% - Accent5 7 2 3" xfId="1950"/>
    <cellStyle name="40% - Accent5 7 2 3 2" xfId="20361"/>
    <cellStyle name="40% - Accent5 7 2 4" xfId="20358"/>
    <cellStyle name="40% - Accent5 7 3" xfId="1951"/>
    <cellStyle name="40% - Accent5 7 3 2" xfId="1952"/>
    <cellStyle name="40% - Accent5 7 3 2 2" xfId="20363"/>
    <cellStyle name="40% - Accent5 7 3 3" xfId="20362"/>
    <cellStyle name="40% - Accent5 7 4" xfId="1953"/>
    <cellStyle name="40% - Accent5 7 4 2" xfId="20364"/>
    <cellStyle name="40% - Accent5 7 5" xfId="1954"/>
    <cellStyle name="40% - Accent5 7 6" xfId="20357"/>
    <cellStyle name="40% - Accent5 8" xfId="1955"/>
    <cellStyle name="40% - Accent5 8 2" xfId="1956"/>
    <cellStyle name="40% - Accent5 8 3" xfId="1957"/>
    <cellStyle name="40% - Accent5 8 3 2" xfId="20365"/>
    <cellStyle name="40% - Accent5 8 4" xfId="1958"/>
    <cellStyle name="40% - Accent5 9" xfId="1959"/>
    <cellStyle name="40% - Accent5 9 2" xfId="1960"/>
    <cellStyle name="40% - Accent5 9 2 2" xfId="20366"/>
    <cellStyle name="40% - Accent5 9 3" xfId="1961"/>
    <cellStyle name="40% - Accent6 10" xfId="1962"/>
    <cellStyle name="40% - Accent6 10 2" xfId="1963"/>
    <cellStyle name="40% - Accent6 10 2 2" xfId="20367"/>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3" xfId="20370"/>
    <cellStyle name="40% - Accent6 2 2 3 3" xfId="1976"/>
    <cellStyle name="40% - Accent6 2 2 3 3 2" xfId="20372"/>
    <cellStyle name="40% - Accent6 2 2 3 4" xfId="1977"/>
    <cellStyle name="40% - Accent6 2 2 3 5" xfId="20369"/>
    <cellStyle name="40% - Accent6 2 2 4" xfId="1978"/>
    <cellStyle name="40% - Accent6 2 2 4 2" xfId="1979"/>
    <cellStyle name="40% - Accent6 2 2 4 2 2" xfId="20374"/>
    <cellStyle name="40% - Accent6 2 2 4 3" xfId="1980"/>
    <cellStyle name="40% - Accent6 2 2 4 4" xfId="20373"/>
    <cellStyle name="40% - Accent6 2 2 5" xfId="1981"/>
    <cellStyle name="40% - Accent6 2 2 5 2" xfId="1982"/>
    <cellStyle name="40% - Accent6 2 2 5 3" xfId="20375"/>
    <cellStyle name="40% - Accent6 2 2 6" xfId="1983"/>
    <cellStyle name="40% - Accent6 2 2 6 2" xfId="1984"/>
    <cellStyle name="40% - Accent6 2 2 7" xfId="1985"/>
    <cellStyle name="40% - Accent6 2 2 8" xfId="20368"/>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3" xfId="2009"/>
    <cellStyle name="40% - Accent6 3 2 2 2 4" xfId="20379"/>
    <cellStyle name="40% - Accent6 3 2 2 3" xfId="2010"/>
    <cellStyle name="40% - Accent6 3 2 2 3 2" xfId="2011"/>
    <cellStyle name="40% - Accent6 3 2 2 3 3" xfId="20381"/>
    <cellStyle name="40% - Accent6 3 2 2 4" xfId="2012"/>
    <cellStyle name="40% - Accent6 3 2 2 5" xfId="20378"/>
    <cellStyle name="40% - Accent6 3 2 3" xfId="2013"/>
    <cellStyle name="40% - Accent6 3 2 3 2" xfId="2014"/>
    <cellStyle name="40% - Accent6 3 2 3 2 2" xfId="20383"/>
    <cellStyle name="40% - Accent6 3 2 3 3" xfId="2015"/>
    <cellStyle name="40% - Accent6 3 2 3 4" xfId="20382"/>
    <cellStyle name="40% - Accent6 3 2 4" xfId="2016"/>
    <cellStyle name="40% - Accent6 3 2 4 2" xfId="2017"/>
    <cellStyle name="40% - Accent6 3 2 4 3" xfId="20384"/>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3" xfId="2023"/>
    <cellStyle name="40% - Accent6 3 3 2" xfId="2024"/>
    <cellStyle name="40% - Accent6 3 3 2 2" xfId="2025"/>
    <cellStyle name="40% - Accent6 3 3 2 2 2" xfId="20387"/>
    <cellStyle name="40% - Accent6 3 3 2 3" xfId="20386"/>
    <cellStyle name="40% - Accent6 3 3 3" xfId="2026"/>
    <cellStyle name="40% - Accent6 3 3 3 2" xfId="20388"/>
    <cellStyle name="40% - Accent6 3 3 4" xfId="2027"/>
    <cellStyle name="40% - Accent6 3 3 5" xfId="20385"/>
    <cellStyle name="40% - Accent6 3 4" xfId="2028"/>
    <cellStyle name="40% - Accent6 3 4 2" xfId="2029"/>
    <cellStyle name="40% - Accent6 3 4 2 2" xfId="20390"/>
    <cellStyle name="40% - Accent6 3 4 3" xfId="2030"/>
    <cellStyle name="40% - Accent6 3 4 4" xfId="20389"/>
    <cellStyle name="40% - Accent6 3 5" xfId="2031"/>
    <cellStyle name="40% - Accent6 3 5 2" xfId="2032"/>
    <cellStyle name="40% - Accent6 3 5 3" xfId="20391"/>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3" xfId="2045"/>
    <cellStyle name="40% - Accent6 4 2 2 2 4" xfId="20394"/>
    <cellStyle name="40% - Accent6 4 2 2 3" xfId="2046"/>
    <cellStyle name="40% - Accent6 4 2 2 3 2" xfId="2047"/>
    <cellStyle name="40% - Accent6 4 2 2 3 3" xfId="20396"/>
    <cellStyle name="40% - Accent6 4 2 2 4" xfId="2048"/>
    <cellStyle name="40% - Accent6 4 2 2 5" xfId="20393"/>
    <cellStyle name="40% - Accent6 4 2 3" xfId="2049"/>
    <cellStyle name="40% - Accent6 4 2 3 2" xfId="2050"/>
    <cellStyle name="40% - Accent6 4 2 3 2 2" xfId="20398"/>
    <cellStyle name="40% - Accent6 4 2 3 3" xfId="2051"/>
    <cellStyle name="40% - Accent6 4 2 3 4" xfId="20397"/>
    <cellStyle name="40% - Accent6 4 2 4" xfId="2052"/>
    <cellStyle name="40% - Accent6 4 2 4 2" xfId="2053"/>
    <cellStyle name="40% - Accent6 4 2 4 3" xfId="20399"/>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3" xfId="2059"/>
    <cellStyle name="40% - Accent6 4 3 2" xfId="2060"/>
    <cellStyle name="40% - Accent6 4 3 2 2" xfId="20401"/>
    <cellStyle name="40% - Accent6 4 3 3" xfId="2061"/>
    <cellStyle name="40% - Accent6 4 3 3 2" xfId="20402"/>
    <cellStyle name="40% - Accent6 4 3 4" xfId="2062"/>
    <cellStyle name="40% - Accent6 4 3 5" xfId="20400"/>
    <cellStyle name="40% - Accent6 4 4" xfId="2063"/>
    <cellStyle name="40% - Accent6 4 4 2" xfId="2064"/>
    <cellStyle name="40% - Accent6 4 4 2 2" xfId="20404"/>
    <cellStyle name="40% - Accent6 4 4 3" xfId="2065"/>
    <cellStyle name="40% - Accent6 4 4 4" xfId="20403"/>
    <cellStyle name="40% - Accent6 4 5" xfId="2066"/>
    <cellStyle name="40% - Accent6 4 5 2" xfId="20405"/>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3" xfId="20408"/>
    <cellStyle name="40% - Accent6 5 2 2 3" xfId="2078"/>
    <cellStyle name="40% - Accent6 5 2 2 3 2" xfId="20410"/>
    <cellStyle name="40% - Accent6 5 2 2 4" xfId="20407"/>
    <cellStyle name="40% - Accent6 5 2 3" xfId="2079"/>
    <cellStyle name="40% - Accent6 5 2 3 2" xfId="2080"/>
    <cellStyle name="40% - Accent6 5 2 3 2 2" xfId="20412"/>
    <cellStyle name="40% - Accent6 5 2 3 3" xfId="20411"/>
    <cellStyle name="40% - Accent6 5 2 4" xfId="2081"/>
    <cellStyle name="40% - Accent6 5 2 4 2" xfId="20413"/>
    <cellStyle name="40% - Accent6 5 2 5" xfId="2082"/>
    <cellStyle name="40% - Accent6 5 2 6" xfId="20406"/>
    <cellStyle name="40% - Accent6 5 3" xfId="2083"/>
    <cellStyle name="40% - Accent6 5 3 2" xfId="2084"/>
    <cellStyle name="40% - Accent6 5 3 3" xfId="20414"/>
    <cellStyle name="40% - Accent6 5 4" xfId="2085"/>
    <cellStyle name="40% - Accent6 5 5" xfId="2086"/>
    <cellStyle name="40% - Accent6 6" xfId="2087"/>
    <cellStyle name="40% - Accent6 6 2" xfId="2088"/>
    <cellStyle name="40% - Accent6 6 2 2" xfId="2089"/>
    <cellStyle name="40% - Accent6 6 2 2 2" xfId="20416"/>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3" xfId="20418"/>
    <cellStyle name="40% - Accent6 6 3 3" xfId="2095"/>
    <cellStyle name="40% - Accent6 6 3 3 2" xfId="20420"/>
    <cellStyle name="40% - Accent6 6 3 4" xfId="2096"/>
    <cellStyle name="40% - Accent6 6 3 5" xfId="20417"/>
    <cellStyle name="40% - Accent6 6 4" xfId="2097"/>
    <cellStyle name="40% - Accent6 6 4 2" xfId="2098"/>
    <cellStyle name="40% - Accent6 6 4 2 2" xfId="20422"/>
    <cellStyle name="40% - Accent6 6 4 3" xfId="20421"/>
    <cellStyle name="40% - Accent6 6 5" xfId="2099"/>
    <cellStyle name="40% - Accent6 6 5 2" xfId="20423"/>
    <cellStyle name="40% - Accent6 6 6" xfId="2100"/>
    <cellStyle name="40% - Accent6 6 7" xfId="20415"/>
    <cellStyle name="40% - Accent6 7" xfId="2101"/>
    <cellStyle name="40% - Accent6 7 2" xfId="2102"/>
    <cellStyle name="40% - Accent6 7 2 2" xfId="2103"/>
    <cellStyle name="40% - Accent6 7 2 2 2" xfId="2104"/>
    <cellStyle name="40% - Accent6 7 2 2 2 2" xfId="20427"/>
    <cellStyle name="40% - Accent6 7 2 2 3" xfId="20426"/>
    <cellStyle name="40% - Accent6 7 2 3" xfId="2105"/>
    <cellStyle name="40% - Accent6 7 2 3 2" xfId="20428"/>
    <cellStyle name="40% - Accent6 7 2 4" xfId="20425"/>
    <cellStyle name="40% - Accent6 7 3" xfId="2106"/>
    <cellStyle name="40% - Accent6 7 3 2" xfId="2107"/>
    <cellStyle name="40% - Accent6 7 3 2 2" xfId="20430"/>
    <cellStyle name="40% - Accent6 7 3 3" xfId="20429"/>
    <cellStyle name="40% - Accent6 7 4" xfId="2108"/>
    <cellStyle name="40% - Accent6 7 4 2" xfId="20431"/>
    <cellStyle name="40% - Accent6 7 5" xfId="2109"/>
    <cellStyle name="40% - Accent6 7 6" xfId="20424"/>
    <cellStyle name="40% - Accent6 8" xfId="2110"/>
    <cellStyle name="40% - Accent6 8 2" xfId="2111"/>
    <cellStyle name="40% - Accent6 8 3" xfId="2112"/>
    <cellStyle name="40% - Accent6 8 3 2" xfId="20432"/>
    <cellStyle name="40% - Accent6 8 4" xfId="2113"/>
    <cellStyle name="40% - Accent6 9" xfId="2114"/>
    <cellStyle name="40% - Accent6 9 2" xfId="2115"/>
    <cellStyle name="40% - Accent6 9 2 2" xfId="20433"/>
    <cellStyle name="40% - Accent6 9 3" xfId="2116"/>
    <cellStyle name="⁴㉛湝琀" xfId="2117"/>
    <cellStyle name="⁴〮渰琀" xfId="2118"/>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_NCSC1003" xfId="2273"/>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yesterdayig" xfId="2466"/>
    <cellStyle name="aceryesterdayLastr," xfId="2467"/>
    <cellStyle name="acetomorrowROLa" xfId="2468"/>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10" xfId="2531"/>
    <cellStyle name="Calculation 11" xfId="2532"/>
    <cellStyle name="Calculation 2" xfId="2533"/>
    <cellStyle name="Calculation 2 2" xfId="2534"/>
    <cellStyle name="Calculation 2 2 2" xfId="2535"/>
    <cellStyle name="Calculation 2 2 3" xfId="2536"/>
    <cellStyle name="Calculation 2 3" xfId="2537"/>
    <cellStyle name="Calculation 2 3 2" xfId="2538"/>
    <cellStyle name="Calculation 2 4" xfId="2539"/>
    <cellStyle name="Calculation 2 5" xfId="2540"/>
    <cellStyle name="Calculation 2 6" xfId="2541"/>
    <cellStyle name="Calculation 3" xfId="2542"/>
    <cellStyle name="Calculation 3 2" xfId="2543"/>
    <cellStyle name="Calculation 3 2 2" xfId="2544"/>
    <cellStyle name="Calculation 3 3" xfId="2545"/>
    <cellStyle name="Calculation 3 4" xfId="2546"/>
    <cellStyle name="Calculation 4" xfId="2547"/>
    <cellStyle name="Calculation 4 2" xfId="2548"/>
    <cellStyle name="Calculation 4 2 2" xfId="2549"/>
    <cellStyle name="Calculation 4 3" xfId="2550"/>
    <cellStyle name="Calculation 5" xfId="2551"/>
    <cellStyle name="Calculation 5 2" xfId="2552"/>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3" xfId="2562"/>
    <cellStyle name="captionItem (cntr) 3 2" xfId="2563"/>
    <cellStyle name="captionItem (cntr) 3 2 2" xfId="2564"/>
    <cellStyle name="captionItem (cntr) 3 3" xfId="2565"/>
    <cellStyle name="captionItem (cntr) 4" xfId="2566"/>
    <cellStyle name="captionItem (cntr) 4 2" xfId="2567"/>
    <cellStyle name="captionItem (cntr) 4 2 2" xfId="2568"/>
    <cellStyle name="captionItem (cntr) 4 3" xfId="2569"/>
    <cellStyle name="captionItem (cntr) 5" xfId="2570"/>
    <cellStyle name="captionItem (cntr) 5 2" xfId="2571"/>
    <cellStyle name="captionItem (cntr) 5 2 2" xfId="2572"/>
    <cellStyle name="captionItem (cntr) 5 3" xfId="2573"/>
    <cellStyle name="captionItem (cntr) 6" xfId="2574"/>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3" xfId="8114"/>
    <cellStyle name="Comma 4 2 4" xfId="8115"/>
    <cellStyle name="Comma 4 2 5" xfId="8116"/>
    <cellStyle name="Comma 4 3" xfId="8117"/>
    <cellStyle name="Comma 4 3 2" xfId="8118"/>
    <cellStyle name="Comma 4 3 2 2" xfId="8119"/>
    <cellStyle name="Comma 4 3 3" xfId="8120"/>
    <cellStyle name="Comma 4 3 4" xfId="8121"/>
    <cellStyle name="Comma 4 3 5" xfId="8122"/>
    <cellStyle name="Comma 4 4" xfId="8123"/>
    <cellStyle name="Comma 4 4 2" xfId="8124"/>
    <cellStyle name="Comma 4 4 3" xfId="8125"/>
    <cellStyle name="Comma 4 5" xfId="8126"/>
    <cellStyle name="Comma 4 5 2" xfId="8127"/>
    <cellStyle name="Comma 4 5 3" xfId="8128"/>
    <cellStyle name="Comma 4 6" xfId="8129"/>
    <cellStyle name="Comma 4 6 2" xfId="8130"/>
    <cellStyle name="Comma 4 6 3" xfId="8131"/>
    <cellStyle name="Comma 4 7" xfId="8132"/>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3" xfId="9099"/>
    <cellStyle name="Comma 5 2 4" xfId="9100"/>
    <cellStyle name="Comma 5 3" xfId="9101"/>
    <cellStyle name="Comma 5 3 2" xfId="9102"/>
    <cellStyle name="Comma 5 3 2 2" xfId="9103"/>
    <cellStyle name="Comma 5 3 3" xfId="9104"/>
    <cellStyle name="Comma 5 3 4" xfId="9105"/>
    <cellStyle name="Comma 5 4" xfId="9106"/>
    <cellStyle name="Comma 5 4 2" xfId="9107"/>
    <cellStyle name="Comma 5 4 2 2" xfId="9108"/>
    <cellStyle name="Comma 5 4 3" xfId="910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4" xfId="9203"/>
    <cellStyle name="Comma 55" xfId="9204"/>
    <cellStyle name="Comma 55 2" xfId="9205"/>
    <cellStyle name="Comma 55 2 2" xfId="9206"/>
    <cellStyle name="Comma 55 3" xfId="9207"/>
    <cellStyle name="Comma 55 3 2" xfId="9208"/>
    <cellStyle name="Comma 55 3 2 2" xfId="20444"/>
    <cellStyle name="Comma 55 4" xfId="9209"/>
    <cellStyle name="Comma 56" xfId="9210"/>
    <cellStyle name="Comma 56 2" xfId="9211"/>
    <cellStyle name="Comma 56 2 2" xfId="9212"/>
    <cellStyle name="Comma 56 3" xfId="9213"/>
    <cellStyle name="Comma 56 3 2" xfId="9214"/>
    <cellStyle name="Comma 56 3 2 2" xfId="20445"/>
    <cellStyle name="Comma 56 4" xfId="9215"/>
    <cellStyle name="Comma 57" xfId="9216"/>
    <cellStyle name="Comma 57 2" xfId="9217"/>
    <cellStyle name="Comma 57 2 2" xfId="9218"/>
    <cellStyle name="Comma 57 3" xfId="9219"/>
    <cellStyle name="Comma 57 3 2" xfId="9220"/>
    <cellStyle name="Comma 57 3 2 2" xfId="20446"/>
    <cellStyle name="Comma 57 4" xfId="9221"/>
    <cellStyle name="Comma 58" xfId="9222"/>
    <cellStyle name="Comma 58 2" xfId="9223"/>
    <cellStyle name="Comma 58 2 2" xfId="9224"/>
    <cellStyle name="Comma 58 3" xfId="9225"/>
    <cellStyle name="Comma 58 3 2" xfId="9226"/>
    <cellStyle name="Comma 58 3 2 2" xfId="20447"/>
    <cellStyle name="Comma 58 4" xfId="9227"/>
    <cellStyle name="Comma 59" xfId="9228"/>
    <cellStyle name="Comma 59 2" xfId="9229"/>
    <cellStyle name="Comma 59 2 2" xfId="9230"/>
    <cellStyle name="Comma 59 3" xfId="9231"/>
    <cellStyle name="Comma 59 3 2" xfId="9232"/>
    <cellStyle name="Comma 59 3 2 2" xfId="20448"/>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4" xfId="9429"/>
    <cellStyle name="Comma 63" xfId="9430"/>
    <cellStyle name="Comma 63 2" xfId="9431"/>
    <cellStyle name="Comma 63 2 2" xfId="9432"/>
    <cellStyle name="Comma 63 3" xfId="9433"/>
    <cellStyle name="Comma 63 3 2" xfId="9434"/>
    <cellStyle name="Comma 63 3 2 2" xfId="20454"/>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4" xfId="9507"/>
    <cellStyle name="Comma 7 4 2" xfId="9508"/>
    <cellStyle name="Comma 7 4 2 2" xfId="9509"/>
    <cellStyle name="Comma 7 4 3" xfId="9510"/>
    <cellStyle name="Comma 7 5" xfId="9511"/>
    <cellStyle name="Comma 7 5 2" xfId="9512"/>
    <cellStyle name="Comma 7 6" xfId="9513"/>
    <cellStyle name="Comma 7 7" xfId="9514"/>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4" xfId="10288"/>
    <cellStyle name="Currency 3 4 2" xfId="10289"/>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3" xfId="10353"/>
    <cellStyle name="Currency 4 2 3 2" xfId="10354"/>
    <cellStyle name="Currency 4 2 3 3" xfId="10355"/>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3" xfId="10364"/>
    <cellStyle name="Currency 4 4" xfId="10365"/>
    <cellStyle name="Currency 4 4 2" xfId="10366"/>
    <cellStyle name="Currency 4 5" xfId="10367"/>
    <cellStyle name="Currency 4 6" xfId="10368"/>
    <cellStyle name="Currency 4 7" xfId="10369"/>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4" xfId="10409"/>
    <cellStyle name="Currency 5 4 2" xfId="10410"/>
    <cellStyle name="Currency 5 5" xfId="10411"/>
    <cellStyle name="Currency 5 6" xfId="10412"/>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y" xfId="10984"/>
    <cellStyle name="Grey 2" xfId="10985"/>
    <cellStyle name="Grey 2 2" xfId="10986"/>
    <cellStyle name="Grey 2 2 2" xfId="10987"/>
    <cellStyle name="Grey 2 3" xfId="10988"/>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10" xfId="11119"/>
    <cellStyle name="Heading 1 11" xfId="11120"/>
    <cellStyle name="Heading 1 12" xfId="11121"/>
    <cellStyle name="Heading 1 2" xfId="11122"/>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10" xfId="11174"/>
    <cellStyle name="Heading 2 11" xfId="11175"/>
    <cellStyle name="Heading 2 12" xfId="11176"/>
    <cellStyle name="Heading 2 2" xfId="11177"/>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4" xfId="11668"/>
    <cellStyle name="Input 4 2" xfId="11669"/>
    <cellStyle name="Input 4 2 2" xfId="11670"/>
    <cellStyle name="Input 4 2 2 2" xfId="11671"/>
    <cellStyle name="Input 4 2 3" xfId="11672"/>
    <cellStyle name="Input 4 3" xfId="11673"/>
    <cellStyle name="Input 4 4" xfId="11674"/>
    <cellStyle name="Input 5" xfId="11675"/>
    <cellStyle name="Input 5 2" xfId="11676"/>
    <cellStyle name="Input 5 2 2" xfId="11677"/>
    <cellStyle name="Input 5 3" xfId="11678"/>
    <cellStyle name="Input 5 4" xfId="11679"/>
    <cellStyle name="Input 6" xfId="11680"/>
    <cellStyle name="Input 6 2" xfId="11681"/>
    <cellStyle name="Input 6 2 2" xfId="11682"/>
    <cellStyle name="Input 6 3" xfId="11683"/>
    <cellStyle name="Input 6 4" xfId="11684"/>
    <cellStyle name="Input 7" xfId="11685"/>
    <cellStyle name="Input 7 2" xfId="11686"/>
    <cellStyle name="Input 7 2 2" xfId="11687"/>
    <cellStyle name="Input 7 3" xfId="11688"/>
    <cellStyle name="Input 7 4" xfId="11689"/>
    <cellStyle name="Input 7 5" xfId="11690"/>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3" xfId="11916"/>
    <cellStyle name="Normal - Style1 2 3 2" xfId="20461"/>
    <cellStyle name="Normal - Style1 2 4" xfId="11917"/>
    <cellStyle name="Normal - Style1 2 4 2" xfId="20462"/>
    <cellStyle name="Normal - Style1 2 5" xfId="11918"/>
    <cellStyle name="Normal - Style1 2 5 2" xfId="20463"/>
    <cellStyle name="Normal - Style1 2 6" xfId="11919"/>
    <cellStyle name="Normal - Style1 2 6 2" xfId="20464"/>
    <cellStyle name="Normal - Style1 2 7" xfId="11920"/>
    <cellStyle name="Normal - Style1 2 7 2" xfId="20465"/>
    <cellStyle name="Normal - Style1 3" xfId="11921"/>
    <cellStyle name="Normal - Style1 3 2" xfId="11922"/>
    <cellStyle name="Normal - Style1 3 2 2" xfId="20466"/>
    <cellStyle name="Normal - Style1 3 3" xfId="11923"/>
    <cellStyle name="Normal - Style1 3 3 2" xfId="20467"/>
    <cellStyle name="Normal - Style1 4" xfId="11924"/>
    <cellStyle name="Normal - Style1 4 2" xfId="20468"/>
    <cellStyle name="Normal - Style1 5" xfId="11925"/>
    <cellStyle name="Normal - Style1 5 2" xfId="20469"/>
    <cellStyle name="Normal - Style1 6" xfId="11926"/>
    <cellStyle name="Normal - Style1 6 2" xfId="20470"/>
    <cellStyle name="Normal - Style1 7" xfId="11927"/>
    <cellStyle name="Normal - Style1 7 2" xfId="20471"/>
    <cellStyle name="Normal - Style1 8" xfId="11928"/>
    <cellStyle name="Normal - Style1 8 2" xfId="20472"/>
    <cellStyle name="Normal - Style1 9" xfId="11929"/>
    <cellStyle name="Normal - Style2" xfId="11930"/>
    <cellStyle name="Normal - Style2 2" xfId="11931"/>
    <cellStyle name="Normal - Style2 2 2" xfId="11932"/>
    <cellStyle name="Normal - Style2 2 3" xfId="20473"/>
    <cellStyle name="Normal - Style2 3" xfId="11933"/>
    <cellStyle name="Normal - Style2 3 2" xfId="11934"/>
    <cellStyle name="Normal - Style2 3 3" xfId="20474"/>
    <cellStyle name="Normal - Style2 4" xfId="11935"/>
    <cellStyle name="Normal - Style3" xfId="11936"/>
    <cellStyle name="Normal - Style3 2" xfId="11937"/>
    <cellStyle name="Normal - Style3 2 2" xfId="11938"/>
    <cellStyle name="Normal - Style3 2 3" xfId="20475"/>
    <cellStyle name="Normal - Style3 3" xfId="11939"/>
    <cellStyle name="Normal - Style3 3 2" xfId="11940"/>
    <cellStyle name="Normal - Style3 3 3" xfId="20476"/>
    <cellStyle name="Normal - Style3 4" xfId="11941"/>
    <cellStyle name="Normal - Style4" xfId="11942"/>
    <cellStyle name="Normal - Style4 2" xfId="11943"/>
    <cellStyle name="Normal - Style4 2 2" xfId="11944"/>
    <cellStyle name="Normal - Style4 2 3" xfId="20477"/>
    <cellStyle name="Normal - Style4 3" xfId="11945"/>
    <cellStyle name="Normal - Style4 3 2" xfId="11946"/>
    <cellStyle name="Normal - Style4 3 3" xfId="20478"/>
    <cellStyle name="Normal - Style4 4" xfId="11947"/>
    <cellStyle name="Normal - Style5" xfId="11948"/>
    <cellStyle name="Normal - Style5 2" xfId="11949"/>
    <cellStyle name="Normal - Style5 2 2" xfId="11950"/>
    <cellStyle name="Normal - Style5 2 3" xfId="20479"/>
    <cellStyle name="Normal - Style5 3" xfId="11951"/>
    <cellStyle name="Normal - Style5 3 2" xfId="11952"/>
    <cellStyle name="Normal - Style5 3 3" xfId="20480"/>
    <cellStyle name="Normal - Style5 4" xfId="11953"/>
    <cellStyle name="Normal - Style6" xfId="11954"/>
    <cellStyle name="Normal - Style6 2" xfId="11955"/>
    <cellStyle name="Normal - Style6 2 2" xfId="11956"/>
    <cellStyle name="Normal - Style6 2 3" xfId="20481"/>
    <cellStyle name="Normal - Style6 3" xfId="11957"/>
    <cellStyle name="Normal - Style6 3 2" xfId="11958"/>
    <cellStyle name="Normal - Style6 3 3" xfId="20482"/>
    <cellStyle name="Normal - Style6 4" xfId="11959"/>
    <cellStyle name="Normal - Style7" xfId="11960"/>
    <cellStyle name="Normal - Style7 2" xfId="11961"/>
    <cellStyle name="Normal - Style7 2 2" xfId="11962"/>
    <cellStyle name="Normal - Style7 2 3" xfId="20483"/>
    <cellStyle name="Normal - Style7 3" xfId="11963"/>
    <cellStyle name="Normal - Style7 3 2" xfId="11964"/>
    <cellStyle name="Normal - Style7 3 3" xfId="20484"/>
    <cellStyle name="Normal - Style7 4" xfId="11965"/>
    <cellStyle name="Normal - Style8" xfId="11966"/>
    <cellStyle name="Normal - Style8 2" xfId="11967"/>
    <cellStyle name="Normal - Style8 2 2" xfId="11968"/>
    <cellStyle name="Normal - Style8 2 3" xfId="20485"/>
    <cellStyle name="Normal - Style8 3" xfId="11969"/>
    <cellStyle name="Normal - Style8 3 2" xfId="11970"/>
    <cellStyle name="Normal - Style8 3 3" xfId="20486"/>
    <cellStyle name="Normal - Style8 4" xfId="11971"/>
    <cellStyle name="Normal - Styln" xfId="11972"/>
    <cellStyle name="Normal - Styln 2" xfId="20487"/>
    <cellStyle name="Normal (bottom)" xfId="11973"/>
    <cellStyle name="Normal (bottom) 2" xfId="11974"/>
    <cellStyle name="Normal (bottom) 2 2" xfId="20489"/>
    <cellStyle name="Normal (bottom) 3" xfId="11975"/>
    <cellStyle name="Normal (bottom) 3 2" xfId="11976"/>
    <cellStyle name="Normal (bottom) 3 2 2" xfId="20491"/>
    <cellStyle name="Normal (bottom) 3 3" xfId="20490"/>
    <cellStyle name="Normal (bottom) 4" xfId="11977"/>
    <cellStyle name="Normal (bottom) 4 2" xfId="11978"/>
    <cellStyle name="Normal (bottom) 4 2 2" xfId="20493"/>
    <cellStyle name="Normal (bottom) 4 3" xfId="20492"/>
    <cellStyle name="Normal (bottom) 5" xfId="11979"/>
    <cellStyle name="Normal (bottom) 5 2" xfId="11980"/>
    <cellStyle name="Normal (bottom) 5 2 2" xfId="20495"/>
    <cellStyle name="Normal (bottom) 5 3" xfId="20494"/>
    <cellStyle name="Normal (bottom) 6" xfId="20488"/>
    <cellStyle name="Normal (grey)" xfId="11981"/>
    <cellStyle name="Normal (grey) 2" xfId="20496"/>
    <cellStyle name="Normal (left)" xfId="11982"/>
    <cellStyle name="Normal (left) 2" xfId="11983"/>
    <cellStyle name="Normal (left) 2 2" xfId="20498"/>
    <cellStyle name="Normal (left) 3" xfId="11984"/>
    <cellStyle name="Normal (left) 3 2" xfId="11985"/>
    <cellStyle name="Normal (left) 3 2 2" xfId="20500"/>
    <cellStyle name="Normal (left) 3 3" xfId="20499"/>
    <cellStyle name="Normal (left) 4" xfId="11986"/>
    <cellStyle name="Normal (left) 4 2" xfId="11987"/>
    <cellStyle name="Normal (left) 4 2 2" xfId="20502"/>
    <cellStyle name="Normal (left) 4 3" xfId="20501"/>
    <cellStyle name="Normal (left) 5" xfId="11988"/>
    <cellStyle name="Normal (left) 5 2" xfId="11989"/>
    <cellStyle name="Normal (left) 5 2 2" xfId="20504"/>
    <cellStyle name="Normal (left) 5 3" xfId="20503"/>
    <cellStyle name="Normal (left) 6" xfId="20497"/>
    <cellStyle name="Normal (middle)" xfId="11990"/>
    <cellStyle name="Normal (middle) 2" xfId="11991"/>
    <cellStyle name="Normal (middle) 2 2" xfId="20506"/>
    <cellStyle name="Normal (middle) 3" xfId="11992"/>
    <cellStyle name="Normal (middle) 3 2" xfId="11993"/>
    <cellStyle name="Normal (middle) 3 2 2" xfId="20508"/>
    <cellStyle name="Normal (middle) 3 3" xfId="20507"/>
    <cellStyle name="Normal (middle) 4" xfId="11994"/>
    <cellStyle name="Normal (middle) 4 2" xfId="11995"/>
    <cellStyle name="Normal (middle) 4 2 2" xfId="20510"/>
    <cellStyle name="Normal (middle) 4 3" xfId="20509"/>
    <cellStyle name="Normal (middle) 5" xfId="11996"/>
    <cellStyle name="Normal (middle) 5 2" xfId="11997"/>
    <cellStyle name="Normal (middle) 5 2 2" xfId="20512"/>
    <cellStyle name="Normal (middle) 5 3" xfId="20511"/>
    <cellStyle name="Normal (middle) 6" xfId="20505"/>
    <cellStyle name="Normal (right)" xfId="11998"/>
    <cellStyle name="Normal (right) 2" xfId="11999"/>
    <cellStyle name="Normal (right) 2 2" xfId="20514"/>
    <cellStyle name="Normal (right) 3" xfId="12000"/>
    <cellStyle name="Normal (right) 3 2" xfId="12001"/>
    <cellStyle name="Normal (right) 3 2 2" xfId="20516"/>
    <cellStyle name="Normal (right) 3 3" xfId="20515"/>
    <cellStyle name="Normal (right) 4" xfId="12002"/>
    <cellStyle name="Normal (right) 4 2" xfId="12003"/>
    <cellStyle name="Normal (right) 4 2 2" xfId="20518"/>
    <cellStyle name="Normal (right) 4 3" xfId="20517"/>
    <cellStyle name="Normal (right) 5" xfId="12004"/>
    <cellStyle name="Normal (right) 5 2" xfId="12005"/>
    <cellStyle name="Normal (right) 5 2 2" xfId="20520"/>
    <cellStyle name="Normal (right) 5 3" xfId="20519"/>
    <cellStyle name="Normal (right) 6" xfId="20513"/>
    <cellStyle name="Normal (top)" xfId="12006"/>
    <cellStyle name="Normal (top) 2" xfId="20521"/>
    <cellStyle name="Normal (white)" xfId="12007"/>
    <cellStyle name="Normal (white) 2" xfId="12008"/>
    <cellStyle name="Normal (white) 2 2" xfId="20523"/>
    <cellStyle name="Normal (white) 3" xfId="12009"/>
    <cellStyle name="Normal (white) 3 2" xfId="12010"/>
    <cellStyle name="Normal (white) 3 2 2" xfId="20525"/>
    <cellStyle name="Normal (white) 3 3" xfId="20524"/>
    <cellStyle name="Normal (white) 4" xfId="12011"/>
    <cellStyle name="Normal (white) 4 2" xfId="12012"/>
    <cellStyle name="Normal (white) 4 2 2" xfId="20527"/>
    <cellStyle name="Normal (white) 4 3" xfId="20526"/>
    <cellStyle name="Normal (white) 5" xfId="12013"/>
    <cellStyle name="Normal (white) 5 2" xfId="12014"/>
    <cellStyle name="Normal (white) 5 2 2" xfId="20529"/>
    <cellStyle name="Normal (white) 5 3" xfId="20528"/>
    <cellStyle name="Normal (white) 6" xfId="20522"/>
    <cellStyle name="Normal 10" xfId="12015"/>
    <cellStyle name="Normal 10 10" xfId="12016"/>
    <cellStyle name="Normal 10 10 2" xfId="12017"/>
    <cellStyle name="Normal 10 10 2 2" xfId="20531"/>
    <cellStyle name="Normal 10 10 3" xfId="12018"/>
    <cellStyle name="Normal 10 10 3 2" xfId="20532"/>
    <cellStyle name="Normal 10 10 4" xfId="12019"/>
    <cellStyle name="Normal 10 10 4 2" xfId="20533"/>
    <cellStyle name="Normal 10 10 5" xfId="12020"/>
    <cellStyle name="Normal 10 10 5 2" xfId="20534"/>
    <cellStyle name="Normal 10 10 6" xfId="20530"/>
    <cellStyle name="Normal 10 11" xfId="12021"/>
    <cellStyle name="Normal 10 11 2" xfId="12022"/>
    <cellStyle name="Normal 10 11 2 2" xfId="20536"/>
    <cellStyle name="Normal 10 11 3" xfId="12023"/>
    <cellStyle name="Normal 10 11 3 2" xfId="20537"/>
    <cellStyle name="Normal 10 11 4" xfId="12024"/>
    <cellStyle name="Normal 10 11 4 2" xfId="20538"/>
    <cellStyle name="Normal 10 11 5" xfId="12025"/>
    <cellStyle name="Normal 10 11 5 2" xfId="20539"/>
    <cellStyle name="Normal 10 11 6" xfId="20535"/>
    <cellStyle name="Normal 10 12" xfId="12026"/>
    <cellStyle name="Normal 10 12 2" xfId="12027"/>
    <cellStyle name="Normal 10 12 2 2" xfId="20541"/>
    <cellStyle name="Normal 10 12 3" xfId="12028"/>
    <cellStyle name="Normal 10 12 3 2" xfId="20542"/>
    <cellStyle name="Normal 10 12 4" xfId="12029"/>
    <cellStyle name="Normal 10 12 4 2" xfId="20543"/>
    <cellStyle name="Normal 10 12 5" xfId="20540"/>
    <cellStyle name="Normal 10 13" xfId="12030"/>
    <cellStyle name="Normal 10 13 2" xfId="12031"/>
    <cellStyle name="Normal 10 13 2 2" xfId="20545"/>
    <cellStyle name="Normal 10 13 3" xfId="12032"/>
    <cellStyle name="Normal 10 13 3 2" xfId="20546"/>
    <cellStyle name="Normal 10 13 4" xfId="12033"/>
    <cellStyle name="Normal 10 13 4 2" xfId="20547"/>
    <cellStyle name="Normal 10 13 5" xfId="20544"/>
    <cellStyle name="Normal 10 14" xfId="12034"/>
    <cellStyle name="Normal 10 14 2" xfId="12035"/>
    <cellStyle name="Normal 10 14 2 2" xfId="20549"/>
    <cellStyle name="Normal 10 14 3" xfId="12036"/>
    <cellStyle name="Normal 10 14 3 2" xfId="20550"/>
    <cellStyle name="Normal 10 14 4" xfId="12037"/>
    <cellStyle name="Normal 10 14 4 2" xfId="20551"/>
    <cellStyle name="Normal 10 14 5" xfId="20548"/>
    <cellStyle name="Normal 10 15" xfId="12038"/>
    <cellStyle name="Normal 10 15 2" xfId="12039"/>
    <cellStyle name="Normal 10 15 2 2" xfId="20553"/>
    <cellStyle name="Normal 10 15 3" xfId="12040"/>
    <cellStyle name="Normal 10 15 3 2" xfId="20554"/>
    <cellStyle name="Normal 10 15 4" xfId="12041"/>
    <cellStyle name="Normal 10 15 4 2" xfId="20555"/>
    <cellStyle name="Normal 10 15 5" xfId="20552"/>
    <cellStyle name="Normal 10 16" xfId="12042"/>
    <cellStyle name="Normal 10 16 2" xfId="12043"/>
    <cellStyle name="Normal 10 16 2 2" xfId="20557"/>
    <cellStyle name="Normal 10 16 3" xfId="12044"/>
    <cellStyle name="Normal 10 16 3 2" xfId="20558"/>
    <cellStyle name="Normal 10 16 4" xfId="12045"/>
    <cellStyle name="Normal 10 16 4 2" xfId="20559"/>
    <cellStyle name="Normal 10 16 5" xfId="20556"/>
    <cellStyle name="Normal 10 17" xfId="12046"/>
    <cellStyle name="Normal 10 17 2" xfId="12047"/>
    <cellStyle name="Normal 10 17 2 2" xfId="20561"/>
    <cellStyle name="Normal 10 17 3" xfId="12048"/>
    <cellStyle name="Normal 10 17 3 2" xfId="20562"/>
    <cellStyle name="Normal 10 17 4" xfId="12049"/>
    <cellStyle name="Normal 10 17 4 2" xfId="20563"/>
    <cellStyle name="Normal 10 17 5" xfId="20560"/>
    <cellStyle name="Normal 10 18" xfId="12050"/>
    <cellStyle name="Normal 10 18 2" xfId="12051"/>
    <cellStyle name="Normal 10 18 2 2" xfId="12052"/>
    <cellStyle name="Normal 10 18 2 2 2" xfId="12053"/>
    <cellStyle name="Normal 10 18 2 2 2 2" xfId="20567"/>
    <cellStyle name="Normal 10 18 2 2 3" xfId="20566"/>
    <cellStyle name="Normal 10 18 2 3" xfId="12054"/>
    <cellStyle name="Normal 10 18 2 3 2" xfId="20568"/>
    <cellStyle name="Normal 10 18 2 4" xfId="20565"/>
    <cellStyle name="Normal 10 18 3" xfId="12055"/>
    <cellStyle name="Normal 10 18 3 2" xfId="12056"/>
    <cellStyle name="Normal 10 18 3 2 2" xfId="20570"/>
    <cellStyle name="Normal 10 18 3 3" xfId="20569"/>
    <cellStyle name="Normal 10 18 4" xfId="12057"/>
    <cellStyle name="Normal 10 18 4 2" xfId="20571"/>
    <cellStyle name="Normal 10 18 5" xfId="20564"/>
    <cellStyle name="Normal 10 19" xfId="12058"/>
    <cellStyle name="Normal 10 19 2" xfId="20572"/>
    <cellStyle name="Normal 10 2" xfId="12059"/>
    <cellStyle name="Normal 10 2 10" xfId="12060"/>
    <cellStyle name="Normal 10 2 11" xfId="20573"/>
    <cellStyle name="Normal 10 2 2" xfId="12061"/>
    <cellStyle name="Normal 10 2 2 2" xfId="12062"/>
    <cellStyle name="Normal 10 2 2 2 2" xfId="12063"/>
    <cellStyle name="Normal 10 2 2 2 2 2" xfId="12064"/>
    <cellStyle name="Normal 10 2 2 2 2 2 2" xfId="20577"/>
    <cellStyle name="Normal 10 2 2 2 2 3" xfId="12065"/>
    <cellStyle name="Normal 10 2 2 2 2 3 2" xfId="20578"/>
    <cellStyle name="Normal 10 2 2 2 2 4" xfId="20576"/>
    <cellStyle name="Normal 10 2 2 2 3" xfId="12066"/>
    <cellStyle name="Normal 10 2 2 2 3 2" xfId="12067"/>
    <cellStyle name="Normal 10 2 2 2 3 2 2" xfId="20580"/>
    <cellStyle name="Normal 10 2 2 2 3 3" xfId="20579"/>
    <cellStyle name="Normal 10 2 2 2 4" xfId="12068"/>
    <cellStyle name="Normal 10 2 2 2 4 2" xfId="20581"/>
    <cellStyle name="Normal 10 2 2 2 5" xfId="20575"/>
    <cellStyle name="Normal 10 2 2 3" xfId="12069"/>
    <cellStyle name="Normal 10 2 2 3 2" xfId="12070"/>
    <cellStyle name="Normal 10 2 2 3 2 2" xfId="12071"/>
    <cellStyle name="Normal 10 2 2 3 2 2 2" xfId="20584"/>
    <cellStyle name="Normal 10 2 2 3 2 3" xfId="20583"/>
    <cellStyle name="Normal 10 2 2 3 3" xfId="12072"/>
    <cellStyle name="Normal 10 2 2 3 3 2" xfId="20585"/>
    <cellStyle name="Normal 10 2 2 3 4" xfId="20582"/>
    <cellStyle name="Normal 10 2 2 4" xfId="12073"/>
    <cellStyle name="Normal 10 2 2 4 2" xfId="12074"/>
    <cellStyle name="Normal 10 2 2 4 2 2" xfId="20587"/>
    <cellStyle name="Normal 10 2 2 4 3" xfId="20586"/>
    <cellStyle name="Normal 10 2 2 5" xfId="12075"/>
    <cellStyle name="Normal 10 2 2 5 2" xfId="20588"/>
    <cellStyle name="Normal 10 2 2 6" xfId="12076"/>
    <cellStyle name="Normal 10 2 2 6 2" xfId="20589"/>
    <cellStyle name="Normal 10 2 2 7" xfId="12077"/>
    <cellStyle name="Normal 10 2 2 7 2" xfId="20590"/>
    <cellStyle name="Normal 10 2 2 8" xfId="12078"/>
    <cellStyle name="Normal 10 2 2 8 2" xfId="20591"/>
    <cellStyle name="Normal 10 2 2 9" xfId="20574"/>
    <cellStyle name="Normal 10 2 3" xfId="12079"/>
    <cellStyle name="Normal 10 2 3 2" xfId="12080"/>
    <cellStyle name="Normal 10 2 3 2 2" xfId="12081"/>
    <cellStyle name="Normal 10 2 3 2 2 2" xfId="20594"/>
    <cellStyle name="Normal 10 2 3 2 3" xfId="12082"/>
    <cellStyle name="Normal 10 2 3 2 3 2" xfId="20595"/>
    <cellStyle name="Normal 10 2 3 2 4" xfId="20593"/>
    <cellStyle name="Normal 10 2 3 3" xfId="12083"/>
    <cellStyle name="Normal 10 2 3 3 2" xfId="12084"/>
    <cellStyle name="Normal 10 2 3 3 2 2" xfId="20597"/>
    <cellStyle name="Normal 10 2 3 3 3" xfId="20596"/>
    <cellStyle name="Normal 10 2 3 4" xfId="12085"/>
    <cellStyle name="Normal 10 2 3 4 2" xfId="20598"/>
    <cellStyle name="Normal 10 2 3 5" xfId="12086"/>
    <cellStyle name="Normal 10 2 3 5 2" xfId="20599"/>
    <cellStyle name="Normal 10 2 3 6" xfId="20592"/>
    <cellStyle name="Normal 10 2 4" xfId="12087"/>
    <cellStyle name="Normal 10 2 4 2" xfId="12088"/>
    <cellStyle name="Normal 10 2 4 2 2" xfId="12089"/>
    <cellStyle name="Normal 10 2 4 2 2 2" xfId="20602"/>
    <cellStyle name="Normal 10 2 4 2 3" xfId="20601"/>
    <cellStyle name="Normal 10 2 4 3" xfId="12090"/>
    <cellStyle name="Normal 10 2 4 3 2" xfId="20603"/>
    <cellStyle name="Normal 10 2 4 4" xfId="12091"/>
    <cellStyle name="Normal 10 2 4 4 2" xfId="20604"/>
    <cellStyle name="Normal 10 2 4 5" xfId="20600"/>
    <cellStyle name="Normal 10 2 5" xfId="12092"/>
    <cellStyle name="Normal 10 2 5 2" xfId="12093"/>
    <cellStyle name="Normal 10 2 5 2 2" xfId="20606"/>
    <cellStyle name="Normal 10 2 5 3" xfId="20605"/>
    <cellStyle name="Normal 10 2 6" xfId="12094"/>
    <cellStyle name="Normal 10 2 6 2" xfId="20607"/>
    <cellStyle name="Normal 10 2 7" xfId="12095"/>
    <cellStyle name="Normal 10 2 7 2" xfId="20608"/>
    <cellStyle name="Normal 10 2 8" xfId="12096"/>
    <cellStyle name="Normal 10 2 8 2" xfId="20609"/>
    <cellStyle name="Normal 10 2 9" xfId="12097"/>
    <cellStyle name="Normal 10 2 9 2" xfId="20610"/>
    <cellStyle name="Normal 10 20" xfId="12098"/>
    <cellStyle name="Normal 10 20 2" xfId="20611"/>
    <cellStyle name="Normal 10 21" xfId="12099"/>
    <cellStyle name="Normal 10 21 2" xfId="20612"/>
    <cellStyle name="Normal 10 22" xfId="12100"/>
    <cellStyle name="Normal 10 3" xfId="12101"/>
    <cellStyle name="Normal 10 3 10" xfId="20613"/>
    <cellStyle name="Normal 10 3 2" xfId="12102"/>
    <cellStyle name="Normal 10 3 2 2" xfId="12103"/>
    <cellStyle name="Normal 10 3 2 2 2" xfId="12104"/>
    <cellStyle name="Normal 10 3 2 2 2 2" xfId="20616"/>
    <cellStyle name="Normal 10 3 2 2 3" xfId="12105"/>
    <cellStyle name="Normal 10 3 2 2 3 2" xfId="20617"/>
    <cellStyle name="Normal 10 3 2 2 4" xfId="20615"/>
    <cellStyle name="Normal 10 3 2 3" xfId="12106"/>
    <cellStyle name="Normal 10 3 2 3 2" xfId="12107"/>
    <cellStyle name="Normal 10 3 2 3 2 2" xfId="20619"/>
    <cellStyle name="Normal 10 3 2 3 3" xfId="20618"/>
    <cellStyle name="Normal 10 3 2 4" xfId="12108"/>
    <cellStyle name="Normal 10 3 2 4 2" xfId="20620"/>
    <cellStyle name="Normal 10 3 2 5" xfId="12109"/>
    <cellStyle name="Normal 10 3 2 5 2" xfId="20621"/>
    <cellStyle name="Normal 10 3 2 6" xfId="12110"/>
    <cellStyle name="Normal 10 3 2 6 2" xfId="20622"/>
    <cellStyle name="Normal 10 3 2 7" xfId="12111"/>
    <cellStyle name="Normal 10 3 2 7 2" xfId="20623"/>
    <cellStyle name="Normal 10 3 2 8" xfId="20614"/>
    <cellStyle name="Normal 10 3 3" xfId="12112"/>
    <cellStyle name="Normal 10 3 3 2" xfId="12113"/>
    <cellStyle name="Normal 10 3 3 2 2" xfId="12114"/>
    <cellStyle name="Normal 10 3 3 2 2 2" xfId="20626"/>
    <cellStyle name="Normal 10 3 3 2 3" xfId="20625"/>
    <cellStyle name="Normal 10 3 3 3" xfId="12115"/>
    <cellStyle name="Normal 10 3 3 3 2" xfId="20627"/>
    <cellStyle name="Normal 10 3 3 4" xfId="12116"/>
    <cellStyle name="Normal 10 3 3 4 2" xfId="20628"/>
    <cellStyle name="Normal 10 3 3 5" xfId="20624"/>
    <cellStyle name="Normal 10 3 4" xfId="12117"/>
    <cellStyle name="Normal 10 3 4 2" xfId="12118"/>
    <cellStyle name="Normal 10 3 4 2 2" xfId="20630"/>
    <cellStyle name="Normal 10 3 4 3" xfId="12119"/>
    <cellStyle name="Normal 10 3 4 3 2" xfId="20631"/>
    <cellStyle name="Normal 10 3 4 4" xfId="20629"/>
    <cellStyle name="Normal 10 3 5" xfId="12120"/>
    <cellStyle name="Normal 10 3 5 2" xfId="20632"/>
    <cellStyle name="Normal 10 3 6" xfId="12121"/>
    <cellStyle name="Normal 10 3 6 2" xfId="20633"/>
    <cellStyle name="Normal 10 3 7" xfId="12122"/>
    <cellStyle name="Normal 10 3 7 2" xfId="20634"/>
    <cellStyle name="Normal 10 3 8" xfId="12123"/>
    <cellStyle name="Normal 10 3 8 2" xfId="20635"/>
    <cellStyle name="Normal 10 3 9" xfId="12124"/>
    <cellStyle name="Normal 10 4" xfId="12125"/>
    <cellStyle name="Normal 10 4 10" xfId="20636"/>
    <cellStyle name="Normal 10 4 2" xfId="12126"/>
    <cellStyle name="Normal 10 4 2 2" xfId="12127"/>
    <cellStyle name="Normal 10 4 2 2 2" xfId="12128"/>
    <cellStyle name="Normal 10 4 2 2 2 2" xfId="20639"/>
    <cellStyle name="Normal 10 4 2 2 3" xfId="12129"/>
    <cellStyle name="Normal 10 4 2 2 3 2" xfId="20640"/>
    <cellStyle name="Normal 10 4 2 2 4" xfId="20638"/>
    <cellStyle name="Normal 10 4 2 3" xfId="12130"/>
    <cellStyle name="Normal 10 4 2 3 2" xfId="20641"/>
    <cellStyle name="Normal 10 4 2 4" xfId="12131"/>
    <cellStyle name="Normal 10 4 2 4 2" xfId="20642"/>
    <cellStyle name="Normal 10 4 2 5" xfId="12132"/>
    <cellStyle name="Normal 10 4 2 5 2" xfId="20643"/>
    <cellStyle name="Normal 10 4 2 6" xfId="12133"/>
    <cellStyle name="Normal 10 4 2 6 2" xfId="20644"/>
    <cellStyle name="Normal 10 4 2 7" xfId="12134"/>
    <cellStyle name="Normal 10 4 2 7 2" xfId="20645"/>
    <cellStyle name="Normal 10 4 2 8" xfId="20637"/>
    <cellStyle name="Normal 10 4 3" xfId="12135"/>
    <cellStyle name="Normal 10 4 3 2" xfId="12136"/>
    <cellStyle name="Normal 10 4 3 2 2" xfId="20647"/>
    <cellStyle name="Normal 10 4 3 3" xfId="12137"/>
    <cellStyle name="Normal 10 4 3 3 2" xfId="20648"/>
    <cellStyle name="Normal 10 4 3 4" xfId="12138"/>
    <cellStyle name="Normal 10 4 3 4 2" xfId="20649"/>
    <cellStyle name="Normal 10 4 3 5" xfId="20646"/>
    <cellStyle name="Normal 10 4 4" xfId="12139"/>
    <cellStyle name="Normal 10 4 4 2" xfId="12140"/>
    <cellStyle name="Normal 10 4 4 2 2" xfId="20651"/>
    <cellStyle name="Normal 10 4 4 3" xfId="12141"/>
    <cellStyle name="Normal 10 4 4 3 2" xfId="20652"/>
    <cellStyle name="Normal 10 4 4 4" xfId="20650"/>
    <cellStyle name="Normal 10 4 5" xfId="12142"/>
    <cellStyle name="Normal 10 4 5 2" xfId="20653"/>
    <cellStyle name="Normal 10 4 6" xfId="12143"/>
    <cellStyle name="Normal 10 4 6 2" xfId="20654"/>
    <cellStyle name="Normal 10 4 7" xfId="12144"/>
    <cellStyle name="Normal 10 4 7 2" xfId="20655"/>
    <cellStyle name="Normal 10 4 8" xfId="12145"/>
    <cellStyle name="Normal 10 4 8 2" xfId="20656"/>
    <cellStyle name="Normal 10 4 9" xfId="12146"/>
    <cellStyle name="Normal 10 5" xfId="12147"/>
    <cellStyle name="Normal 10 5 2" xfId="12148"/>
    <cellStyle name="Normal 10 5 2 2" xfId="12149"/>
    <cellStyle name="Normal 10 5 2 2 2" xfId="20659"/>
    <cellStyle name="Normal 10 5 2 3" xfId="12150"/>
    <cellStyle name="Normal 10 5 2 3 2" xfId="20660"/>
    <cellStyle name="Normal 10 5 2 4" xfId="12151"/>
    <cellStyle name="Normal 10 5 2 4 2" xfId="20661"/>
    <cellStyle name="Normal 10 5 2 5" xfId="12152"/>
    <cellStyle name="Normal 10 5 2 5 2" xfId="20662"/>
    <cellStyle name="Normal 10 5 2 6" xfId="20658"/>
    <cellStyle name="Normal 10 5 3" xfId="12153"/>
    <cellStyle name="Normal 10 5 3 2" xfId="12154"/>
    <cellStyle name="Normal 10 5 3 2 2" xfId="20664"/>
    <cellStyle name="Normal 10 5 3 3" xfId="12155"/>
    <cellStyle name="Normal 10 5 3 3 2" xfId="20665"/>
    <cellStyle name="Normal 10 5 3 4" xfId="12156"/>
    <cellStyle name="Normal 10 5 3 4 2" xfId="20666"/>
    <cellStyle name="Normal 10 5 3 5" xfId="20663"/>
    <cellStyle name="Normal 10 5 4" xfId="12157"/>
    <cellStyle name="Normal 10 5 4 2" xfId="12158"/>
    <cellStyle name="Normal 10 5 4 2 2" xfId="20668"/>
    <cellStyle name="Normal 10 5 4 3" xfId="12159"/>
    <cellStyle name="Normal 10 5 4 3 2" xfId="20669"/>
    <cellStyle name="Normal 10 5 4 4" xfId="20667"/>
    <cellStyle name="Normal 10 5 5" xfId="12160"/>
    <cellStyle name="Normal 10 5 5 2" xfId="20670"/>
    <cellStyle name="Normal 10 5 6" xfId="12161"/>
    <cellStyle name="Normal 10 5 6 2" xfId="20671"/>
    <cellStyle name="Normal 10 5 7" xfId="12162"/>
    <cellStyle name="Normal 10 5 8" xfId="20657"/>
    <cellStyle name="Normal 10 6" xfId="12163"/>
    <cellStyle name="Normal 10 6 2" xfId="12164"/>
    <cellStyle name="Normal 10 6 2 2" xfId="12165"/>
    <cellStyle name="Normal 10 6 2 2 2" xfId="20674"/>
    <cellStyle name="Normal 10 6 2 3" xfId="12166"/>
    <cellStyle name="Normal 10 6 2 3 2" xfId="20675"/>
    <cellStyle name="Normal 10 6 2 4" xfId="12167"/>
    <cellStyle name="Normal 10 6 2 4 2" xfId="20676"/>
    <cellStyle name="Normal 10 6 2 5" xfId="20673"/>
    <cellStyle name="Normal 10 6 3" xfId="12168"/>
    <cellStyle name="Normal 10 6 3 2" xfId="12169"/>
    <cellStyle name="Normal 10 6 3 2 2" xfId="20678"/>
    <cellStyle name="Normal 10 6 3 3" xfId="20677"/>
    <cellStyle name="Normal 10 6 4" xfId="12170"/>
    <cellStyle name="Normal 10 6 4 2" xfId="12171"/>
    <cellStyle name="Normal 10 6 4 2 2" xfId="20680"/>
    <cellStyle name="Normal 10 6 4 3" xfId="20679"/>
    <cellStyle name="Normal 10 6 5" xfId="12172"/>
    <cellStyle name="Normal 10 6 5 2" xfId="20681"/>
    <cellStyle name="Normal 10 6 6" xfId="20672"/>
    <cellStyle name="Normal 10 7" xfId="12173"/>
    <cellStyle name="Normal 10 7 2" xfId="12174"/>
    <cellStyle name="Normal 10 7 2 2" xfId="12175"/>
    <cellStyle name="Normal 10 7 2 2 2" xfId="20684"/>
    <cellStyle name="Normal 10 7 2 3" xfId="20683"/>
    <cellStyle name="Normal 10 7 3" xfId="12176"/>
    <cellStyle name="Normal 10 7 3 2" xfId="20685"/>
    <cellStyle name="Normal 10 7 4" xfId="12177"/>
    <cellStyle name="Normal 10 7 4 2" xfId="20686"/>
    <cellStyle name="Normal 10 7 5" xfId="12178"/>
    <cellStyle name="Normal 10 7 5 2" xfId="20687"/>
    <cellStyle name="Normal 10 7 6" xfId="20682"/>
    <cellStyle name="Normal 10 8" xfId="12179"/>
    <cellStyle name="Normal 10 8 2" xfId="12180"/>
    <cellStyle name="Normal 10 8 2 2" xfId="20689"/>
    <cellStyle name="Normal 10 8 3" xfId="12181"/>
    <cellStyle name="Normal 10 8 3 2" xfId="20690"/>
    <cellStyle name="Normal 10 8 4" xfId="12182"/>
    <cellStyle name="Normal 10 8 4 2" xfId="20691"/>
    <cellStyle name="Normal 10 8 5" xfId="12183"/>
    <cellStyle name="Normal 10 8 5 2" xfId="20692"/>
    <cellStyle name="Normal 10 8 6" xfId="20688"/>
    <cellStyle name="Normal 10 9" xfId="12184"/>
    <cellStyle name="Normal 10 9 2" xfId="12185"/>
    <cellStyle name="Normal 10 9 2 2" xfId="20694"/>
    <cellStyle name="Normal 10 9 3" xfId="12186"/>
    <cellStyle name="Normal 10 9 3 2" xfId="20695"/>
    <cellStyle name="Normal 10 9 4" xfId="12187"/>
    <cellStyle name="Normal 10 9 4 2" xfId="20696"/>
    <cellStyle name="Normal 10 9 5" xfId="12188"/>
    <cellStyle name="Normal 10 9 5 2" xfId="20697"/>
    <cellStyle name="Normal 10 9 6" xfId="20693"/>
    <cellStyle name="Normal 100" xfId="12189"/>
    <cellStyle name="Normal 100 2" xfId="12190"/>
    <cellStyle name="Normal 100 2 2" xfId="12191"/>
    <cellStyle name="Normal 100 3" xfId="12192"/>
    <cellStyle name="Normal 100 3 2" xfId="20698"/>
    <cellStyle name="Normal 100 4" xfId="12193"/>
    <cellStyle name="Normal 100 4 2" xfId="20699"/>
    <cellStyle name="Normal 100 5" xfId="12194"/>
    <cellStyle name="Normal 101" xfId="12195"/>
    <cellStyle name="Normal 101 2" xfId="12196"/>
    <cellStyle name="Normal 101 2 2" xfId="12197"/>
    <cellStyle name="Normal 101 2 3" xfId="20700"/>
    <cellStyle name="Normal 101 3" xfId="12198"/>
    <cellStyle name="Normal 101 3 2" xfId="20701"/>
    <cellStyle name="Normal 101 4" xfId="12199"/>
    <cellStyle name="Normal 102" xfId="12200"/>
    <cellStyle name="Normal 102 2" xfId="12201"/>
    <cellStyle name="Normal 102 3" xfId="12202"/>
    <cellStyle name="Normal 102 4" xfId="20702"/>
    <cellStyle name="Normal 103" xfId="12203"/>
    <cellStyle name="Normal 103 2" xfId="12204"/>
    <cellStyle name="Normal 103 3" xfId="12205"/>
    <cellStyle name="Normal 103 4" xfId="20703"/>
    <cellStyle name="Normal 104" xfId="12206"/>
    <cellStyle name="Normal 104 2" xfId="12207"/>
    <cellStyle name="Normal 104 3" xfId="12208"/>
    <cellStyle name="Normal 104 4" xfId="20704"/>
    <cellStyle name="Normal 105" xfId="12209"/>
    <cellStyle name="Normal 105 2" xfId="12210"/>
    <cellStyle name="Normal 105 3" xfId="12211"/>
    <cellStyle name="Normal 105 4" xfId="20705"/>
    <cellStyle name="Normal 106" xfId="12212"/>
    <cellStyle name="Normal 106 2" xfId="12213"/>
    <cellStyle name="Normal 106 3" xfId="12214"/>
    <cellStyle name="Normal 106 4" xfId="20706"/>
    <cellStyle name="Normal 107" xfId="12215"/>
    <cellStyle name="Normal 107 2" xfId="12216"/>
    <cellStyle name="Normal 107 3" xfId="12217"/>
    <cellStyle name="Normal 107 4" xfId="20707"/>
    <cellStyle name="Normal 108" xfId="12218"/>
    <cellStyle name="Normal 108 2" xfId="12219"/>
    <cellStyle name="Normal 108 3" xfId="12220"/>
    <cellStyle name="Normal 108 4" xfId="20708"/>
    <cellStyle name="Normal 109" xfId="12221"/>
    <cellStyle name="Normal 109 2" xfId="12222"/>
    <cellStyle name="Normal 109 3" xfId="12223"/>
    <cellStyle name="Normal 109 4" xfId="20709"/>
    <cellStyle name="Normal 11" xfId="12224"/>
    <cellStyle name="Normal 11 10" xfId="12225"/>
    <cellStyle name="Normal 11 10 2" xfId="12226"/>
    <cellStyle name="Normal 11 10 2 2" xfId="20711"/>
    <cellStyle name="Normal 11 10 3" xfId="12227"/>
    <cellStyle name="Normal 11 10 3 2" xfId="20712"/>
    <cellStyle name="Normal 11 10 4" xfId="12228"/>
    <cellStyle name="Normal 11 10 4 2" xfId="20713"/>
    <cellStyle name="Normal 11 10 5" xfId="12229"/>
    <cellStyle name="Normal 11 10 5 2" xfId="20714"/>
    <cellStyle name="Normal 11 10 6" xfId="20710"/>
    <cellStyle name="Normal 11 11" xfId="12230"/>
    <cellStyle name="Normal 11 11 2" xfId="12231"/>
    <cellStyle name="Normal 11 11 2 2" xfId="20716"/>
    <cellStyle name="Normal 11 11 3" xfId="12232"/>
    <cellStyle name="Normal 11 11 3 2" xfId="20717"/>
    <cellStyle name="Normal 11 11 4" xfId="12233"/>
    <cellStyle name="Normal 11 11 4 2" xfId="20718"/>
    <cellStyle name="Normal 11 11 5" xfId="20715"/>
    <cellStyle name="Normal 11 12" xfId="12234"/>
    <cellStyle name="Normal 11 12 2" xfId="12235"/>
    <cellStyle name="Normal 11 12 2 2" xfId="20720"/>
    <cellStyle name="Normal 11 12 3" xfId="12236"/>
    <cellStyle name="Normal 11 12 3 2" xfId="20721"/>
    <cellStyle name="Normal 11 12 4" xfId="12237"/>
    <cellStyle name="Normal 11 12 4 2" xfId="20722"/>
    <cellStyle name="Normal 11 12 5" xfId="20719"/>
    <cellStyle name="Normal 11 13" xfId="12238"/>
    <cellStyle name="Normal 11 13 2" xfId="12239"/>
    <cellStyle name="Normal 11 13 2 2" xfId="20724"/>
    <cellStyle name="Normal 11 13 3" xfId="12240"/>
    <cellStyle name="Normal 11 13 3 2" xfId="20725"/>
    <cellStyle name="Normal 11 13 4" xfId="12241"/>
    <cellStyle name="Normal 11 13 4 2" xfId="20726"/>
    <cellStyle name="Normal 11 13 5" xfId="20723"/>
    <cellStyle name="Normal 11 14" xfId="12242"/>
    <cellStyle name="Normal 11 14 2" xfId="12243"/>
    <cellStyle name="Normal 11 14 2 2" xfId="20728"/>
    <cellStyle name="Normal 11 14 3" xfId="12244"/>
    <cellStyle name="Normal 11 14 3 2" xfId="20729"/>
    <cellStyle name="Normal 11 14 4" xfId="12245"/>
    <cellStyle name="Normal 11 14 4 2" xfId="20730"/>
    <cellStyle name="Normal 11 14 5" xfId="20727"/>
    <cellStyle name="Normal 11 15" xfId="12246"/>
    <cellStyle name="Normal 11 15 2" xfId="12247"/>
    <cellStyle name="Normal 11 15 2 2" xfId="20732"/>
    <cellStyle name="Normal 11 15 3" xfId="12248"/>
    <cellStyle name="Normal 11 15 3 2" xfId="20733"/>
    <cellStyle name="Normal 11 15 4" xfId="12249"/>
    <cellStyle name="Normal 11 15 4 2" xfId="20734"/>
    <cellStyle name="Normal 11 15 5" xfId="20731"/>
    <cellStyle name="Normal 11 16" xfId="12250"/>
    <cellStyle name="Normal 11 16 2" xfId="12251"/>
    <cellStyle name="Normal 11 16 2 2" xfId="20736"/>
    <cellStyle name="Normal 11 16 3" xfId="12252"/>
    <cellStyle name="Normal 11 16 3 2" xfId="20737"/>
    <cellStyle name="Normal 11 16 4" xfId="12253"/>
    <cellStyle name="Normal 11 16 4 2" xfId="20738"/>
    <cellStyle name="Normal 11 16 5" xfId="20735"/>
    <cellStyle name="Normal 11 17" xfId="12254"/>
    <cellStyle name="Normal 11 17 2" xfId="12255"/>
    <cellStyle name="Normal 11 17 2 2" xfId="20740"/>
    <cellStyle name="Normal 11 17 3" xfId="12256"/>
    <cellStyle name="Normal 11 17 3 2" xfId="20741"/>
    <cellStyle name="Normal 11 17 4" xfId="12257"/>
    <cellStyle name="Normal 11 17 4 2" xfId="20742"/>
    <cellStyle name="Normal 11 17 5" xfId="20739"/>
    <cellStyle name="Normal 11 18" xfId="12258"/>
    <cellStyle name="Normal 11 18 2" xfId="12259"/>
    <cellStyle name="Normal 11 18 2 2" xfId="12260"/>
    <cellStyle name="Normal 11 18 2 2 2" xfId="12261"/>
    <cellStyle name="Normal 11 18 2 2 2 2" xfId="20746"/>
    <cellStyle name="Normal 11 18 2 2 3" xfId="20745"/>
    <cellStyle name="Normal 11 18 2 3" xfId="12262"/>
    <cellStyle name="Normal 11 18 2 3 2" xfId="20747"/>
    <cellStyle name="Normal 11 18 2 4" xfId="20744"/>
    <cellStyle name="Normal 11 18 3" xfId="12263"/>
    <cellStyle name="Normal 11 18 3 2" xfId="12264"/>
    <cellStyle name="Normal 11 18 3 2 2" xfId="20749"/>
    <cellStyle name="Normal 11 18 3 3" xfId="20748"/>
    <cellStyle name="Normal 11 18 4" xfId="12265"/>
    <cellStyle name="Normal 11 18 4 2" xfId="20750"/>
    <cellStyle name="Normal 11 18 5" xfId="20743"/>
    <cellStyle name="Normal 11 19" xfId="12266"/>
    <cellStyle name="Normal 11 19 2" xfId="20751"/>
    <cellStyle name="Normal 11 2" xfId="12267"/>
    <cellStyle name="Normal 11 2 10" xfId="20752"/>
    <cellStyle name="Normal 11 2 2" xfId="12268"/>
    <cellStyle name="Normal 11 2 2 2" xfId="12269"/>
    <cellStyle name="Normal 11 2 2 2 2" xfId="12270"/>
    <cellStyle name="Normal 11 2 2 2 2 2" xfId="20755"/>
    <cellStyle name="Normal 11 2 2 2 3" xfId="12271"/>
    <cellStyle name="Normal 11 2 2 2 3 2" xfId="20756"/>
    <cellStyle name="Normal 11 2 2 2 4" xfId="12272"/>
    <cellStyle name="Normal 11 2 2 2 5" xfId="20754"/>
    <cellStyle name="Normal 11 2 2 3" xfId="12273"/>
    <cellStyle name="Normal 11 2 2 3 2" xfId="12274"/>
    <cellStyle name="Normal 11 2 2 3 2 2" xfId="20758"/>
    <cellStyle name="Normal 11 2 2 3 3" xfId="12275"/>
    <cellStyle name="Normal 11 2 2 3 4" xfId="20757"/>
    <cellStyle name="Normal 11 2 2 4" xfId="12276"/>
    <cellStyle name="Normal 11 2 2 4 2" xfId="20759"/>
    <cellStyle name="Normal 11 2 2 5" xfId="12277"/>
    <cellStyle name="Normal 11 2 2 5 2" xfId="20760"/>
    <cellStyle name="Normal 11 2 2 6" xfId="12278"/>
    <cellStyle name="Normal 11 2 2 6 2" xfId="20761"/>
    <cellStyle name="Normal 11 2 2 7" xfId="12279"/>
    <cellStyle name="Normal 11 2 2 7 2" xfId="20762"/>
    <cellStyle name="Normal 11 2 2 8" xfId="12280"/>
    <cellStyle name="Normal 11 2 2 9" xfId="20753"/>
    <cellStyle name="Normal 11 2 3" xfId="12281"/>
    <cellStyle name="Normal 11 2 3 2" xfId="12282"/>
    <cellStyle name="Normal 11 2 3 2 2" xfId="12283"/>
    <cellStyle name="Normal 11 2 3 2 2 2" xfId="20765"/>
    <cellStyle name="Normal 11 2 3 2 3" xfId="20764"/>
    <cellStyle name="Normal 11 2 3 3" xfId="12284"/>
    <cellStyle name="Normal 11 2 3 3 2" xfId="20766"/>
    <cellStyle name="Normal 11 2 3 4" xfId="12285"/>
    <cellStyle name="Normal 11 2 3 4 2" xfId="20767"/>
    <cellStyle name="Normal 11 2 3 5" xfId="12286"/>
    <cellStyle name="Normal 11 2 3 6" xfId="20763"/>
    <cellStyle name="Normal 11 2 4" xfId="12287"/>
    <cellStyle name="Normal 11 2 4 2" xfId="12288"/>
    <cellStyle name="Normal 11 2 4 2 2" xfId="20769"/>
    <cellStyle name="Normal 11 2 4 3" xfId="12289"/>
    <cellStyle name="Normal 11 2 4 3 2" xfId="20770"/>
    <cellStyle name="Normal 11 2 4 4" xfId="12290"/>
    <cellStyle name="Normal 11 2 4 5" xfId="20768"/>
    <cellStyle name="Normal 11 2 5" xfId="12291"/>
    <cellStyle name="Normal 11 2 5 2" xfId="20771"/>
    <cellStyle name="Normal 11 2 6" xfId="12292"/>
    <cellStyle name="Normal 11 2 6 2" xfId="20772"/>
    <cellStyle name="Normal 11 2 7" xfId="12293"/>
    <cellStyle name="Normal 11 2 7 2" xfId="20773"/>
    <cellStyle name="Normal 11 2 8" xfId="12294"/>
    <cellStyle name="Normal 11 2 8 2" xfId="20774"/>
    <cellStyle name="Normal 11 2 9" xfId="12295"/>
    <cellStyle name="Normal 11 20" xfId="12296"/>
    <cellStyle name="Normal 11 20 2" xfId="20775"/>
    <cellStyle name="Normal 11 21" xfId="12297"/>
    <cellStyle name="Normal 11 21 2" xfId="20776"/>
    <cellStyle name="Normal 11 22" xfId="12298"/>
    <cellStyle name="Normal 11 3" xfId="12299"/>
    <cellStyle name="Normal 11 3 2" xfId="12300"/>
    <cellStyle name="Normal 11 3 2 2" xfId="12301"/>
    <cellStyle name="Normal 11 3 2 2 2" xfId="12302"/>
    <cellStyle name="Normal 11 3 2 2 3" xfId="20779"/>
    <cellStyle name="Normal 11 3 2 3" xfId="12303"/>
    <cellStyle name="Normal 11 3 2 3 2" xfId="12304"/>
    <cellStyle name="Normal 11 3 2 3 3" xfId="20780"/>
    <cellStyle name="Normal 11 3 2 4" xfId="12305"/>
    <cellStyle name="Normal 11 3 2 4 2" xfId="20781"/>
    <cellStyle name="Normal 11 3 2 5" xfId="12306"/>
    <cellStyle name="Normal 11 3 2 5 2" xfId="20782"/>
    <cellStyle name="Normal 11 3 2 6" xfId="12307"/>
    <cellStyle name="Normal 11 3 2 7" xfId="20778"/>
    <cellStyle name="Normal 11 3 3" xfId="12308"/>
    <cellStyle name="Normal 11 3 3 2" xfId="12309"/>
    <cellStyle name="Normal 11 3 3 3" xfId="20783"/>
    <cellStyle name="Normal 11 3 4" xfId="12310"/>
    <cellStyle name="Normal 11 3 4 2" xfId="12311"/>
    <cellStyle name="Normal 11 3 4 3" xfId="20784"/>
    <cellStyle name="Normal 11 3 5" xfId="12312"/>
    <cellStyle name="Normal 11 3 5 2" xfId="20785"/>
    <cellStyle name="Normal 11 3 6" xfId="12313"/>
    <cellStyle name="Normal 11 3 7" xfId="20777"/>
    <cellStyle name="Normal 11 4" xfId="12314"/>
    <cellStyle name="Normal 11 4 2" xfId="12315"/>
    <cellStyle name="Normal 11 4 2 2" xfId="12316"/>
    <cellStyle name="Normal 11 4 2 2 2" xfId="20788"/>
    <cellStyle name="Normal 11 4 2 3" xfId="12317"/>
    <cellStyle name="Normal 11 4 2 3 2" xfId="20789"/>
    <cellStyle name="Normal 11 4 2 4" xfId="12318"/>
    <cellStyle name="Normal 11 4 2 4 2" xfId="20790"/>
    <cellStyle name="Normal 11 4 2 5" xfId="12319"/>
    <cellStyle name="Normal 11 4 2 5 2" xfId="20791"/>
    <cellStyle name="Normal 11 4 2 6" xfId="12320"/>
    <cellStyle name="Normal 11 4 2 6 2" xfId="20792"/>
    <cellStyle name="Normal 11 4 2 7" xfId="20787"/>
    <cellStyle name="Normal 11 4 3" xfId="12321"/>
    <cellStyle name="Normal 11 4 3 2" xfId="12322"/>
    <cellStyle name="Normal 11 4 3 2 2" xfId="20794"/>
    <cellStyle name="Normal 11 4 3 3" xfId="12323"/>
    <cellStyle name="Normal 11 4 3 3 2" xfId="20795"/>
    <cellStyle name="Normal 11 4 3 4" xfId="20793"/>
    <cellStyle name="Normal 11 4 4" xfId="12324"/>
    <cellStyle name="Normal 11 4 4 2" xfId="12325"/>
    <cellStyle name="Normal 11 4 4 2 2" xfId="20797"/>
    <cellStyle name="Normal 11 4 4 3" xfId="20796"/>
    <cellStyle name="Normal 11 4 5" xfId="12326"/>
    <cellStyle name="Normal 11 4 5 2" xfId="20798"/>
    <cellStyle name="Normal 11 4 6" xfId="12327"/>
    <cellStyle name="Normal 11 4 6 2" xfId="20799"/>
    <cellStyle name="Normal 11 4 7" xfId="12328"/>
    <cellStyle name="Normal 11 4 7 2" xfId="20800"/>
    <cellStyle name="Normal 11 4 8" xfId="12329"/>
    <cellStyle name="Normal 11 4 9" xfId="20786"/>
    <cellStyle name="Normal 11 5" xfId="12330"/>
    <cellStyle name="Normal 11 5 2" xfId="12331"/>
    <cellStyle name="Normal 11 5 2 2" xfId="12332"/>
    <cellStyle name="Normal 11 5 2 2 2" xfId="20803"/>
    <cellStyle name="Normal 11 5 2 3" xfId="12333"/>
    <cellStyle name="Normal 11 5 2 3 2" xfId="20804"/>
    <cellStyle name="Normal 11 5 2 4" xfId="12334"/>
    <cellStyle name="Normal 11 5 2 4 2" xfId="20805"/>
    <cellStyle name="Normal 11 5 2 5" xfId="12335"/>
    <cellStyle name="Normal 11 5 2 5 2" xfId="20806"/>
    <cellStyle name="Normal 11 5 2 6" xfId="12336"/>
    <cellStyle name="Normal 11 5 2 6 2" xfId="20807"/>
    <cellStyle name="Normal 11 5 2 7" xfId="20802"/>
    <cellStyle name="Normal 11 5 3" xfId="12337"/>
    <cellStyle name="Normal 11 5 3 2" xfId="12338"/>
    <cellStyle name="Normal 11 5 3 2 2" xfId="20809"/>
    <cellStyle name="Normal 11 5 3 3" xfId="20808"/>
    <cellStyle name="Normal 11 5 4" xfId="12339"/>
    <cellStyle name="Normal 11 5 4 2" xfId="12340"/>
    <cellStyle name="Normal 11 5 4 2 2" xfId="20811"/>
    <cellStyle name="Normal 11 5 4 3" xfId="20810"/>
    <cellStyle name="Normal 11 5 5" xfId="12341"/>
    <cellStyle name="Normal 11 5 5 2" xfId="20812"/>
    <cellStyle name="Normal 11 5 6" xfId="12342"/>
    <cellStyle name="Normal 11 5 6 2" xfId="20813"/>
    <cellStyle name="Normal 11 5 7" xfId="12343"/>
    <cellStyle name="Normal 11 5 8" xfId="20801"/>
    <cellStyle name="Normal 11 6" xfId="12344"/>
    <cellStyle name="Normal 11 6 2" xfId="12345"/>
    <cellStyle name="Normal 11 6 2 2" xfId="12346"/>
    <cellStyle name="Normal 11 6 2 2 2" xfId="20816"/>
    <cellStyle name="Normal 11 6 2 3" xfId="20815"/>
    <cellStyle name="Normal 11 6 3" xfId="12347"/>
    <cellStyle name="Normal 11 6 3 2" xfId="20817"/>
    <cellStyle name="Normal 11 6 4" xfId="12348"/>
    <cellStyle name="Normal 11 6 4 2" xfId="20818"/>
    <cellStyle name="Normal 11 6 5" xfId="12349"/>
    <cellStyle name="Normal 11 6 5 2" xfId="20819"/>
    <cellStyle name="Normal 11 6 6" xfId="12350"/>
    <cellStyle name="Normal 11 6 7" xfId="20814"/>
    <cellStyle name="Normal 11 7" xfId="12351"/>
    <cellStyle name="Normal 11 7 2" xfId="12352"/>
    <cellStyle name="Normal 11 7 2 2" xfId="20821"/>
    <cellStyle name="Normal 11 7 3" xfId="12353"/>
    <cellStyle name="Normal 11 7 3 2" xfId="20822"/>
    <cellStyle name="Normal 11 7 4" xfId="12354"/>
    <cellStyle name="Normal 11 7 4 2" xfId="20823"/>
    <cellStyle name="Normal 11 7 5" xfId="12355"/>
    <cellStyle name="Normal 11 7 5 2" xfId="20824"/>
    <cellStyle name="Normal 11 7 6" xfId="20820"/>
    <cellStyle name="Normal 11 8" xfId="12356"/>
    <cellStyle name="Normal 11 8 2" xfId="12357"/>
    <cellStyle name="Normal 11 8 2 2" xfId="20826"/>
    <cellStyle name="Normal 11 8 3" xfId="12358"/>
    <cellStyle name="Normal 11 8 3 2" xfId="20827"/>
    <cellStyle name="Normal 11 8 4" xfId="12359"/>
    <cellStyle name="Normal 11 8 4 2" xfId="20828"/>
    <cellStyle name="Normal 11 8 5" xfId="12360"/>
    <cellStyle name="Normal 11 8 5 2" xfId="20829"/>
    <cellStyle name="Normal 11 8 6" xfId="20825"/>
    <cellStyle name="Normal 11 9" xfId="12361"/>
    <cellStyle name="Normal 11 9 2" xfId="12362"/>
    <cellStyle name="Normal 11 9 2 2" xfId="20831"/>
    <cellStyle name="Normal 11 9 3" xfId="12363"/>
    <cellStyle name="Normal 11 9 3 2" xfId="20832"/>
    <cellStyle name="Normal 11 9 4" xfId="12364"/>
    <cellStyle name="Normal 11 9 4 2" xfId="20833"/>
    <cellStyle name="Normal 11 9 5" xfId="12365"/>
    <cellStyle name="Normal 11 9 5 2" xfId="20834"/>
    <cellStyle name="Normal 11 9 6" xfId="20830"/>
    <cellStyle name="Normal 110" xfId="12366"/>
    <cellStyle name="Normal 110 2" xfId="12367"/>
    <cellStyle name="Normal 110 3" xfId="12368"/>
    <cellStyle name="Normal 110 4" xfId="20835"/>
    <cellStyle name="Normal 111" xfId="12369"/>
    <cellStyle name="Normal 111 2" xfId="12370"/>
    <cellStyle name="Normal 111 3" xfId="12371"/>
    <cellStyle name="Normal 111 4" xfId="20836"/>
    <cellStyle name="Normal 112" xfId="12372"/>
    <cellStyle name="Normal 112 2" xfId="12373"/>
    <cellStyle name="Normal 112 3" xfId="12374"/>
    <cellStyle name="Normal 112 4" xfId="20837"/>
    <cellStyle name="Normal 113" xfId="12375"/>
    <cellStyle name="Normal 113 2" xfId="12376"/>
    <cellStyle name="Normal 113 3" xfId="12377"/>
    <cellStyle name="Normal 113 4" xfId="20838"/>
    <cellStyle name="Normal 114" xfId="12378"/>
    <cellStyle name="Normal 114 2" xfId="12379"/>
    <cellStyle name="Normal 114 3" xfId="12380"/>
    <cellStyle name="Normal 114 4" xfId="20839"/>
    <cellStyle name="Normal 115" xfId="12381"/>
    <cellStyle name="Normal 115 2" xfId="12382"/>
    <cellStyle name="Normal 115 3" xfId="12383"/>
    <cellStyle name="Normal 115 4" xfId="20840"/>
    <cellStyle name="Normal 116" xfId="12384"/>
    <cellStyle name="Normal 116 2" xfId="12385"/>
    <cellStyle name="Normal 116 3" xfId="12386"/>
    <cellStyle name="Normal 116 4" xfId="20841"/>
    <cellStyle name="Normal 117" xfId="12387"/>
    <cellStyle name="Normal 117 2" xfId="12388"/>
    <cellStyle name="Normal 117 3" xfId="12389"/>
    <cellStyle name="Normal 117 4" xfId="20842"/>
    <cellStyle name="Normal 118" xfId="12390"/>
    <cellStyle name="Normal 118 2" xfId="12391"/>
    <cellStyle name="Normal 118 3" xfId="12392"/>
    <cellStyle name="Normal 118 4" xfId="20843"/>
    <cellStyle name="Normal 119" xfId="12393"/>
    <cellStyle name="Normal 119 2" xfId="12394"/>
    <cellStyle name="Normal 119 3" xfId="12395"/>
    <cellStyle name="Normal 119 4" xfId="20844"/>
    <cellStyle name="Normal 12" xfId="12396"/>
    <cellStyle name="Normal 12 10" xfId="12397"/>
    <cellStyle name="Normal 12 10 2" xfId="12398"/>
    <cellStyle name="Normal 12 10 2 2" xfId="20846"/>
    <cellStyle name="Normal 12 10 3" xfId="12399"/>
    <cellStyle name="Normal 12 10 3 2" xfId="20847"/>
    <cellStyle name="Normal 12 10 4" xfId="12400"/>
    <cellStyle name="Normal 12 10 4 2" xfId="20848"/>
    <cellStyle name="Normal 12 10 5" xfId="20845"/>
    <cellStyle name="Normal 12 11" xfId="12401"/>
    <cellStyle name="Normal 12 11 2" xfId="12402"/>
    <cellStyle name="Normal 12 11 2 2" xfId="20850"/>
    <cellStyle name="Normal 12 11 3" xfId="12403"/>
    <cellStyle name="Normal 12 11 3 2" xfId="20851"/>
    <cellStyle name="Normal 12 11 4" xfId="12404"/>
    <cellStyle name="Normal 12 11 4 2" xfId="20852"/>
    <cellStyle name="Normal 12 11 5" xfId="20849"/>
    <cellStyle name="Normal 12 12" xfId="12405"/>
    <cellStyle name="Normal 12 12 2" xfId="12406"/>
    <cellStyle name="Normal 12 12 2 2" xfId="20854"/>
    <cellStyle name="Normal 12 12 3" xfId="12407"/>
    <cellStyle name="Normal 12 12 3 2" xfId="20855"/>
    <cellStyle name="Normal 12 12 4" xfId="12408"/>
    <cellStyle name="Normal 12 12 4 2" xfId="20856"/>
    <cellStyle name="Normal 12 12 5" xfId="20853"/>
    <cellStyle name="Normal 12 13" xfId="12409"/>
    <cellStyle name="Normal 12 13 2" xfId="12410"/>
    <cellStyle name="Normal 12 13 2 2" xfId="20858"/>
    <cellStyle name="Normal 12 13 3" xfId="12411"/>
    <cellStyle name="Normal 12 13 3 2" xfId="20859"/>
    <cellStyle name="Normal 12 13 4" xfId="12412"/>
    <cellStyle name="Normal 12 13 4 2" xfId="20860"/>
    <cellStyle name="Normal 12 13 5" xfId="20857"/>
    <cellStyle name="Normal 12 14" xfId="12413"/>
    <cellStyle name="Normal 12 14 2" xfId="12414"/>
    <cellStyle name="Normal 12 14 2 2" xfId="20862"/>
    <cellStyle name="Normal 12 14 3" xfId="12415"/>
    <cellStyle name="Normal 12 14 3 2" xfId="20863"/>
    <cellStyle name="Normal 12 14 4" xfId="12416"/>
    <cellStyle name="Normal 12 14 4 2" xfId="20864"/>
    <cellStyle name="Normal 12 14 5" xfId="20861"/>
    <cellStyle name="Normal 12 15" xfId="12417"/>
    <cellStyle name="Normal 12 15 2" xfId="12418"/>
    <cellStyle name="Normal 12 15 2 2" xfId="20866"/>
    <cellStyle name="Normal 12 15 3" xfId="12419"/>
    <cellStyle name="Normal 12 15 3 2" xfId="20867"/>
    <cellStyle name="Normal 12 15 4" xfId="12420"/>
    <cellStyle name="Normal 12 15 4 2" xfId="20868"/>
    <cellStyle name="Normal 12 15 5" xfId="20865"/>
    <cellStyle name="Normal 12 16" xfId="12421"/>
    <cellStyle name="Normal 12 16 2" xfId="12422"/>
    <cellStyle name="Normal 12 16 2 2" xfId="20870"/>
    <cellStyle name="Normal 12 16 3" xfId="12423"/>
    <cellStyle name="Normal 12 16 3 2" xfId="20871"/>
    <cellStyle name="Normal 12 16 4" xfId="12424"/>
    <cellStyle name="Normal 12 16 4 2" xfId="20872"/>
    <cellStyle name="Normal 12 16 5" xfId="20869"/>
    <cellStyle name="Normal 12 17" xfId="12425"/>
    <cellStyle name="Normal 12 17 2" xfId="12426"/>
    <cellStyle name="Normal 12 17 2 2" xfId="20874"/>
    <cellStyle name="Normal 12 17 3" xfId="12427"/>
    <cellStyle name="Normal 12 17 3 2" xfId="20875"/>
    <cellStyle name="Normal 12 17 4" xfId="12428"/>
    <cellStyle name="Normal 12 17 4 2" xfId="20876"/>
    <cellStyle name="Normal 12 17 5" xfId="20873"/>
    <cellStyle name="Normal 12 18" xfId="12429"/>
    <cellStyle name="Normal 12 18 2" xfId="12430"/>
    <cellStyle name="Normal 12 18 2 2" xfId="12431"/>
    <cellStyle name="Normal 12 18 2 2 2" xfId="12432"/>
    <cellStyle name="Normal 12 18 2 2 2 2" xfId="20880"/>
    <cellStyle name="Normal 12 18 2 2 3" xfId="20879"/>
    <cellStyle name="Normal 12 18 2 3" xfId="12433"/>
    <cellStyle name="Normal 12 18 2 3 2" xfId="20881"/>
    <cellStyle name="Normal 12 18 2 4" xfId="20878"/>
    <cellStyle name="Normal 12 18 3" xfId="12434"/>
    <cellStyle name="Normal 12 18 3 2" xfId="12435"/>
    <cellStyle name="Normal 12 18 3 2 2" xfId="20883"/>
    <cellStyle name="Normal 12 18 3 3" xfId="20882"/>
    <cellStyle name="Normal 12 18 4" xfId="12436"/>
    <cellStyle name="Normal 12 18 4 2" xfId="20884"/>
    <cellStyle name="Normal 12 18 5" xfId="20877"/>
    <cellStyle name="Normal 12 19" xfId="12437"/>
    <cellStyle name="Normal 12 19 2" xfId="20885"/>
    <cellStyle name="Normal 12 2" xfId="12438"/>
    <cellStyle name="Normal 12 2 2" xfId="12439"/>
    <cellStyle name="Normal 12 2 2 2" xfId="12440"/>
    <cellStyle name="Normal 12 2 2 2 2" xfId="12441"/>
    <cellStyle name="Normal 12 2 2 2 2 2" xfId="20889"/>
    <cellStyle name="Normal 12 2 2 2 3" xfId="12442"/>
    <cellStyle name="Normal 12 2 2 2 3 2" xfId="20890"/>
    <cellStyle name="Normal 12 2 2 2 4" xfId="20888"/>
    <cellStyle name="Normal 12 2 2 3" xfId="12443"/>
    <cellStyle name="Normal 12 2 2 3 2" xfId="12444"/>
    <cellStyle name="Normal 12 2 2 3 2 2" xfId="20892"/>
    <cellStyle name="Normal 12 2 2 3 3" xfId="20891"/>
    <cellStyle name="Normal 12 2 2 4" xfId="12445"/>
    <cellStyle name="Normal 12 2 2 4 2" xfId="20893"/>
    <cellStyle name="Normal 12 2 2 5" xfId="12446"/>
    <cellStyle name="Normal 12 2 2 5 2" xfId="20894"/>
    <cellStyle name="Normal 12 2 2 6" xfId="12447"/>
    <cellStyle name="Normal 12 2 2 6 2" xfId="20895"/>
    <cellStyle name="Normal 12 2 2 7" xfId="12448"/>
    <cellStyle name="Normal 12 2 2 7 2" xfId="20896"/>
    <cellStyle name="Normal 12 2 2 8" xfId="20887"/>
    <cellStyle name="Normal 12 2 3" xfId="12449"/>
    <cellStyle name="Normal 12 2 3 2" xfId="12450"/>
    <cellStyle name="Normal 12 2 3 2 2" xfId="12451"/>
    <cellStyle name="Normal 12 2 3 2 2 2" xfId="12452"/>
    <cellStyle name="Normal 12 2 3 2 2 3" xfId="20899"/>
    <cellStyle name="Normal 12 2 3 2 3" xfId="12453"/>
    <cellStyle name="Normal 12 2 3 2 4" xfId="12454"/>
    <cellStyle name="Normal 12 2 3 2 5" xfId="20898"/>
    <cellStyle name="Normal 12 2 3 3" xfId="12455"/>
    <cellStyle name="Normal 12 2 3 3 2" xfId="12456"/>
    <cellStyle name="Normal 12 2 3 3 3" xfId="20900"/>
    <cellStyle name="Normal 12 2 3 4" xfId="12457"/>
    <cellStyle name="Normal 12 2 3 4 2" xfId="12458"/>
    <cellStyle name="Normal 12 2 3 4 3" xfId="20901"/>
    <cellStyle name="Normal 12 2 3 5" xfId="12459"/>
    <cellStyle name="Normal 12 2 3 6" xfId="20897"/>
    <cellStyle name="Normal 12 2 4" xfId="12460"/>
    <cellStyle name="Normal 12 2 4 2" xfId="12461"/>
    <cellStyle name="Normal 12 2 4 2 2" xfId="20903"/>
    <cellStyle name="Normal 12 2 4 3" xfId="12462"/>
    <cellStyle name="Normal 12 2 4 3 2" xfId="20904"/>
    <cellStyle name="Normal 12 2 4 4" xfId="20902"/>
    <cellStyle name="Normal 12 2 5" xfId="12463"/>
    <cellStyle name="Normal 12 2 5 2" xfId="12464"/>
    <cellStyle name="Normal 12 2 5 3" xfId="20905"/>
    <cellStyle name="Normal 12 2 6" xfId="12465"/>
    <cellStyle name="Normal 12 2 6 2" xfId="12466"/>
    <cellStyle name="Normal 12 2 6 3" xfId="20906"/>
    <cellStyle name="Normal 12 2 7" xfId="12467"/>
    <cellStyle name="Normal 12 2 7 2" xfId="20907"/>
    <cellStyle name="Normal 12 2 8" xfId="12468"/>
    <cellStyle name="Normal 12 2 8 2" xfId="20908"/>
    <cellStyle name="Normal 12 2 9" xfId="20886"/>
    <cellStyle name="Normal 12 20" xfId="12469"/>
    <cellStyle name="Normal 12 20 2" xfId="20909"/>
    <cellStyle name="Normal 12 21" xfId="12470"/>
    <cellStyle name="Normal 12 21 2" xfId="20910"/>
    <cellStyle name="Normal 12 3" xfId="12471"/>
    <cellStyle name="Normal 12 3 2" xfId="12472"/>
    <cellStyle name="Normal 12 3 2 2" xfId="12473"/>
    <cellStyle name="Normal 12 3 2 2 2" xfId="20913"/>
    <cellStyle name="Normal 12 3 2 3" xfId="12474"/>
    <cellStyle name="Normal 12 3 2 3 2" xfId="20914"/>
    <cellStyle name="Normal 12 3 2 4" xfId="12475"/>
    <cellStyle name="Normal 12 3 2 4 2" xfId="20915"/>
    <cellStyle name="Normal 12 3 2 5" xfId="12476"/>
    <cellStyle name="Normal 12 3 2 5 2" xfId="20916"/>
    <cellStyle name="Normal 12 3 2 6" xfId="12477"/>
    <cellStyle name="Normal 12 3 2 6 2" xfId="20917"/>
    <cellStyle name="Normal 12 3 2 7" xfId="20912"/>
    <cellStyle name="Normal 12 3 3" xfId="12478"/>
    <cellStyle name="Normal 12 3 3 2" xfId="12479"/>
    <cellStyle name="Normal 12 3 3 2 2" xfId="20919"/>
    <cellStyle name="Normal 12 3 3 3" xfId="12480"/>
    <cellStyle name="Normal 12 3 3 3 2" xfId="20920"/>
    <cellStyle name="Normal 12 3 3 4" xfId="20918"/>
    <cellStyle name="Normal 12 3 4" xfId="12481"/>
    <cellStyle name="Normal 12 3 4 2" xfId="12482"/>
    <cellStyle name="Normal 12 3 4 2 2" xfId="20922"/>
    <cellStyle name="Normal 12 3 4 3" xfId="20921"/>
    <cellStyle name="Normal 12 3 5" xfId="12483"/>
    <cellStyle name="Normal 12 3 5 2" xfId="20923"/>
    <cellStyle name="Normal 12 3 6" xfId="12484"/>
    <cellStyle name="Normal 12 3 6 2" xfId="20924"/>
    <cellStyle name="Normal 12 3 7" xfId="12485"/>
    <cellStyle name="Normal 12 3 7 2" xfId="20925"/>
    <cellStyle name="Normal 12 3 8" xfId="20911"/>
    <cellStyle name="Normal 12 4" xfId="12486"/>
    <cellStyle name="Normal 12 4 2" xfId="12487"/>
    <cellStyle name="Normal 12 4 2 2" xfId="12488"/>
    <cellStyle name="Normal 12 4 2 2 2" xfId="12489"/>
    <cellStyle name="Normal 12 4 2 2 3" xfId="20928"/>
    <cellStyle name="Normal 12 4 2 3" xfId="12490"/>
    <cellStyle name="Normal 12 4 2 3 2" xfId="12491"/>
    <cellStyle name="Normal 12 4 2 3 3" xfId="20929"/>
    <cellStyle name="Normal 12 4 2 4" xfId="12492"/>
    <cellStyle name="Normal 12 4 2 4 2" xfId="20930"/>
    <cellStyle name="Normal 12 4 2 5" xfId="12493"/>
    <cellStyle name="Normal 12 4 2 5 2" xfId="20931"/>
    <cellStyle name="Normal 12 4 2 6" xfId="12494"/>
    <cellStyle name="Normal 12 4 2 6 2" xfId="20932"/>
    <cellStyle name="Normal 12 4 2 7" xfId="12495"/>
    <cellStyle name="Normal 12 4 2 8" xfId="20927"/>
    <cellStyle name="Normal 12 4 3" xfId="12496"/>
    <cellStyle name="Normal 12 4 3 2" xfId="12497"/>
    <cellStyle name="Normal 12 4 3 2 2" xfId="20934"/>
    <cellStyle name="Normal 12 4 3 3" xfId="12498"/>
    <cellStyle name="Normal 12 4 3 4" xfId="20933"/>
    <cellStyle name="Normal 12 4 4" xfId="12499"/>
    <cellStyle name="Normal 12 4 4 2" xfId="12500"/>
    <cellStyle name="Normal 12 4 4 2 2" xfId="20936"/>
    <cellStyle name="Normal 12 4 4 3" xfId="12501"/>
    <cellStyle name="Normal 12 4 4 4" xfId="20935"/>
    <cellStyle name="Normal 12 4 5" xfId="12502"/>
    <cellStyle name="Normal 12 4 5 2" xfId="20937"/>
    <cellStyle name="Normal 12 4 6" xfId="12503"/>
    <cellStyle name="Normal 12 4 6 2" xfId="20938"/>
    <cellStyle name="Normal 12 4 7" xfId="12504"/>
    <cellStyle name="Normal 12 4 8" xfId="20926"/>
    <cellStyle name="Normal 12 5" xfId="12505"/>
    <cellStyle name="Normal 12 5 2" xfId="12506"/>
    <cellStyle name="Normal 12 5 2 2" xfId="12507"/>
    <cellStyle name="Normal 12 5 2 2 2" xfId="20941"/>
    <cellStyle name="Normal 12 5 2 3" xfId="12508"/>
    <cellStyle name="Normal 12 5 2 3 2" xfId="20942"/>
    <cellStyle name="Normal 12 5 2 4" xfId="12509"/>
    <cellStyle name="Normal 12 5 2 4 2" xfId="20943"/>
    <cellStyle name="Normal 12 5 2 5" xfId="12510"/>
    <cellStyle name="Normal 12 5 2 5 2" xfId="20944"/>
    <cellStyle name="Normal 12 5 2 6" xfId="20940"/>
    <cellStyle name="Normal 12 5 3" xfId="12511"/>
    <cellStyle name="Normal 12 5 3 2" xfId="12512"/>
    <cellStyle name="Normal 12 5 3 2 2" xfId="20946"/>
    <cellStyle name="Normal 12 5 3 3" xfId="20945"/>
    <cellStyle name="Normal 12 5 4" xfId="12513"/>
    <cellStyle name="Normal 12 5 4 2" xfId="12514"/>
    <cellStyle name="Normal 12 5 4 2 2" xfId="20948"/>
    <cellStyle name="Normal 12 5 4 3" xfId="20947"/>
    <cellStyle name="Normal 12 5 5" xfId="12515"/>
    <cellStyle name="Normal 12 5 5 2" xfId="20949"/>
    <cellStyle name="Normal 12 5 6" xfId="12516"/>
    <cellStyle name="Normal 12 5 6 2" xfId="20950"/>
    <cellStyle name="Normal 12 5 7" xfId="20939"/>
    <cellStyle name="Normal 12 6" xfId="12517"/>
    <cellStyle name="Normal 12 6 2" xfId="12518"/>
    <cellStyle name="Normal 12 6 2 2" xfId="20952"/>
    <cellStyle name="Normal 12 6 3" xfId="12519"/>
    <cellStyle name="Normal 12 6 3 2" xfId="20953"/>
    <cellStyle name="Normal 12 6 4" xfId="12520"/>
    <cellStyle name="Normal 12 6 4 2" xfId="20954"/>
    <cellStyle name="Normal 12 6 5" xfId="12521"/>
    <cellStyle name="Normal 12 6 5 2" xfId="20955"/>
    <cellStyle name="Normal 12 6 6" xfId="12522"/>
    <cellStyle name="Normal 12 6 7" xfId="20951"/>
    <cellStyle name="Normal 12 7" xfId="12523"/>
    <cellStyle name="Normal 12 7 2" xfId="12524"/>
    <cellStyle name="Normal 12 7 2 2" xfId="20957"/>
    <cellStyle name="Normal 12 7 3" xfId="12525"/>
    <cellStyle name="Normal 12 7 3 2" xfId="20958"/>
    <cellStyle name="Normal 12 7 4" xfId="12526"/>
    <cellStyle name="Normal 12 7 4 2" xfId="20959"/>
    <cellStyle name="Normal 12 7 5" xfId="12527"/>
    <cellStyle name="Normal 12 7 5 2" xfId="20960"/>
    <cellStyle name="Normal 12 7 6" xfId="12528"/>
    <cellStyle name="Normal 12 7 7" xfId="20956"/>
    <cellStyle name="Normal 12 8" xfId="12529"/>
    <cellStyle name="Normal 12 8 2" xfId="12530"/>
    <cellStyle name="Normal 12 8 2 2" xfId="20962"/>
    <cellStyle name="Normal 12 8 3" xfId="12531"/>
    <cellStyle name="Normal 12 8 3 2" xfId="20963"/>
    <cellStyle name="Normal 12 8 4" xfId="12532"/>
    <cellStyle name="Normal 12 8 4 2" xfId="20964"/>
    <cellStyle name="Normal 12 8 5" xfId="20961"/>
    <cellStyle name="Normal 12 9" xfId="12533"/>
    <cellStyle name="Normal 12 9 2" xfId="12534"/>
    <cellStyle name="Normal 12 9 2 2" xfId="20966"/>
    <cellStyle name="Normal 12 9 3" xfId="12535"/>
    <cellStyle name="Normal 12 9 3 2" xfId="20967"/>
    <cellStyle name="Normal 12 9 4" xfId="12536"/>
    <cellStyle name="Normal 12 9 4 2" xfId="20968"/>
    <cellStyle name="Normal 12 9 5" xfId="20965"/>
    <cellStyle name="Normal 120" xfId="12537"/>
    <cellStyle name="Normal 120 2" xfId="12538"/>
    <cellStyle name="Normal 120 3" xfId="12539"/>
    <cellStyle name="Normal 120 4" xfId="20969"/>
    <cellStyle name="Normal 121" xfId="12540"/>
    <cellStyle name="Normal 121 2" xfId="12541"/>
    <cellStyle name="Normal 121 3" xfId="12542"/>
    <cellStyle name="Normal 121 4" xfId="20970"/>
    <cellStyle name="Normal 122" xfId="12543"/>
    <cellStyle name="Normal 122 2" xfId="12544"/>
    <cellStyle name="Normal 122 3" xfId="12545"/>
    <cellStyle name="Normal 122 4" xfId="20971"/>
    <cellStyle name="Normal 123" xfId="12546"/>
    <cellStyle name="Normal 123 2" xfId="12547"/>
    <cellStyle name="Normal 123 3" xfId="12548"/>
    <cellStyle name="Normal 123 4" xfId="20972"/>
    <cellStyle name="Normal 124" xfId="12549"/>
    <cellStyle name="Normal 124 2" xfId="12550"/>
    <cellStyle name="Normal 124 3" xfId="12551"/>
    <cellStyle name="Normal 124 4" xfId="20973"/>
    <cellStyle name="Normal 125" xfId="12552"/>
    <cellStyle name="Normal 125 2" xfId="12553"/>
    <cellStyle name="Normal 125 3" xfId="12554"/>
    <cellStyle name="Normal 125 4" xfId="20974"/>
    <cellStyle name="Normal 126" xfId="12555"/>
    <cellStyle name="Normal 126 2" xfId="12556"/>
    <cellStyle name="Normal 126 3" xfId="12557"/>
    <cellStyle name="Normal 126 4" xfId="20975"/>
    <cellStyle name="Normal 127" xfId="12558"/>
    <cellStyle name="Normal 127 2" xfId="12559"/>
    <cellStyle name="Normal 127 3" xfId="12560"/>
    <cellStyle name="Normal 127 4" xfId="20976"/>
    <cellStyle name="Normal 128" xfId="12561"/>
    <cellStyle name="Normal 128 2" xfId="12562"/>
    <cellStyle name="Normal 128 3" xfId="12563"/>
    <cellStyle name="Normal 128 4" xfId="20977"/>
    <cellStyle name="Normal 129" xfId="12564"/>
    <cellStyle name="Normal 129 2" xfId="12565"/>
    <cellStyle name="Normal 129 3" xfId="12566"/>
    <cellStyle name="Normal 129 4" xfId="20978"/>
    <cellStyle name="Normal 13" xfId="12567"/>
    <cellStyle name="Normal 13 10" xfId="12568"/>
    <cellStyle name="Normal 13 10 2" xfId="12569"/>
    <cellStyle name="Normal 13 10 2 2" xfId="20980"/>
    <cellStyle name="Normal 13 10 3" xfId="12570"/>
    <cellStyle name="Normal 13 10 3 2" xfId="20981"/>
    <cellStyle name="Normal 13 10 4" xfId="12571"/>
    <cellStyle name="Normal 13 10 4 2" xfId="20982"/>
    <cellStyle name="Normal 13 10 5" xfId="20979"/>
    <cellStyle name="Normal 13 11" xfId="12572"/>
    <cellStyle name="Normal 13 11 2" xfId="12573"/>
    <cellStyle name="Normal 13 11 2 2" xfId="20984"/>
    <cellStyle name="Normal 13 11 3" xfId="12574"/>
    <cellStyle name="Normal 13 11 3 2" xfId="20985"/>
    <cellStyle name="Normal 13 11 4" xfId="12575"/>
    <cellStyle name="Normal 13 11 4 2" xfId="20986"/>
    <cellStyle name="Normal 13 11 5" xfId="20983"/>
    <cellStyle name="Normal 13 12" xfId="12576"/>
    <cellStyle name="Normal 13 12 2" xfId="12577"/>
    <cellStyle name="Normal 13 12 2 2" xfId="20988"/>
    <cellStyle name="Normal 13 12 3" xfId="12578"/>
    <cellStyle name="Normal 13 12 3 2" xfId="20989"/>
    <cellStyle name="Normal 13 12 4" xfId="12579"/>
    <cellStyle name="Normal 13 12 4 2" xfId="20990"/>
    <cellStyle name="Normal 13 12 5" xfId="20987"/>
    <cellStyle name="Normal 13 13" xfId="12580"/>
    <cellStyle name="Normal 13 13 2" xfId="12581"/>
    <cellStyle name="Normal 13 13 2 2" xfId="20992"/>
    <cellStyle name="Normal 13 13 3" xfId="12582"/>
    <cellStyle name="Normal 13 13 3 2" xfId="20993"/>
    <cellStyle name="Normal 13 13 4" xfId="12583"/>
    <cellStyle name="Normal 13 13 4 2" xfId="20994"/>
    <cellStyle name="Normal 13 13 5" xfId="20991"/>
    <cellStyle name="Normal 13 14" xfId="12584"/>
    <cellStyle name="Normal 13 14 2" xfId="12585"/>
    <cellStyle name="Normal 13 14 2 2" xfId="20996"/>
    <cellStyle name="Normal 13 14 3" xfId="12586"/>
    <cellStyle name="Normal 13 14 3 2" xfId="20997"/>
    <cellStyle name="Normal 13 14 4" xfId="12587"/>
    <cellStyle name="Normal 13 14 4 2" xfId="20998"/>
    <cellStyle name="Normal 13 14 5" xfId="20995"/>
    <cellStyle name="Normal 13 15" xfId="12588"/>
    <cellStyle name="Normal 13 15 2" xfId="12589"/>
    <cellStyle name="Normal 13 15 2 2" xfId="21000"/>
    <cellStyle name="Normal 13 15 3" xfId="12590"/>
    <cellStyle name="Normal 13 15 3 2" xfId="21001"/>
    <cellStyle name="Normal 13 15 4" xfId="12591"/>
    <cellStyle name="Normal 13 15 4 2" xfId="21002"/>
    <cellStyle name="Normal 13 15 5" xfId="20999"/>
    <cellStyle name="Normal 13 16" xfId="12592"/>
    <cellStyle name="Normal 13 16 2" xfId="12593"/>
    <cellStyle name="Normal 13 16 2 2" xfId="21004"/>
    <cellStyle name="Normal 13 16 3" xfId="12594"/>
    <cellStyle name="Normal 13 16 3 2" xfId="21005"/>
    <cellStyle name="Normal 13 16 4" xfId="12595"/>
    <cellStyle name="Normal 13 16 4 2" xfId="21006"/>
    <cellStyle name="Normal 13 16 5" xfId="21003"/>
    <cellStyle name="Normal 13 17" xfId="12596"/>
    <cellStyle name="Normal 13 17 2" xfId="12597"/>
    <cellStyle name="Normal 13 17 2 2" xfId="21008"/>
    <cellStyle name="Normal 13 17 3" xfId="12598"/>
    <cellStyle name="Normal 13 17 3 2" xfId="21009"/>
    <cellStyle name="Normal 13 17 4" xfId="12599"/>
    <cellStyle name="Normal 13 17 4 2" xfId="21010"/>
    <cellStyle name="Normal 13 17 5" xfId="21007"/>
    <cellStyle name="Normal 13 18" xfId="12600"/>
    <cellStyle name="Normal 13 18 2" xfId="12601"/>
    <cellStyle name="Normal 13 18 2 2" xfId="12602"/>
    <cellStyle name="Normal 13 18 2 2 2" xfId="12603"/>
    <cellStyle name="Normal 13 18 2 2 2 2" xfId="21014"/>
    <cellStyle name="Normal 13 18 2 2 3" xfId="21013"/>
    <cellStyle name="Normal 13 18 2 3" xfId="12604"/>
    <cellStyle name="Normal 13 18 2 3 2" xfId="21015"/>
    <cellStyle name="Normal 13 18 2 4" xfId="21012"/>
    <cellStyle name="Normal 13 18 3" xfId="12605"/>
    <cellStyle name="Normal 13 18 3 2" xfId="12606"/>
    <cellStyle name="Normal 13 18 3 2 2" xfId="21017"/>
    <cellStyle name="Normal 13 18 3 3" xfId="21016"/>
    <cellStyle name="Normal 13 18 4" xfId="12607"/>
    <cellStyle name="Normal 13 18 4 2" xfId="21018"/>
    <cellStyle name="Normal 13 18 5" xfId="21011"/>
    <cellStyle name="Normal 13 19" xfId="12608"/>
    <cellStyle name="Normal 13 19 2" xfId="21019"/>
    <cellStyle name="Normal 13 2" xfId="12609"/>
    <cellStyle name="Normal 13 2 2" xfId="12610"/>
    <cellStyle name="Normal 13 2 2 2" xfId="12611"/>
    <cellStyle name="Normal 13 2 2 2 2" xfId="12612"/>
    <cellStyle name="Normal 13 2 2 2 2 2" xfId="21023"/>
    <cellStyle name="Normal 13 2 2 2 3" xfId="12613"/>
    <cellStyle name="Normal 13 2 2 2 3 2" xfId="21024"/>
    <cellStyle name="Normal 13 2 2 2 4" xfId="21022"/>
    <cellStyle name="Normal 13 2 2 3" xfId="12614"/>
    <cellStyle name="Normal 13 2 2 3 2" xfId="12615"/>
    <cellStyle name="Normal 13 2 2 3 2 2" xfId="21026"/>
    <cellStyle name="Normal 13 2 2 3 3" xfId="21025"/>
    <cellStyle name="Normal 13 2 2 4" xfId="12616"/>
    <cellStyle name="Normal 13 2 2 4 2" xfId="21027"/>
    <cellStyle name="Normal 13 2 2 5" xfId="12617"/>
    <cellStyle name="Normal 13 2 2 5 2" xfId="21028"/>
    <cellStyle name="Normal 13 2 2 6" xfId="21021"/>
    <cellStyle name="Normal 13 2 3" xfId="12618"/>
    <cellStyle name="Normal 13 2 3 2" xfId="12619"/>
    <cellStyle name="Normal 13 2 3 2 2" xfId="12620"/>
    <cellStyle name="Normal 13 2 3 2 2 2" xfId="21031"/>
    <cellStyle name="Normal 13 2 3 2 3" xfId="21030"/>
    <cellStyle name="Normal 13 2 3 3" xfId="12621"/>
    <cellStyle name="Normal 13 2 3 3 2" xfId="21032"/>
    <cellStyle name="Normal 13 2 3 4" xfId="12622"/>
    <cellStyle name="Normal 13 2 3 4 2" xfId="21033"/>
    <cellStyle name="Normal 13 2 3 5" xfId="21029"/>
    <cellStyle name="Normal 13 2 4" xfId="12623"/>
    <cellStyle name="Normal 13 2 4 2" xfId="12624"/>
    <cellStyle name="Normal 13 2 4 2 2" xfId="21035"/>
    <cellStyle name="Normal 13 2 4 3" xfId="12625"/>
    <cellStyle name="Normal 13 2 4 3 2" xfId="21036"/>
    <cellStyle name="Normal 13 2 4 4" xfId="21034"/>
    <cellStyle name="Normal 13 2 5" xfId="12626"/>
    <cellStyle name="Normal 13 2 5 2" xfId="21037"/>
    <cellStyle name="Normal 13 2 6" xfId="12627"/>
    <cellStyle name="Normal 13 2 6 2" xfId="21038"/>
    <cellStyle name="Normal 13 2 7" xfId="12628"/>
    <cellStyle name="Normal 13 2 8" xfId="21020"/>
    <cellStyle name="Normal 13 20" xfId="12629"/>
    <cellStyle name="Normal 13 20 2" xfId="21039"/>
    <cellStyle name="Normal 13 21" xfId="12630"/>
    <cellStyle name="Normal 13 21 2" xfId="21040"/>
    <cellStyle name="Normal 13 3" xfId="12631"/>
    <cellStyle name="Normal 13 3 2" xfId="12632"/>
    <cellStyle name="Normal 13 3 2 2" xfId="12633"/>
    <cellStyle name="Normal 13 3 2 2 2" xfId="21043"/>
    <cellStyle name="Normal 13 3 2 3" xfId="12634"/>
    <cellStyle name="Normal 13 3 2 3 2" xfId="21044"/>
    <cellStyle name="Normal 13 3 2 4" xfId="12635"/>
    <cellStyle name="Normal 13 3 2 4 2" xfId="21045"/>
    <cellStyle name="Normal 13 3 2 5" xfId="12636"/>
    <cellStyle name="Normal 13 3 2 6" xfId="21042"/>
    <cellStyle name="Normal 13 3 3" xfId="12637"/>
    <cellStyle name="Normal 13 3 3 2" xfId="12638"/>
    <cellStyle name="Normal 13 3 3 2 2" xfId="12639"/>
    <cellStyle name="Normal 13 3 3 2 3" xfId="21047"/>
    <cellStyle name="Normal 13 3 3 3" xfId="12640"/>
    <cellStyle name="Normal 13 3 3 3 2" xfId="12641"/>
    <cellStyle name="Normal 13 3 3 3 3" xfId="21048"/>
    <cellStyle name="Normal 13 3 3 4" xfId="12642"/>
    <cellStyle name="Normal 13 3 3 5" xfId="21046"/>
    <cellStyle name="Normal 13 3 4" xfId="12643"/>
    <cellStyle name="Normal 13 3 4 2" xfId="12644"/>
    <cellStyle name="Normal 13 3 4 2 2" xfId="21050"/>
    <cellStyle name="Normal 13 3 4 3" xfId="12645"/>
    <cellStyle name="Normal 13 3 4 4" xfId="21049"/>
    <cellStyle name="Normal 13 3 5" xfId="12646"/>
    <cellStyle name="Normal 13 3 5 2" xfId="12647"/>
    <cellStyle name="Normal 13 3 5 3" xfId="21051"/>
    <cellStyle name="Normal 13 3 6" xfId="12648"/>
    <cellStyle name="Normal 13 3 7" xfId="12649"/>
    <cellStyle name="Normal 13 3 8" xfId="21041"/>
    <cellStyle name="Normal 13 4" xfId="12650"/>
    <cellStyle name="Normal 13 4 2" xfId="12651"/>
    <cellStyle name="Normal 13 4 2 2" xfId="12652"/>
    <cellStyle name="Normal 13 4 2 2 2" xfId="21054"/>
    <cellStyle name="Normal 13 4 2 3" xfId="12653"/>
    <cellStyle name="Normal 13 4 2 3 2" xfId="21055"/>
    <cellStyle name="Normal 13 4 2 4" xfId="21053"/>
    <cellStyle name="Normal 13 4 3" xfId="12654"/>
    <cellStyle name="Normal 13 4 3 2" xfId="12655"/>
    <cellStyle name="Normal 13 4 3 2 2" xfId="21057"/>
    <cellStyle name="Normal 13 4 3 3" xfId="21056"/>
    <cellStyle name="Normal 13 4 4" xfId="12656"/>
    <cellStyle name="Normal 13 4 4 2" xfId="21058"/>
    <cellStyle name="Normal 13 4 5" xfId="12657"/>
    <cellStyle name="Normal 13 4 5 2" xfId="21059"/>
    <cellStyle name="Normal 13 4 6" xfId="12658"/>
    <cellStyle name="Normal 13 4 7" xfId="21052"/>
    <cellStyle name="Normal 13 5" xfId="12659"/>
    <cellStyle name="Normal 13 5 2" xfId="12660"/>
    <cellStyle name="Normal 13 5 2 2" xfId="12661"/>
    <cellStyle name="Normal 13 5 2 2 2" xfId="21062"/>
    <cellStyle name="Normal 13 5 2 3" xfId="12662"/>
    <cellStyle name="Normal 13 5 2 4" xfId="21061"/>
    <cellStyle name="Normal 13 5 3" xfId="12663"/>
    <cellStyle name="Normal 13 5 3 2" xfId="21063"/>
    <cellStyle name="Normal 13 5 4" xfId="12664"/>
    <cellStyle name="Normal 13 5 4 2" xfId="21064"/>
    <cellStyle name="Normal 13 5 5" xfId="12665"/>
    <cellStyle name="Normal 13 5 5 2" xfId="21065"/>
    <cellStyle name="Normal 13 5 6" xfId="12666"/>
    <cellStyle name="Normal 13 5 7" xfId="21060"/>
    <cellStyle name="Normal 13 6" xfId="12667"/>
    <cellStyle name="Normal 13 6 2" xfId="12668"/>
    <cellStyle name="Normal 13 6 2 2" xfId="21067"/>
    <cellStyle name="Normal 13 6 3" xfId="12669"/>
    <cellStyle name="Normal 13 6 3 2" xfId="21068"/>
    <cellStyle name="Normal 13 6 4" xfId="12670"/>
    <cellStyle name="Normal 13 6 4 2" xfId="21069"/>
    <cellStyle name="Normal 13 6 5" xfId="12671"/>
    <cellStyle name="Normal 13 6 5 2" xfId="21070"/>
    <cellStyle name="Normal 13 6 6" xfId="12672"/>
    <cellStyle name="Normal 13 6 7" xfId="21066"/>
    <cellStyle name="Normal 13 7" xfId="12673"/>
    <cellStyle name="Normal 13 7 2" xfId="12674"/>
    <cellStyle name="Normal 13 7 2 2" xfId="21072"/>
    <cellStyle name="Normal 13 7 3" xfId="12675"/>
    <cellStyle name="Normal 13 7 3 2" xfId="21073"/>
    <cellStyle name="Normal 13 7 4" xfId="12676"/>
    <cellStyle name="Normal 13 7 4 2" xfId="21074"/>
    <cellStyle name="Normal 13 7 5" xfId="12677"/>
    <cellStyle name="Normal 13 7 5 2" xfId="21075"/>
    <cellStyle name="Normal 13 7 6" xfId="12678"/>
    <cellStyle name="Normal 13 7 7" xfId="21071"/>
    <cellStyle name="Normal 13 8" xfId="12679"/>
    <cellStyle name="Normal 13 8 2" xfId="12680"/>
    <cellStyle name="Normal 13 8 2 2" xfId="21077"/>
    <cellStyle name="Normal 13 8 3" xfId="12681"/>
    <cellStyle name="Normal 13 8 3 2" xfId="21078"/>
    <cellStyle name="Normal 13 8 4" xfId="12682"/>
    <cellStyle name="Normal 13 8 4 2" xfId="21079"/>
    <cellStyle name="Normal 13 8 5" xfId="12683"/>
    <cellStyle name="Normal 13 8 6" xfId="21076"/>
    <cellStyle name="Normal 13 9" xfId="12684"/>
    <cellStyle name="Normal 13 9 2" xfId="12685"/>
    <cellStyle name="Normal 13 9 2 2" xfId="21081"/>
    <cellStyle name="Normal 13 9 3" xfId="12686"/>
    <cellStyle name="Normal 13 9 3 2" xfId="21082"/>
    <cellStyle name="Normal 13 9 4" xfId="12687"/>
    <cellStyle name="Normal 13 9 4 2" xfId="21083"/>
    <cellStyle name="Normal 13 9 5" xfId="21080"/>
    <cellStyle name="Normal 130" xfId="12688"/>
    <cellStyle name="Normal 130 2" xfId="12689"/>
    <cellStyle name="Normal 130 3" xfId="12690"/>
    <cellStyle name="Normal 130 4" xfId="21084"/>
    <cellStyle name="Normal 131" xfId="12691"/>
    <cellStyle name="Normal 131 2" xfId="12692"/>
    <cellStyle name="Normal 131 3" xfId="12693"/>
    <cellStyle name="Normal 131 4" xfId="21085"/>
    <cellStyle name="Normal 132" xfId="12694"/>
    <cellStyle name="Normal 132 2" xfId="12695"/>
    <cellStyle name="Normal 132 3" xfId="12696"/>
    <cellStyle name="Normal 132 4" xfId="21086"/>
    <cellStyle name="Normal 133" xfId="12697"/>
    <cellStyle name="Normal 133 2" xfId="12698"/>
    <cellStyle name="Normal 133 3" xfId="12699"/>
    <cellStyle name="Normal 133 4" xfId="21087"/>
    <cellStyle name="Normal 134" xfId="12700"/>
    <cellStyle name="Normal 134 2" xfId="12701"/>
    <cellStyle name="Normal 134 3" xfId="12702"/>
    <cellStyle name="Normal 134 4" xfId="21088"/>
    <cellStyle name="Normal 135" xfId="12703"/>
    <cellStyle name="Normal 135 2" xfId="12704"/>
    <cellStyle name="Normal 135 3" xfId="12705"/>
    <cellStyle name="Normal 135 4" xfId="21089"/>
    <cellStyle name="Normal 136" xfId="12706"/>
    <cellStyle name="Normal 136 2" xfId="12707"/>
    <cellStyle name="Normal 136 3" xfId="12708"/>
    <cellStyle name="Normal 136 4" xfId="21090"/>
    <cellStyle name="Normal 137" xfId="12709"/>
    <cellStyle name="Normal 137 2" xfId="12710"/>
    <cellStyle name="Normal 137 3" xfId="12711"/>
    <cellStyle name="Normal 137 4" xfId="21091"/>
    <cellStyle name="Normal 138" xfId="12712"/>
    <cellStyle name="Normal 138 2" xfId="12713"/>
    <cellStyle name="Normal 138 3" xfId="12714"/>
    <cellStyle name="Normal 138 4" xfId="21092"/>
    <cellStyle name="Normal 139" xfId="12715"/>
    <cellStyle name="Normal 139 2" xfId="12716"/>
    <cellStyle name="Normal 139 3" xfId="12717"/>
    <cellStyle name="Normal 139 4" xfId="21093"/>
    <cellStyle name="Normal 14" xfId="12718"/>
    <cellStyle name="Normal 14 10" xfId="12719"/>
    <cellStyle name="Normal 14 10 2" xfId="12720"/>
    <cellStyle name="Normal 14 10 2 2" xfId="21095"/>
    <cellStyle name="Normal 14 10 3" xfId="12721"/>
    <cellStyle name="Normal 14 10 3 2" xfId="21096"/>
    <cellStyle name="Normal 14 10 4" xfId="12722"/>
    <cellStyle name="Normal 14 10 4 2" xfId="21097"/>
    <cellStyle name="Normal 14 10 5" xfId="21094"/>
    <cellStyle name="Normal 14 11" xfId="12723"/>
    <cellStyle name="Normal 14 11 2" xfId="12724"/>
    <cellStyle name="Normal 14 11 2 2" xfId="21099"/>
    <cellStyle name="Normal 14 11 3" xfId="12725"/>
    <cellStyle name="Normal 14 11 3 2" xfId="21100"/>
    <cellStyle name="Normal 14 11 4" xfId="12726"/>
    <cellStyle name="Normal 14 11 4 2" xfId="21101"/>
    <cellStyle name="Normal 14 11 5" xfId="21098"/>
    <cellStyle name="Normal 14 12" xfId="12727"/>
    <cellStyle name="Normal 14 12 2" xfId="12728"/>
    <cellStyle name="Normal 14 12 2 2" xfId="21103"/>
    <cellStyle name="Normal 14 12 3" xfId="12729"/>
    <cellStyle name="Normal 14 12 3 2" xfId="21104"/>
    <cellStyle name="Normal 14 12 4" xfId="12730"/>
    <cellStyle name="Normal 14 12 4 2" xfId="21105"/>
    <cellStyle name="Normal 14 12 5" xfId="21102"/>
    <cellStyle name="Normal 14 13" xfId="12731"/>
    <cellStyle name="Normal 14 13 2" xfId="12732"/>
    <cellStyle name="Normal 14 13 2 2" xfId="21107"/>
    <cellStyle name="Normal 14 13 3" xfId="12733"/>
    <cellStyle name="Normal 14 13 3 2" xfId="21108"/>
    <cellStyle name="Normal 14 13 4" xfId="12734"/>
    <cellStyle name="Normal 14 13 4 2" xfId="21109"/>
    <cellStyle name="Normal 14 13 5" xfId="21106"/>
    <cellStyle name="Normal 14 14" xfId="12735"/>
    <cellStyle name="Normal 14 14 2" xfId="12736"/>
    <cellStyle name="Normal 14 14 2 2" xfId="21111"/>
    <cellStyle name="Normal 14 14 3" xfId="12737"/>
    <cellStyle name="Normal 14 14 3 2" xfId="21112"/>
    <cellStyle name="Normal 14 14 4" xfId="12738"/>
    <cellStyle name="Normal 14 14 4 2" xfId="21113"/>
    <cellStyle name="Normal 14 14 5" xfId="21110"/>
    <cellStyle name="Normal 14 15" xfId="12739"/>
    <cellStyle name="Normal 14 15 2" xfId="12740"/>
    <cellStyle name="Normal 14 15 2 2" xfId="21115"/>
    <cellStyle name="Normal 14 15 3" xfId="12741"/>
    <cellStyle name="Normal 14 15 3 2" xfId="21116"/>
    <cellStyle name="Normal 14 15 4" xfId="12742"/>
    <cellStyle name="Normal 14 15 4 2" xfId="21117"/>
    <cellStyle name="Normal 14 15 5" xfId="21114"/>
    <cellStyle name="Normal 14 16" xfId="12743"/>
    <cellStyle name="Normal 14 16 2" xfId="12744"/>
    <cellStyle name="Normal 14 16 2 2" xfId="21119"/>
    <cellStyle name="Normal 14 16 3" xfId="12745"/>
    <cellStyle name="Normal 14 16 3 2" xfId="21120"/>
    <cellStyle name="Normal 14 16 4" xfId="12746"/>
    <cellStyle name="Normal 14 16 4 2" xfId="21121"/>
    <cellStyle name="Normal 14 16 5" xfId="21118"/>
    <cellStyle name="Normal 14 17" xfId="12747"/>
    <cellStyle name="Normal 14 17 2" xfId="12748"/>
    <cellStyle name="Normal 14 17 2 2" xfId="21123"/>
    <cellStyle name="Normal 14 17 3" xfId="12749"/>
    <cellStyle name="Normal 14 17 3 2" xfId="21124"/>
    <cellStyle name="Normal 14 17 4" xfId="12750"/>
    <cellStyle name="Normal 14 17 4 2" xfId="21125"/>
    <cellStyle name="Normal 14 17 5" xfId="21122"/>
    <cellStyle name="Normal 14 18" xfId="12751"/>
    <cellStyle name="Normal 14 18 2" xfId="12752"/>
    <cellStyle name="Normal 14 18 2 2" xfId="12753"/>
    <cellStyle name="Normal 14 18 2 2 2" xfId="12754"/>
    <cellStyle name="Normal 14 18 2 2 2 2" xfId="21129"/>
    <cellStyle name="Normal 14 18 2 2 3" xfId="21128"/>
    <cellStyle name="Normal 14 18 2 3" xfId="12755"/>
    <cellStyle name="Normal 14 18 2 3 2" xfId="21130"/>
    <cellStyle name="Normal 14 18 2 4" xfId="21127"/>
    <cellStyle name="Normal 14 18 3" xfId="12756"/>
    <cellStyle name="Normal 14 18 3 2" xfId="12757"/>
    <cellStyle name="Normal 14 18 3 2 2" xfId="21132"/>
    <cellStyle name="Normal 14 18 3 3" xfId="21131"/>
    <cellStyle name="Normal 14 18 4" xfId="12758"/>
    <cellStyle name="Normal 14 18 4 2" xfId="21133"/>
    <cellStyle name="Normal 14 18 5" xfId="21126"/>
    <cellStyle name="Normal 14 19" xfId="12759"/>
    <cellStyle name="Normal 14 19 2" xfId="21134"/>
    <cellStyle name="Normal 14 2" xfId="12760"/>
    <cellStyle name="Normal 14 2 2" xfId="12761"/>
    <cellStyle name="Normal 14 2 2 2" xfId="12762"/>
    <cellStyle name="Normal 14 2 2 2 2" xfId="12763"/>
    <cellStyle name="Normal 14 2 2 2 2 2" xfId="21138"/>
    <cellStyle name="Normal 14 2 2 2 3" xfId="12764"/>
    <cellStyle name="Normal 14 2 2 2 3 2" xfId="21139"/>
    <cellStyle name="Normal 14 2 2 2 4" xfId="21137"/>
    <cellStyle name="Normal 14 2 2 3" xfId="12765"/>
    <cellStyle name="Normal 14 2 2 3 2" xfId="12766"/>
    <cellStyle name="Normal 14 2 2 3 2 2" xfId="21141"/>
    <cellStyle name="Normal 14 2 2 3 3" xfId="21140"/>
    <cellStyle name="Normal 14 2 2 4" xfId="12767"/>
    <cellStyle name="Normal 14 2 2 4 2" xfId="21142"/>
    <cellStyle name="Normal 14 2 2 5" xfId="12768"/>
    <cellStyle name="Normal 14 2 2 5 2" xfId="21143"/>
    <cellStyle name="Normal 14 2 2 6" xfId="12769"/>
    <cellStyle name="Normal 14 2 2 6 2" xfId="21144"/>
    <cellStyle name="Normal 14 2 2 7" xfId="12770"/>
    <cellStyle name="Normal 14 2 2 7 2" xfId="21145"/>
    <cellStyle name="Normal 14 2 2 8" xfId="21136"/>
    <cellStyle name="Normal 14 2 3" xfId="12771"/>
    <cellStyle name="Normal 14 2 3 2" xfId="12772"/>
    <cellStyle name="Normal 14 2 3 2 2" xfId="12773"/>
    <cellStyle name="Normal 14 2 3 2 2 2" xfId="21148"/>
    <cellStyle name="Normal 14 2 3 2 3" xfId="21147"/>
    <cellStyle name="Normal 14 2 3 3" xfId="12774"/>
    <cellStyle name="Normal 14 2 3 3 2" xfId="21149"/>
    <cellStyle name="Normal 14 2 3 4" xfId="12775"/>
    <cellStyle name="Normal 14 2 3 4 2" xfId="21150"/>
    <cellStyle name="Normal 14 2 3 5" xfId="21146"/>
    <cellStyle name="Normal 14 2 4" xfId="12776"/>
    <cellStyle name="Normal 14 2 4 2" xfId="12777"/>
    <cellStyle name="Normal 14 2 4 2 2" xfId="21152"/>
    <cellStyle name="Normal 14 2 4 3" xfId="12778"/>
    <cellStyle name="Normal 14 2 4 3 2" xfId="21153"/>
    <cellStyle name="Normal 14 2 4 4" xfId="21151"/>
    <cellStyle name="Normal 14 2 5" xfId="12779"/>
    <cellStyle name="Normal 14 2 5 2" xfId="21154"/>
    <cellStyle name="Normal 14 2 6" xfId="12780"/>
    <cellStyle name="Normal 14 2 6 2" xfId="21155"/>
    <cellStyle name="Normal 14 2 7" xfId="12781"/>
    <cellStyle name="Normal 14 2 7 2" xfId="21156"/>
    <cellStyle name="Normal 14 2 8" xfId="12782"/>
    <cellStyle name="Normal 14 2 8 2" xfId="21157"/>
    <cellStyle name="Normal 14 2 9" xfId="21135"/>
    <cellStyle name="Normal 14 20" xfId="12783"/>
    <cellStyle name="Normal 14 20 2" xfId="21158"/>
    <cellStyle name="Normal 14 21" xfId="12784"/>
    <cellStyle name="Normal 14 21 2" xfId="21159"/>
    <cellStyle name="Normal 14 3" xfId="12785"/>
    <cellStyle name="Normal 14 3 2" xfId="12786"/>
    <cellStyle name="Normal 14 3 2 2" xfId="12787"/>
    <cellStyle name="Normal 14 3 2 2 2" xfId="21162"/>
    <cellStyle name="Normal 14 3 2 3" xfId="12788"/>
    <cellStyle name="Normal 14 3 2 3 2" xfId="21163"/>
    <cellStyle name="Normal 14 3 2 4" xfId="12789"/>
    <cellStyle name="Normal 14 3 2 4 2" xfId="21164"/>
    <cellStyle name="Normal 14 3 2 5" xfId="12790"/>
    <cellStyle name="Normal 14 3 2 5 2" xfId="21165"/>
    <cellStyle name="Normal 14 3 2 6" xfId="12791"/>
    <cellStyle name="Normal 14 3 2 6 2" xfId="21166"/>
    <cellStyle name="Normal 14 3 2 7" xfId="21161"/>
    <cellStyle name="Normal 14 3 3" xfId="12792"/>
    <cellStyle name="Normal 14 3 3 2" xfId="12793"/>
    <cellStyle name="Normal 14 3 3 2 2" xfId="21168"/>
    <cellStyle name="Normal 14 3 3 3" xfId="12794"/>
    <cellStyle name="Normal 14 3 3 3 2" xfId="21169"/>
    <cellStyle name="Normal 14 3 3 4" xfId="21167"/>
    <cellStyle name="Normal 14 3 4" xfId="12795"/>
    <cellStyle name="Normal 14 3 4 2" xfId="12796"/>
    <cellStyle name="Normal 14 3 4 2 2" xfId="21171"/>
    <cellStyle name="Normal 14 3 4 3" xfId="21170"/>
    <cellStyle name="Normal 14 3 5" xfId="12797"/>
    <cellStyle name="Normal 14 3 5 2" xfId="21172"/>
    <cellStyle name="Normal 14 3 6" xfId="12798"/>
    <cellStyle name="Normal 14 3 6 2" xfId="21173"/>
    <cellStyle name="Normal 14 3 7" xfId="12799"/>
    <cellStyle name="Normal 14 3 7 2" xfId="21174"/>
    <cellStyle name="Normal 14 3 8" xfId="21160"/>
    <cellStyle name="Normal 14 4" xfId="12800"/>
    <cellStyle name="Normal 14 4 2" xfId="12801"/>
    <cellStyle name="Normal 14 4 2 2" xfId="12802"/>
    <cellStyle name="Normal 14 4 2 2 2" xfId="21177"/>
    <cellStyle name="Normal 14 4 2 3" xfId="12803"/>
    <cellStyle name="Normal 14 4 2 3 2" xfId="21178"/>
    <cellStyle name="Normal 14 4 2 4" xfId="12804"/>
    <cellStyle name="Normal 14 4 2 4 2" xfId="21179"/>
    <cellStyle name="Normal 14 4 2 5" xfId="12805"/>
    <cellStyle name="Normal 14 4 2 5 2" xfId="21180"/>
    <cellStyle name="Normal 14 4 2 6" xfId="12806"/>
    <cellStyle name="Normal 14 4 2 6 2" xfId="21181"/>
    <cellStyle name="Normal 14 4 2 7" xfId="21176"/>
    <cellStyle name="Normal 14 4 3" xfId="12807"/>
    <cellStyle name="Normal 14 4 3 2" xfId="12808"/>
    <cellStyle name="Normal 14 4 3 2 2" xfId="21183"/>
    <cellStyle name="Normal 14 4 3 3" xfId="21182"/>
    <cellStyle name="Normal 14 4 4" xfId="12809"/>
    <cellStyle name="Normal 14 4 4 2" xfId="12810"/>
    <cellStyle name="Normal 14 4 4 2 2" xfId="21185"/>
    <cellStyle name="Normal 14 4 4 3" xfId="21184"/>
    <cellStyle name="Normal 14 4 5" xfId="12811"/>
    <cellStyle name="Normal 14 4 5 2" xfId="21186"/>
    <cellStyle name="Normal 14 4 6" xfId="12812"/>
    <cellStyle name="Normal 14 4 6 2" xfId="21187"/>
    <cellStyle name="Normal 14 4 7" xfId="12813"/>
    <cellStyle name="Normal 14 4 8" xfId="21175"/>
    <cellStyle name="Normal 14 5" xfId="12814"/>
    <cellStyle name="Normal 14 5 2" xfId="12815"/>
    <cellStyle name="Normal 14 5 2 2" xfId="12816"/>
    <cellStyle name="Normal 14 5 2 2 2" xfId="21190"/>
    <cellStyle name="Normal 14 5 2 3" xfId="12817"/>
    <cellStyle name="Normal 14 5 2 3 2" xfId="21191"/>
    <cellStyle name="Normal 14 5 2 4" xfId="12818"/>
    <cellStyle name="Normal 14 5 2 4 2" xfId="21192"/>
    <cellStyle name="Normal 14 5 2 5" xfId="12819"/>
    <cellStyle name="Normal 14 5 2 5 2" xfId="21193"/>
    <cellStyle name="Normal 14 5 2 6" xfId="21189"/>
    <cellStyle name="Normal 14 5 3" xfId="12820"/>
    <cellStyle name="Normal 14 5 3 2" xfId="12821"/>
    <cellStyle name="Normal 14 5 3 2 2" xfId="21195"/>
    <cellStyle name="Normal 14 5 3 3" xfId="21194"/>
    <cellStyle name="Normal 14 5 4" xfId="12822"/>
    <cellStyle name="Normal 14 5 4 2" xfId="12823"/>
    <cellStyle name="Normal 14 5 4 2 2" xfId="21197"/>
    <cellStyle name="Normal 14 5 4 3" xfId="21196"/>
    <cellStyle name="Normal 14 5 5" xfId="12824"/>
    <cellStyle name="Normal 14 5 5 2" xfId="21198"/>
    <cellStyle name="Normal 14 5 6" xfId="12825"/>
    <cellStyle name="Normal 14 5 6 2" xfId="21199"/>
    <cellStyle name="Normal 14 5 7" xfId="12826"/>
    <cellStyle name="Normal 14 5 8" xfId="21188"/>
    <cellStyle name="Normal 14 6" xfId="12827"/>
    <cellStyle name="Normal 14 6 2" xfId="12828"/>
    <cellStyle name="Normal 14 6 2 2" xfId="21201"/>
    <cellStyle name="Normal 14 6 3" xfId="12829"/>
    <cellStyle name="Normal 14 6 3 2" xfId="21202"/>
    <cellStyle name="Normal 14 6 4" xfId="12830"/>
    <cellStyle name="Normal 14 6 4 2" xfId="21203"/>
    <cellStyle name="Normal 14 6 5" xfId="12831"/>
    <cellStyle name="Normal 14 6 5 2" xfId="21204"/>
    <cellStyle name="Normal 14 6 6" xfId="21200"/>
    <cellStyle name="Normal 14 7" xfId="12832"/>
    <cellStyle name="Normal 14 7 2" xfId="12833"/>
    <cellStyle name="Normal 14 7 2 2" xfId="21206"/>
    <cellStyle name="Normal 14 7 3" xfId="12834"/>
    <cellStyle name="Normal 14 7 3 2" xfId="21207"/>
    <cellStyle name="Normal 14 7 4" xfId="12835"/>
    <cellStyle name="Normal 14 7 4 2" xfId="21208"/>
    <cellStyle name="Normal 14 7 5" xfId="21205"/>
    <cellStyle name="Normal 14 8" xfId="12836"/>
    <cellStyle name="Normal 14 8 2" xfId="12837"/>
    <cellStyle name="Normal 14 8 2 2" xfId="21210"/>
    <cellStyle name="Normal 14 8 3" xfId="12838"/>
    <cellStyle name="Normal 14 8 3 2" xfId="21211"/>
    <cellStyle name="Normal 14 8 4" xfId="12839"/>
    <cellStyle name="Normal 14 8 4 2" xfId="21212"/>
    <cellStyle name="Normal 14 8 5" xfId="21209"/>
    <cellStyle name="Normal 14 9" xfId="12840"/>
    <cellStyle name="Normal 14 9 2" xfId="12841"/>
    <cellStyle name="Normal 14 9 2 2" xfId="21214"/>
    <cellStyle name="Normal 14 9 3" xfId="12842"/>
    <cellStyle name="Normal 14 9 3 2" xfId="21215"/>
    <cellStyle name="Normal 14 9 4" xfId="12843"/>
    <cellStyle name="Normal 14 9 4 2" xfId="21216"/>
    <cellStyle name="Normal 14 9 5" xfId="21213"/>
    <cellStyle name="Normal 140" xfId="12844"/>
    <cellStyle name="Normal 140 2" xfId="12845"/>
    <cellStyle name="Normal 140 3" xfId="12846"/>
    <cellStyle name="Normal 140 4" xfId="21217"/>
    <cellStyle name="Normal 141" xfId="12847"/>
    <cellStyle name="Normal 141 2" xfId="12848"/>
    <cellStyle name="Normal 141 3" xfId="12849"/>
    <cellStyle name="Normal 141 4" xfId="21218"/>
    <cellStyle name="Normal 142" xfId="12850"/>
    <cellStyle name="Normal 142 2" xfId="12851"/>
    <cellStyle name="Normal 142 3" xfId="12852"/>
    <cellStyle name="Normal 142 4" xfId="21219"/>
    <cellStyle name="Normal 143" xfId="12853"/>
    <cellStyle name="Normal 143 2" xfId="12854"/>
    <cellStyle name="Normal 143 3" xfId="12855"/>
    <cellStyle name="Normal 143 4" xfId="21220"/>
    <cellStyle name="Normal 144" xfId="12856"/>
    <cellStyle name="Normal 144 2" xfId="12857"/>
    <cellStyle name="Normal 144 3" xfId="12858"/>
    <cellStyle name="Normal 144 4" xfId="21221"/>
    <cellStyle name="Normal 145" xfId="12859"/>
    <cellStyle name="Normal 145 2" xfId="12860"/>
    <cellStyle name="Normal 145 3" xfId="12861"/>
    <cellStyle name="Normal 145 4" xfId="21222"/>
    <cellStyle name="Normal 146" xfId="12862"/>
    <cellStyle name="Normal 146 2" xfId="12863"/>
    <cellStyle name="Normal 146 3" xfId="12864"/>
    <cellStyle name="Normal 146 4" xfId="21223"/>
    <cellStyle name="Normal 147" xfId="12865"/>
    <cellStyle name="Normal 147 2" xfId="12866"/>
    <cellStyle name="Normal 147 3" xfId="12867"/>
    <cellStyle name="Normal 147 4" xfId="21224"/>
    <cellStyle name="Normal 148" xfId="12868"/>
    <cellStyle name="Normal 148 2" xfId="12869"/>
    <cellStyle name="Normal 148 3" xfId="12870"/>
    <cellStyle name="Normal 148 4" xfId="21225"/>
    <cellStyle name="Normal 149" xfId="12871"/>
    <cellStyle name="Normal 149 2" xfId="12872"/>
    <cellStyle name="Normal 149 3" xfId="12873"/>
    <cellStyle name="Normal 149 4" xfId="21226"/>
    <cellStyle name="Normal 15" xfId="12874"/>
    <cellStyle name="Normal 15 10" xfId="12875"/>
    <cellStyle name="Normal 15 10 2" xfId="21227"/>
    <cellStyle name="Normal 15 2" xfId="12876"/>
    <cellStyle name="Normal 15 2 2" xfId="12877"/>
    <cellStyle name="Normal 15 2 2 2" xfId="12878"/>
    <cellStyle name="Normal 15 2 2 2 2" xfId="12879"/>
    <cellStyle name="Normal 15 2 2 2 2 2" xfId="21231"/>
    <cellStyle name="Normal 15 2 2 2 3" xfId="21230"/>
    <cellStyle name="Normal 15 2 2 3" xfId="12880"/>
    <cellStyle name="Normal 15 2 2 3 2" xfId="21232"/>
    <cellStyle name="Normal 15 2 2 4" xfId="12881"/>
    <cellStyle name="Normal 15 2 2 4 2" xfId="21233"/>
    <cellStyle name="Normal 15 2 2 5" xfId="21229"/>
    <cellStyle name="Normal 15 2 3" xfId="12882"/>
    <cellStyle name="Normal 15 2 3 2" xfId="12883"/>
    <cellStyle name="Normal 15 2 3 2 2" xfId="21235"/>
    <cellStyle name="Normal 15 2 3 3" xfId="21234"/>
    <cellStyle name="Normal 15 2 4" xfId="12884"/>
    <cellStyle name="Normal 15 2 4 2" xfId="21236"/>
    <cellStyle name="Normal 15 2 5" xfId="12885"/>
    <cellStyle name="Normal 15 2 5 2" xfId="21237"/>
    <cellStyle name="Normal 15 2 6" xfId="21228"/>
    <cellStyle name="Normal 15 3" xfId="12886"/>
    <cellStyle name="Normal 15 3 2" xfId="12887"/>
    <cellStyle name="Normal 15 3 2 2" xfId="12888"/>
    <cellStyle name="Normal 15 3 2 2 2" xfId="12889"/>
    <cellStyle name="Normal 15 3 2 2 2 2" xfId="21241"/>
    <cellStyle name="Normal 15 3 2 2 3" xfId="21240"/>
    <cellStyle name="Normal 15 3 2 3" xfId="12890"/>
    <cellStyle name="Normal 15 3 2 3 2" xfId="21242"/>
    <cellStyle name="Normal 15 3 2 4" xfId="12891"/>
    <cellStyle name="Normal 15 3 2 4 2" xfId="21243"/>
    <cellStyle name="Normal 15 3 2 5" xfId="21239"/>
    <cellStyle name="Normal 15 3 3" xfId="12892"/>
    <cellStyle name="Normal 15 3 3 2" xfId="12893"/>
    <cellStyle name="Normal 15 3 3 2 2" xfId="21245"/>
    <cellStyle name="Normal 15 3 3 3" xfId="21244"/>
    <cellStyle name="Normal 15 3 4" xfId="12894"/>
    <cellStyle name="Normal 15 3 4 2" xfId="21246"/>
    <cellStyle name="Normal 15 3 5" xfId="12895"/>
    <cellStyle name="Normal 15 3 5 2" xfId="21247"/>
    <cellStyle name="Normal 15 3 6" xfId="21238"/>
    <cellStyle name="Normal 15 4" xfId="12896"/>
    <cellStyle name="Normal 15 4 2" xfId="12897"/>
    <cellStyle name="Normal 15 4 2 2" xfId="12898"/>
    <cellStyle name="Normal 15 4 2 2 2" xfId="12899"/>
    <cellStyle name="Normal 15 4 2 2 2 2" xfId="21251"/>
    <cellStyle name="Normal 15 4 2 2 3" xfId="21250"/>
    <cellStyle name="Normal 15 4 2 3" xfId="12900"/>
    <cellStyle name="Normal 15 4 2 3 2" xfId="21252"/>
    <cellStyle name="Normal 15 4 2 4" xfId="12901"/>
    <cellStyle name="Normal 15 4 2 4 2" xfId="21253"/>
    <cellStyle name="Normal 15 4 2 5" xfId="21249"/>
    <cellStyle name="Normal 15 4 3" xfId="12902"/>
    <cellStyle name="Normal 15 4 3 2" xfId="12903"/>
    <cellStyle name="Normal 15 4 3 2 2" xfId="21255"/>
    <cellStyle name="Normal 15 4 3 3" xfId="21254"/>
    <cellStyle name="Normal 15 4 4" xfId="12904"/>
    <cellStyle name="Normal 15 4 4 2" xfId="21256"/>
    <cellStyle name="Normal 15 4 5" xfId="12905"/>
    <cellStyle name="Normal 15 4 5 2" xfId="21257"/>
    <cellStyle name="Normal 15 4 6" xfId="12906"/>
    <cellStyle name="Normal 15 4 7" xfId="21248"/>
    <cellStyle name="Normal 15 5" xfId="12907"/>
    <cellStyle name="Normal 15 5 2" xfId="12908"/>
    <cellStyle name="Normal 15 5 2 2" xfId="12909"/>
    <cellStyle name="Normal 15 5 2 2 2" xfId="21260"/>
    <cellStyle name="Normal 15 5 2 3" xfId="12910"/>
    <cellStyle name="Normal 15 5 2 3 2" xfId="21261"/>
    <cellStyle name="Normal 15 5 2 4" xfId="21259"/>
    <cellStyle name="Normal 15 5 3" xfId="12911"/>
    <cellStyle name="Normal 15 5 3 2" xfId="21262"/>
    <cellStyle name="Normal 15 5 4" xfId="12912"/>
    <cellStyle name="Normal 15 5 4 2" xfId="21263"/>
    <cellStyle name="Normal 15 5 5" xfId="12913"/>
    <cellStyle name="Normal 15 5 6" xfId="21258"/>
    <cellStyle name="Normal 15 6" xfId="12914"/>
    <cellStyle name="Normal 15 6 2" xfId="12915"/>
    <cellStyle name="Normal 15 6 2 2" xfId="21265"/>
    <cellStyle name="Normal 15 6 3" xfId="21264"/>
    <cellStyle name="Normal 15 7" xfId="12916"/>
    <cellStyle name="Normal 15 7 2" xfId="21266"/>
    <cellStyle name="Normal 15 8" xfId="12917"/>
    <cellStyle name="Normal 15 8 2" xfId="21267"/>
    <cellStyle name="Normal 15 9" xfId="12918"/>
    <cellStyle name="Normal 15 9 2" xfId="21268"/>
    <cellStyle name="Normal 150" xfId="12919"/>
    <cellStyle name="Normal 150 2" xfId="12920"/>
    <cellStyle name="Normal 150 3" xfId="12921"/>
    <cellStyle name="Normal 150 4" xfId="21269"/>
    <cellStyle name="Normal 151" xfId="12922"/>
    <cellStyle name="Normal 151 2" xfId="12923"/>
    <cellStyle name="Normal 151 3" xfId="12924"/>
    <cellStyle name="Normal 151 4" xfId="21270"/>
    <cellStyle name="Normal 152" xfId="12925"/>
    <cellStyle name="Normal 152 2" xfId="12926"/>
    <cellStyle name="Normal 152 3" xfId="12927"/>
    <cellStyle name="Normal 152 4" xfId="21271"/>
    <cellStyle name="Normal 153" xfId="12928"/>
    <cellStyle name="Normal 153 2" xfId="12929"/>
    <cellStyle name="Normal 153 3" xfId="12930"/>
    <cellStyle name="Normal 153 4" xfId="21272"/>
    <cellStyle name="Normal 154" xfId="12931"/>
    <cellStyle name="Normal 154 2" xfId="12932"/>
    <cellStyle name="Normal 154 3" xfId="12933"/>
    <cellStyle name="Normal 154 4" xfId="21273"/>
    <cellStyle name="Normal 155" xfId="12934"/>
    <cellStyle name="Normal 155 2" xfId="12935"/>
    <cellStyle name="Normal 155 3" xfId="12936"/>
    <cellStyle name="Normal 155 4" xfId="21274"/>
    <cellStyle name="Normal 156" xfId="12937"/>
    <cellStyle name="Normal 156 2" xfId="12938"/>
    <cellStyle name="Normal 156 3" xfId="12939"/>
    <cellStyle name="Normal 156 4" xfId="21275"/>
    <cellStyle name="Normal 157" xfId="12940"/>
    <cellStyle name="Normal 157 2" xfId="12941"/>
    <cellStyle name="Normal 157 3" xfId="12942"/>
    <cellStyle name="Normal 157 4" xfId="21276"/>
    <cellStyle name="Normal 158" xfId="12943"/>
    <cellStyle name="Normal 158 2" xfId="12944"/>
    <cellStyle name="Normal 158 3" xfId="12945"/>
    <cellStyle name="Normal 158 4" xfId="21277"/>
    <cellStyle name="Normal 159" xfId="12946"/>
    <cellStyle name="Normal 159 2" xfId="12947"/>
    <cellStyle name="Normal 159 3" xfId="12948"/>
    <cellStyle name="Normal 159 4" xfId="21278"/>
    <cellStyle name="Normal 16" xfId="12949"/>
    <cellStyle name="Normal 16 2" xfId="12950"/>
    <cellStyle name="Normal 16 2 2" xfId="12951"/>
    <cellStyle name="Normal 16 2 2 2" xfId="12952"/>
    <cellStyle name="Normal 16 2 2 2 2" xfId="12953"/>
    <cellStyle name="Normal 16 2 2 2 2 2" xfId="21282"/>
    <cellStyle name="Normal 16 2 2 2 3" xfId="21281"/>
    <cellStyle name="Normal 16 2 2 3" xfId="12954"/>
    <cellStyle name="Normal 16 2 2 3 2" xfId="21283"/>
    <cellStyle name="Normal 16 2 2 4" xfId="21280"/>
    <cellStyle name="Normal 16 2 3" xfId="12955"/>
    <cellStyle name="Normal 16 2 3 2" xfId="12956"/>
    <cellStyle name="Normal 16 2 3 2 2" xfId="21285"/>
    <cellStyle name="Normal 16 2 3 3" xfId="21284"/>
    <cellStyle name="Normal 16 2 4" xfId="12957"/>
    <cellStyle name="Normal 16 2 4 2" xfId="21286"/>
    <cellStyle name="Normal 16 2 5" xfId="12958"/>
    <cellStyle name="Normal 16 2 5 2" xfId="21287"/>
    <cellStyle name="Normal 16 2 6" xfId="21279"/>
    <cellStyle name="Normal 16 3" xfId="12959"/>
    <cellStyle name="Normal 16 3 2" xfId="21288"/>
    <cellStyle name="Normal 16 4" xfId="12960"/>
    <cellStyle name="Normal 16 4 2" xfId="21289"/>
    <cellStyle name="Normal 16 5" xfId="12961"/>
    <cellStyle name="Normal 16 5 2" xfId="21290"/>
    <cellStyle name="Normal 16 6" xfId="12962"/>
    <cellStyle name="Normal 16 6 2" xfId="21291"/>
    <cellStyle name="Normal 16 7" xfId="12963"/>
    <cellStyle name="Normal 16 7 2" xfId="21292"/>
    <cellStyle name="Normal 16 8" xfId="12964"/>
    <cellStyle name="Normal 16 8 2" xfId="21293"/>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2" xfId="12997"/>
    <cellStyle name="Normal 17 2 2" xfId="12998"/>
    <cellStyle name="Normal 17 2 2 2" xfId="12999"/>
    <cellStyle name="Normal 17 2 2 2 2" xfId="13000"/>
    <cellStyle name="Normal 17 2 2 2 2 2" xfId="21298"/>
    <cellStyle name="Normal 17 2 2 2 3" xfId="21297"/>
    <cellStyle name="Normal 17 2 2 3" xfId="13001"/>
    <cellStyle name="Normal 17 2 2 3 2" xfId="21299"/>
    <cellStyle name="Normal 17 2 2 4" xfId="21296"/>
    <cellStyle name="Normal 17 2 3" xfId="13002"/>
    <cellStyle name="Normal 17 2 3 2" xfId="13003"/>
    <cellStyle name="Normal 17 2 3 2 2" xfId="21301"/>
    <cellStyle name="Normal 17 2 3 3" xfId="21300"/>
    <cellStyle name="Normal 17 2 4" xfId="13004"/>
    <cellStyle name="Normal 17 2 4 2" xfId="21302"/>
    <cellStyle name="Normal 17 2 5" xfId="13005"/>
    <cellStyle name="Normal 17 2 5 2" xfId="21303"/>
    <cellStyle name="Normal 17 2 6" xfId="13006"/>
    <cellStyle name="Normal 17 2 7" xfId="21295"/>
    <cellStyle name="Normal 17 3" xfId="13007"/>
    <cellStyle name="Normal 17 3 2" xfId="21304"/>
    <cellStyle name="Normal 17 4" xfId="13008"/>
    <cellStyle name="Normal 17 4 2" xfId="21305"/>
    <cellStyle name="Normal 17 5" xfId="13009"/>
    <cellStyle name="Normal 17 5 2" xfId="21306"/>
    <cellStyle name="Normal 17 6" xfId="13010"/>
    <cellStyle name="Normal 17 6 2" xfId="21307"/>
    <cellStyle name="Normal 17 7" xfId="13011"/>
    <cellStyle name="Normal 17 7 2" xfId="21308"/>
    <cellStyle name="Normal 17 8" xfId="13012"/>
    <cellStyle name="Normal 17 8 2" xfId="21309"/>
    <cellStyle name="Normal 17 9" xfId="13013"/>
    <cellStyle name="Normal 17 9 2" xfId="21310"/>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2" xfId="13057"/>
    <cellStyle name="Normal 18 2 2" xfId="21312"/>
    <cellStyle name="Normal 18 3" xfId="13058"/>
    <cellStyle name="Normal 18 3 2" xfId="21313"/>
    <cellStyle name="Normal 18 4" xfId="13059"/>
    <cellStyle name="Normal 18 4 2" xfId="21314"/>
    <cellStyle name="Normal 18 5" xfId="13060"/>
    <cellStyle name="Normal 18 5 2" xfId="21315"/>
    <cellStyle name="Normal 18 6" xfId="13061"/>
    <cellStyle name="Normal 18 6 2" xfId="21316"/>
    <cellStyle name="Normal 18 7" xfId="13062"/>
    <cellStyle name="Normal 18 7 2" xfId="21317"/>
    <cellStyle name="Normal 18 8" xfId="13063"/>
    <cellStyle name="Normal 18 8 2" xfId="21318"/>
    <cellStyle name="Normal 18 9" xfId="13064"/>
    <cellStyle name="Normal 18 9 2" xfId="21319"/>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2" xfId="13113"/>
    <cellStyle name="Normal 19 2 2" xfId="13114"/>
    <cellStyle name="Normal 19 2 2 2" xfId="13115"/>
    <cellStyle name="Normal 19 2 2 2 2" xfId="13116"/>
    <cellStyle name="Normal 19 2 2 2 2 2" xfId="21323"/>
    <cellStyle name="Normal 19 2 2 2 3" xfId="13117"/>
    <cellStyle name="Normal 19 2 2 2 4" xfId="21322"/>
    <cellStyle name="Normal 19 2 2 3" xfId="13118"/>
    <cellStyle name="Normal 19 2 2 3 2" xfId="13119"/>
    <cellStyle name="Normal 19 2 2 3 3" xfId="21324"/>
    <cellStyle name="Normal 19 2 2 4" xfId="13120"/>
    <cellStyle name="Normal 19 2 2 5" xfId="21321"/>
    <cellStyle name="Normal 19 2 3" xfId="13121"/>
    <cellStyle name="Normal 19 2 3 2" xfId="13122"/>
    <cellStyle name="Normal 19 2 3 2 2" xfId="21326"/>
    <cellStyle name="Normal 19 2 3 3" xfId="13123"/>
    <cellStyle name="Normal 19 2 3 4" xfId="21325"/>
    <cellStyle name="Normal 19 2 4" xfId="13124"/>
    <cellStyle name="Normal 19 2 4 2" xfId="13125"/>
    <cellStyle name="Normal 19 2 4 3" xfId="21327"/>
    <cellStyle name="Normal 19 2 5" xfId="13126"/>
    <cellStyle name="Normal 19 2 5 2" xfId="13127"/>
    <cellStyle name="Normal 19 2 5 3" xfId="21328"/>
    <cellStyle name="Normal 19 2 6" xfId="13128"/>
    <cellStyle name="Normal 19 2 7" xfId="13129"/>
    <cellStyle name="Normal 19 2 8" xfId="21320"/>
    <cellStyle name="Normal 19 3" xfId="13130"/>
    <cellStyle name="Normal 19 3 2" xfId="13131"/>
    <cellStyle name="Normal 19 3 2 2" xfId="13132"/>
    <cellStyle name="Normal 19 3 2 2 2" xfId="13133"/>
    <cellStyle name="Normal 19 3 2 2 2 2" xfId="21332"/>
    <cellStyle name="Normal 19 3 2 2 3" xfId="13134"/>
    <cellStyle name="Normal 19 3 2 2 4" xfId="21331"/>
    <cellStyle name="Normal 19 3 2 3" xfId="13135"/>
    <cellStyle name="Normal 19 3 2 3 2" xfId="13136"/>
    <cellStyle name="Normal 19 3 2 3 3" xfId="21333"/>
    <cellStyle name="Normal 19 3 2 4" xfId="13137"/>
    <cellStyle name="Normal 19 3 2 5" xfId="21330"/>
    <cellStyle name="Normal 19 3 3" xfId="13138"/>
    <cellStyle name="Normal 19 3 3 2" xfId="13139"/>
    <cellStyle name="Normal 19 3 3 2 2" xfId="21335"/>
    <cellStyle name="Normal 19 3 3 3" xfId="13140"/>
    <cellStyle name="Normal 19 3 3 4" xfId="21334"/>
    <cellStyle name="Normal 19 3 4" xfId="13141"/>
    <cellStyle name="Normal 19 3 4 2" xfId="13142"/>
    <cellStyle name="Normal 19 3 4 3" xfId="21336"/>
    <cellStyle name="Normal 19 3 5" xfId="13143"/>
    <cellStyle name="Normal 19 3 5 2" xfId="21337"/>
    <cellStyle name="Normal 19 3 6" xfId="13144"/>
    <cellStyle name="Normal 19 3 7" xfId="21329"/>
    <cellStyle name="Normal 19 4" xfId="13145"/>
    <cellStyle name="Normal 19 4 2" xfId="13146"/>
    <cellStyle name="Normal 19 4 2 2" xfId="13147"/>
    <cellStyle name="Normal 19 4 2 2 2" xfId="13148"/>
    <cellStyle name="Normal 19 4 2 2 2 2" xfId="21341"/>
    <cellStyle name="Normal 19 4 2 2 3" xfId="21340"/>
    <cellStyle name="Normal 19 4 2 3" xfId="13149"/>
    <cellStyle name="Normal 19 4 2 3 2" xfId="21342"/>
    <cellStyle name="Normal 19 4 2 4" xfId="21339"/>
    <cellStyle name="Normal 19 4 3" xfId="13150"/>
    <cellStyle name="Normal 19 4 3 2" xfId="13151"/>
    <cellStyle name="Normal 19 4 3 2 2" xfId="21344"/>
    <cellStyle name="Normal 19 4 3 3" xfId="21343"/>
    <cellStyle name="Normal 19 4 4" xfId="13152"/>
    <cellStyle name="Normal 19 4 4 2" xfId="21345"/>
    <cellStyle name="Normal 19 4 5" xfId="13153"/>
    <cellStyle name="Normal 19 4 5 2" xfId="21346"/>
    <cellStyle name="Normal 19 4 6" xfId="13154"/>
    <cellStyle name="Normal 19 4 7" xfId="21338"/>
    <cellStyle name="Normal 19 5" xfId="13155"/>
    <cellStyle name="Normal 19 5 2" xfId="13156"/>
    <cellStyle name="Normal 19 5 2 2" xfId="13157"/>
    <cellStyle name="Normal 19 5 2 2 2" xfId="21349"/>
    <cellStyle name="Normal 19 5 2 3" xfId="21348"/>
    <cellStyle name="Normal 19 5 3" xfId="13158"/>
    <cellStyle name="Normal 19 5 3 2" xfId="21350"/>
    <cellStyle name="Normal 19 5 4" xfId="13159"/>
    <cellStyle name="Normal 19 5 4 2" xfId="21351"/>
    <cellStyle name="Normal 19 5 5" xfId="13160"/>
    <cellStyle name="Normal 19 5 6" xfId="21347"/>
    <cellStyle name="Normal 19 6" xfId="13161"/>
    <cellStyle name="Normal 19 6 2" xfId="13162"/>
    <cellStyle name="Normal 19 6 2 2" xfId="21353"/>
    <cellStyle name="Normal 19 6 3" xfId="13163"/>
    <cellStyle name="Normal 19 6 3 2" xfId="21354"/>
    <cellStyle name="Normal 19 6 4" xfId="13164"/>
    <cellStyle name="Normal 19 6 5" xfId="21352"/>
    <cellStyle name="Normal 19 7" xfId="13165"/>
    <cellStyle name="Normal 19 7 2" xfId="21355"/>
    <cellStyle name="Normal 19 8" xfId="13166"/>
    <cellStyle name="Normal 19 8 2" xfId="21356"/>
    <cellStyle name="Normal 19 9" xfId="13167"/>
    <cellStyle name="Normal 19 9 2" xfId="21357"/>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1" xfId="13204"/>
    <cellStyle name="Normal 2 10 11 2" xfId="21359"/>
    <cellStyle name="Normal 2 10 12" xfId="13205"/>
    <cellStyle name="Normal 2 10 2" xfId="13206"/>
    <cellStyle name="Normal 2 10 2 2" xfId="13207"/>
    <cellStyle name="Normal 2 10 2 2 2" xfId="13208"/>
    <cellStyle name="Normal 2 10 2 2 2 2" xfId="21362"/>
    <cellStyle name="Normal 2 10 2 2 3" xfId="21361"/>
    <cellStyle name="Normal 2 10 2 3" xfId="13209"/>
    <cellStyle name="Normal 2 10 2 3 2" xfId="21363"/>
    <cellStyle name="Normal 2 10 2 4" xfId="13210"/>
    <cellStyle name="Normal 2 10 2 4 2" xfId="21364"/>
    <cellStyle name="Normal 2 10 2 5" xfId="13211"/>
    <cellStyle name="Normal 2 10 2 5 2" xfId="21365"/>
    <cellStyle name="Normal 2 10 2 6" xfId="21360"/>
    <cellStyle name="Normal 2 10 3" xfId="13212"/>
    <cellStyle name="Normal 2 10 3 2" xfId="13213"/>
    <cellStyle name="Normal 2 10 3 2 2" xfId="21367"/>
    <cellStyle name="Normal 2 10 3 3" xfId="21366"/>
    <cellStyle name="Normal 2 10 4" xfId="13214"/>
    <cellStyle name="Normal 2 10 4 2" xfId="13215"/>
    <cellStyle name="Normal 2 10 4 2 2" xfId="21369"/>
    <cellStyle name="Normal 2 10 4 3" xfId="21368"/>
    <cellStyle name="Normal 2 10 5" xfId="13216"/>
    <cellStyle name="Normal 2 10 5 2" xfId="21370"/>
    <cellStyle name="Normal 2 10 6" xfId="13217"/>
    <cellStyle name="Normal 2 10 6 2" xfId="21371"/>
    <cellStyle name="Normal 2 10 7" xfId="13218"/>
    <cellStyle name="Normal 2 10 7 2" xfId="21372"/>
    <cellStyle name="Normal 2 10 8" xfId="13219"/>
    <cellStyle name="Normal 2 10 8 2" xfId="21373"/>
    <cellStyle name="Normal 2 10 9" xfId="13220"/>
    <cellStyle name="Normal 2 10 9 2" xfId="21374"/>
    <cellStyle name="Normal 2 11" xfId="13221"/>
    <cellStyle name="Normal 2 11 2" xfId="13222"/>
    <cellStyle name="Normal 2 11 2 2" xfId="13223"/>
    <cellStyle name="Normal 2 11 2 2 2" xfId="21376"/>
    <cellStyle name="Normal 2 11 2 3" xfId="13224"/>
    <cellStyle name="Normal 2 11 2 3 2" xfId="21377"/>
    <cellStyle name="Normal 2 11 2 4" xfId="21375"/>
    <cellStyle name="Normal 2 11 3" xfId="13225"/>
    <cellStyle name="Normal 2 11 3 2" xfId="13226"/>
    <cellStyle name="Normal 2 11 3 2 2" xfId="21379"/>
    <cellStyle name="Normal 2 11 3 3" xfId="21378"/>
    <cellStyle name="Normal 2 11 4" xfId="13227"/>
    <cellStyle name="Normal 2 11 4 2" xfId="13228"/>
    <cellStyle name="Normal 2 11 4 2 2" xfId="21381"/>
    <cellStyle name="Normal 2 11 4 3" xfId="21380"/>
    <cellStyle name="Normal 2 11 5" xfId="13229"/>
    <cellStyle name="Normal 2 11 5 2" xfId="21382"/>
    <cellStyle name="Normal 2 11 6" xfId="13230"/>
    <cellStyle name="Normal 2 11 6 2" xfId="21383"/>
    <cellStyle name="Normal 2 11 7" xfId="13231"/>
    <cellStyle name="Normal 2 11 7 2" xfId="21384"/>
    <cellStyle name="Normal 2 11 8" xfId="13232"/>
    <cellStyle name="Normal 2 12" xfId="13233"/>
    <cellStyle name="Normal 2 12 2" xfId="13234"/>
    <cellStyle name="Normal 2 12 2 2" xfId="13235"/>
    <cellStyle name="Normal 2 12 2 2 2" xfId="21386"/>
    <cellStyle name="Normal 2 12 2 3" xfId="21385"/>
    <cellStyle name="Normal 2 12 3" xfId="13236"/>
    <cellStyle name="Normal 2 12 3 2" xfId="13237"/>
    <cellStyle name="Normal 2 12 3 2 2" xfId="21388"/>
    <cellStyle name="Normal 2 12 3 3" xfId="21387"/>
    <cellStyle name="Normal 2 12 4" xfId="13238"/>
    <cellStyle name="Normal 2 12 4 2" xfId="13239"/>
    <cellStyle name="Normal 2 12 4 2 2" xfId="21390"/>
    <cellStyle name="Normal 2 12 4 3" xfId="21389"/>
    <cellStyle name="Normal 2 12 5" xfId="13240"/>
    <cellStyle name="Normal 2 12 5 2" xfId="21391"/>
    <cellStyle name="Normal 2 12 6" xfId="13241"/>
    <cellStyle name="Normal 2 12 6 2" xfId="21392"/>
    <cellStyle name="Normal 2 12 7" xfId="13242"/>
    <cellStyle name="Normal 2 12 7 2" xfId="21393"/>
    <cellStyle name="Normal 2 12 8" xfId="13243"/>
    <cellStyle name="Normal 2 12 8 2" xfId="21394"/>
    <cellStyle name="Normal 2 13" xfId="13244"/>
    <cellStyle name="Normal 2 13 2" xfId="13245"/>
    <cellStyle name="Normal 2 13 2 2" xfId="21395"/>
    <cellStyle name="Normal 2 13 3" xfId="13246"/>
    <cellStyle name="Normal 2 13 3 2" xfId="21396"/>
    <cellStyle name="Normal 2 13 4" xfId="13247"/>
    <cellStyle name="Normal 2 13 4 2" xfId="21397"/>
    <cellStyle name="Normal 2 13 5" xfId="13248"/>
    <cellStyle name="Normal 2 13 5 2" xfId="21398"/>
    <cellStyle name="Normal 2 13 6" xfId="13249"/>
    <cellStyle name="Normal 2 13 6 2" xfId="21399"/>
    <cellStyle name="Normal 2 13 7" xfId="13250"/>
    <cellStyle name="Normal 2 13 7 2" xfId="21400"/>
    <cellStyle name="Normal 2 14" xfId="13251"/>
    <cellStyle name="Normal 2 14 2" xfId="13252"/>
    <cellStyle name="Normal 2 14 2 2" xfId="21401"/>
    <cellStyle name="Normal 2 14 3" xfId="13253"/>
    <cellStyle name="Normal 2 14 3 2" xfId="21402"/>
    <cellStyle name="Normal 2 14 4" xfId="13254"/>
    <cellStyle name="Normal 2 14 4 2" xfId="21403"/>
    <cellStyle name="Normal 2 14 5" xfId="13255"/>
    <cellStyle name="Normal 2 14 5 2" xfId="21404"/>
    <cellStyle name="Normal 2 14 6" xfId="13256"/>
    <cellStyle name="Normal 2 14 6 2" xfId="21405"/>
    <cellStyle name="Normal 2 14 7" xfId="13257"/>
    <cellStyle name="Normal 2 14 7 2" xfId="21406"/>
    <cellStyle name="Normal 2 15" xfId="13258"/>
    <cellStyle name="Normal 2 15 2" xfId="13259"/>
    <cellStyle name="Normal 2 15 2 2" xfId="21407"/>
    <cellStyle name="Normal 2 15 3" xfId="13260"/>
    <cellStyle name="Normal 2 15 3 2" xfId="21408"/>
    <cellStyle name="Normal 2 15 4" xfId="13261"/>
    <cellStyle name="Normal 2 15 4 2" xfId="21409"/>
    <cellStyle name="Normal 2 15 5" xfId="13262"/>
    <cellStyle name="Normal 2 15 5 2" xfId="21410"/>
    <cellStyle name="Normal 2 15 6" xfId="13263"/>
    <cellStyle name="Normal 2 15 6 2" xfId="21411"/>
    <cellStyle name="Normal 2 15 7" xfId="13264"/>
    <cellStyle name="Normal 2 15 7 2" xfId="21412"/>
    <cellStyle name="Normal 2 16" xfId="13265"/>
    <cellStyle name="Normal 2 16 2" xfId="13266"/>
    <cellStyle name="Normal 2 16 2 2" xfId="21413"/>
    <cellStyle name="Normal 2 16 3" xfId="13267"/>
    <cellStyle name="Normal 2 16 3 2" xfId="21414"/>
    <cellStyle name="Normal 2 16 4" xfId="13268"/>
    <cellStyle name="Normal 2 16 4 2" xfId="21415"/>
    <cellStyle name="Normal 2 16 5" xfId="13269"/>
    <cellStyle name="Normal 2 16 5 2" xfId="21416"/>
    <cellStyle name="Normal 2 16 6" xfId="13270"/>
    <cellStyle name="Normal 2 16 6 2" xfId="21417"/>
    <cellStyle name="Normal 2 16 7" xfId="13271"/>
    <cellStyle name="Normal 2 16 7 2" xfId="21418"/>
    <cellStyle name="Normal 2 17" xfId="13272"/>
    <cellStyle name="Normal 2 17 2" xfId="13273"/>
    <cellStyle name="Normal 2 17 2 2" xfId="21419"/>
    <cellStyle name="Normal 2 17 3" xfId="13274"/>
    <cellStyle name="Normal 2 17 3 2" xfId="21420"/>
    <cellStyle name="Normal 2 17 4" xfId="13275"/>
    <cellStyle name="Normal 2 17 4 2" xfId="21421"/>
    <cellStyle name="Normal 2 17 5" xfId="13276"/>
    <cellStyle name="Normal 2 17 5 2" xfId="21422"/>
    <cellStyle name="Normal 2 17 6" xfId="13277"/>
    <cellStyle name="Normal 2 17 6 2" xfId="21423"/>
    <cellStyle name="Normal 2 17 7" xfId="13278"/>
    <cellStyle name="Normal 2 17 7 2" xfId="21424"/>
    <cellStyle name="Normal 2 18" xfId="13279"/>
    <cellStyle name="Normal 2 18 2" xfId="13280"/>
    <cellStyle name="Normal 2 18 2 2" xfId="13281"/>
    <cellStyle name="Normal 2 18 2 2 2" xfId="21426"/>
    <cellStyle name="Normal 2 18 2 3" xfId="21425"/>
    <cellStyle name="Normal 2 18 3" xfId="13282"/>
    <cellStyle name="Normal 2 18 3 2" xfId="21427"/>
    <cellStyle name="Normal 2 18 4" xfId="13283"/>
    <cellStyle name="Normal 2 18 4 2" xfId="21428"/>
    <cellStyle name="Normal 2 18 5" xfId="13284"/>
    <cellStyle name="Normal 2 18 5 2" xfId="21429"/>
    <cellStyle name="Normal 2 18 6" xfId="13285"/>
    <cellStyle name="Normal 2 18 6 2" xfId="21430"/>
    <cellStyle name="Normal 2 18 7" xfId="13286"/>
    <cellStyle name="Normal 2 18 7 2" xfId="21431"/>
    <cellStyle name="Normal 2 19" xfId="13287"/>
    <cellStyle name="Normal 2 19 2" xfId="13288"/>
    <cellStyle name="Normal 2 19 2 2" xfId="13289"/>
    <cellStyle name="Normal 2 19 2 2 2" xfId="21433"/>
    <cellStyle name="Normal 2 19 2 3" xfId="21432"/>
    <cellStyle name="Normal 2 19 3" xfId="13290"/>
    <cellStyle name="Normal 2 19 3 2" xfId="13291"/>
    <cellStyle name="Normal 2 19 3 2 2" xfId="21435"/>
    <cellStyle name="Normal 2 19 3 3" xfId="13292"/>
    <cellStyle name="Normal 2 19 3 3 2" xfId="21436"/>
    <cellStyle name="Normal 2 19 3 4" xfId="21434"/>
    <cellStyle name="Normal 2 19 4" xfId="13293"/>
    <cellStyle name="Normal 2 19 4 2" xfId="21437"/>
    <cellStyle name="Normal 2 19 5" xfId="13294"/>
    <cellStyle name="Normal 2 19 5 2" xfId="21438"/>
    <cellStyle name="Normal 2 19 6" xfId="13295"/>
    <cellStyle name="Normal 2 19 6 2" xfId="21439"/>
    <cellStyle name="Normal 2 19 7" xfId="13296"/>
    <cellStyle name="Normal 2 19 7 2" xfId="21440"/>
    <cellStyle name="Normal 2 2" xfId="13297"/>
    <cellStyle name="Normal 2 2 10" xfId="13298"/>
    <cellStyle name="Normal 2 2 10 2" xfId="21441"/>
    <cellStyle name="Normal 2 2 11" xfId="13299"/>
    <cellStyle name="Normal 2 2 11 2" xfId="21442"/>
    <cellStyle name="Normal 2 2 12" xfId="13300"/>
    <cellStyle name="Normal 2 2 12 2" xfId="21443"/>
    <cellStyle name="Normal 2 2 13" xfId="13301"/>
    <cellStyle name="Normal 2 2 13 2" xfId="21444"/>
    <cellStyle name="Normal 2 2 14" xfId="13302"/>
    <cellStyle name="Normal 2 2 14 2" xfId="21445"/>
    <cellStyle name="Normal 2 2 15" xfId="13303"/>
    <cellStyle name="Normal 2 2 15 2" xfId="21446"/>
    <cellStyle name="Normal 2 2 16" xfId="13304"/>
    <cellStyle name="Normal 2 2 16 2" xfId="21447"/>
    <cellStyle name="Normal 2 2 17" xfId="13305"/>
    <cellStyle name="Normal 2 2 17 2" xfId="21448"/>
    <cellStyle name="Normal 2 2 18" xfId="13306"/>
    <cellStyle name="Normal 2 2 2" xfId="13307"/>
    <cellStyle name="Normal 2 2 2 10" xfId="13308"/>
    <cellStyle name="Normal 2 2 2 10 2" xfId="21449"/>
    <cellStyle name="Normal 2 2 2 11" xfId="13309"/>
    <cellStyle name="Normal 2 2 2 2" xfId="13310"/>
    <cellStyle name="Normal 2 2 2 2 2" xfId="13311"/>
    <cellStyle name="Normal 2 2 2 2 2 2" xfId="13312"/>
    <cellStyle name="Normal 2 2 2 2 2 2 2" xfId="21451"/>
    <cellStyle name="Normal 2 2 2 2 2 3" xfId="13313"/>
    <cellStyle name="Normal 2 2 2 2 2 3 2" xfId="21452"/>
    <cellStyle name="Normal 2 2 2 2 2 4" xfId="21450"/>
    <cellStyle name="Normal 2 2 2 2 3" xfId="13314"/>
    <cellStyle name="Normal 2 2 2 2 3 2" xfId="13315"/>
    <cellStyle name="Normal 2 2 2 2 3 2 2" xfId="21454"/>
    <cellStyle name="Normal 2 2 2 2 3 3" xfId="21453"/>
    <cellStyle name="Normal 2 2 2 2 4" xfId="13316"/>
    <cellStyle name="Normal 2 2 2 2 4 2" xfId="21455"/>
    <cellStyle name="Normal 2 2 2 2 5" xfId="13317"/>
    <cellStyle name="Normal 2 2 2 2 5 2" xfId="21456"/>
    <cellStyle name="Normal 2 2 2 2 6" xfId="13318"/>
    <cellStyle name="Normal 2 2 2 2 6 2" xfId="21457"/>
    <cellStyle name="Normal 2 2 2 3" xfId="13319"/>
    <cellStyle name="Normal 2 2 2 3 2" xfId="13320"/>
    <cellStyle name="Normal 2 2 2 3 2 2" xfId="13321"/>
    <cellStyle name="Normal 2 2 2 3 2 2 2" xfId="21460"/>
    <cellStyle name="Normal 2 2 2 3 2 3" xfId="21459"/>
    <cellStyle name="Normal 2 2 2 3 3" xfId="13322"/>
    <cellStyle name="Normal 2 2 2 3 3 2" xfId="21461"/>
    <cellStyle name="Normal 2 2 2 3 4" xfId="13323"/>
    <cellStyle name="Normal 2 2 2 3 5" xfId="21458"/>
    <cellStyle name="Normal 2 2 2 4" xfId="13324"/>
    <cellStyle name="Normal 2 2 2 4 2" xfId="13325"/>
    <cellStyle name="Normal 2 2 2 4 2 2" xfId="21463"/>
    <cellStyle name="Normal 2 2 2 4 3" xfId="13326"/>
    <cellStyle name="Normal 2 2 2 4 4" xfId="21462"/>
    <cellStyle name="Normal 2 2 2 5" xfId="13327"/>
    <cellStyle name="Normal 2 2 2 5 2" xfId="13328"/>
    <cellStyle name="Normal 2 2 2 5 3" xfId="21464"/>
    <cellStyle name="Normal 2 2 2 6" xfId="13329"/>
    <cellStyle name="Normal 2 2 2 6 2" xfId="21465"/>
    <cellStyle name="Normal 2 2 2 7" xfId="13330"/>
    <cellStyle name="Normal 2 2 2 7 2" xfId="21466"/>
    <cellStyle name="Normal 2 2 2 8" xfId="13331"/>
    <cellStyle name="Normal 2 2 2 8 2" xfId="21467"/>
    <cellStyle name="Normal 2 2 2 9" xfId="13332"/>
    <cellStyle name="Normal 2 2 2 9 2" xfId="21468"/>
    <cellStyle name="Normal 2 2 3" xfId="13333"/>
    <cellStyle name="Normal 2 2 3 2" xfId="13334"/>
    <cellStyle name="Normal 2 2 3 2 2" xfId="21469"/>
    <cellStyle name="Normal 2 2 3 3" xfId="13335"/>
    <cellStyle name="Normal 2 2 3 3 2" xfId="13336"/>
    <cellStyle name="Normal 2 2 3 3 2 2" xfId="21471"/>
    <cellStyle name="Normal 2 2 3 3 3" xfId="13337"/>
    <cellStyle name="Normal 2 2 3 3 3 2" xfId="21472"/>
    <cellStyle name="Normal 2 2 3 3 4" xfId="21470"/>
    <cellStyle name="Normal 2 2 3 4" xfId="13338"/>
    <cellStyle name="Normal 2 2 3 4 2" xfId="13339"/>
    <cellStyle name="Normal 2 2 3 4 2 2" xfId="21474"/>
    <cellStyle name="Normal 2 2 3 4 3" xfId="21473"/>
    <cellStyle name="Normal 2 2 3 5" xfId="13340"/>
    <cellStyle name="Normal 2 2 3 5 2" xfId="21475"/>
    <cellStyle name="Normal 2 2 3 6" xfId="13341"/>
    <cellStyle name="Normal 2 2 3 6 2" xfId="21476"/>
    <cellStyle name="Normal 2 2 3 7" xfId="13342"/>
    <cellStyle name="Normal 2 2 3 7 2" xfId="21477"/>
    <cellStyle name="Normal 2 2 3 8" xfId="13343"/>
    <cellStyle name="Normal 2 2 3 8 2" xfId="21478"/>
    <cellStyle name="Normal 2 2 4" xfId="13344"/>
    <cellStyle name="Normal 2 2 4 2" xfId="13345"/>
    <cellStyle name="Normal 2 2 4 2 2" xfId="13346"/>
    <cellStyle name="Normal 2 2 4 2 2 2" xfId="21480"/>
    <cellStyle name="Normal 2 2 4 2 3" xfId="13347"/>
    <cellStyle name="Normal 2 2 4 2 3 2" xfId="21481"/>
    <cellStyle name="Normal 2 2 4 2 4" xfId="21479"/>
    <cellStyle name="Normal 2 2 4 3" xfId="13348"/>
    <cellStyle name="Normal 2 2 4 3 2" xfId="21482"/>
    <cellStyle name="Normal 2 2 4 4" xfId="13349"/>
    <cellStyle name="Normal 2 2 4 4 2" xfId="21483"/>
    <cellStyle name="Normal 2 2 4 5" xfId="13350"/>
    <cellStyle name="Normal 2 2 4 5 2" xfId="21484"/>
    <cellStyle name="Normal 2 2 4 6" xfId="13351"/>
    <cellStyle name="Normal 2 2 4 6 2" xfId="21485"/>
    <cellStyle name="Normal 2 2 4 7" xfId="13352"/>
    <cellStyle name="Normal 2 2 4 7 2" xfId="21486"/>
    <cellStyle name="Normal 2 2 4 8" xfId="13353"/>
    <cellStyle name="Normal 2 2 5" xfId="13354"/>
    <cellStyle name="Normal 2 2 5 2" xfId="13355"/>
    <cellStyle name="Normal 2 2 5 2 2" xfId="21488"/>
    <cellStyle name="Normal 2 2 5 3" xfId="13356"/>
    <cellStyle name="Normal 2 2 5 3 2" xfId="21489"/>
    <cellStyle name="Normal 2 2 5 4" xfId="13357"/>
    <cellStyle name="Normal 2 2 5 5" xfId="21487"/>
    <cellStyle name="Normal 2 2 6" xfId="13358"/>
    <cellStyle name="Normal 2 2 6 2" xfId="13359"/>
    <cellStyle name="Normal 2 2 6 2 2" xfId="21491"/>
    <cellStyle name="Normal 2 2 6 3" xfId="13360"/>
    <cellStyle name="Normal 2 2 6 4" xfId="21490"/>
    <cellStyle name="Normal 2 2 7" xfId="13361"/>
    <cellStyle name="Normal 2 2 7 2" xfId="21492"/>
    <cellStyle name="Normal 2 2 8" xfId="13362"/>
    <cellStyle name="Normal 2 2 8 2" xfId="21493"/>
    <cellStyle name="Normal 2 2 9" xfId="13363"/>
    <cellStyle name="Normal 2 2 9 2" xfId="21494"/>
    <cellStyle name="Normal 2 20" xfId="13364"/>
    <cellStyle name="Normal 2 20 2" xfId="13365"/>
    <cellStyle name="Normal 2 20 2 2" xfId="13366"/>
    <cellStyle name="Normal 2 20 2 2 2" xfId="21496"/>
    <cellStyle name="Normal 2 20 2 3" xfId="21495"/>
    <cellStyle name="Normal 2 20 3" xfId="13367"/>
    <cellStyle name="Normal 2 20 3 2" xfId="21497"/>
    <cellStyle name="Normal 2 20 4" xfId="13368"/>
    <cellStyle name="Normal 2 20 4 2" xfId="21498"/>
    <cellStyle name="Normal 2 20 5" xfId="13369"/>
    <cellStyle name="Normal 2 20 5 2" xfId="21499"/>
    <cellStyle name="Normal 2 21" xfId="13370"/>
    <cellStyle name="Normal 2 21 2" xfId="13371"/>
    <cellStyle name="Normal 2 21 2 2" xfId="13372"/>
    <cellStyle name="Normal 2 21 2 2 2" xfId="13373"/>
    <cellStyle name="Normal 2 21 2 2 2 2" xfId="21502"/>
    <cellStyle name="Normal 2 21 2 2 3" xfId="21501"/>
    <cellStyle name="Normal 2 21 2 3" xfId="13374"/>
    <cellStyle name="Normal 2 21 2 3 2" xfId="21503"/>
    <cellStyle name="Normal 2 21 2 4" xfId="21500"/>
    <cellStyle name="Normal 2 21 3" xfId="13375"/>
    <cellStyle name="Normal 2 21 3 2" xfId="13376"/>
    <cellStyle name="Normal 2 21 3 2 2" xfId="21505"/>
    <cellStyle name="Normal 2 21 3 3" xfId="21504"/>
    <cellStyle name="Normal 2 21 4" xfId="13377"/>
    <cellStyle name="Normal 2 21 4 2" xfId="21506"/>
    <cellStyle name="Normal 2 21 5" xfId="13378"/>
    <cellStyle name="Normal 2 21 5 2" xfId="21507"/>
    <cellStyle name="Normal 2 21 6" xfId="13379"/>
    <cellStyle name="Normal 2 21 6 2" xfId="21508"/>
    <cellStyle name="Normal 2 21 7" xfId="13380"/>
    <cellStyle name="Normal 2 21 7 2" xfId="21509"/>
    <cellStyle name="Normal 2 22" xfId="13381"/>
    <cellStyle name="Normal 2 22 2" xfId="13382"/>
    <cellStyle name="Normal 2 22 2 2" xfId="13383"/>
    <cellStyle name="Normal 2 22 2 2 2" xfId="13384"/>
    <cellStyle name="Normal 2 22 2 2 2 2" xfId="21512"/>
    <cellStyle name="Normal 2 22 2 2 3" xfId="21511"/>
    <cellStyle name="Normal 2 22 2 3" xfId="13385"/>
    <cellStyle name="Normal 2 22 2 3 2" xfId="21513"/>
    <cellStyle name="Normal 2 22 2 4" xfId="21510"/>
    <cellStyle name="Normal 2 22 3" xfId="13386"/>
    <cellStyle name="Normal 2 22 3 2" xfId="13387"/>
    <cellStyle name="Normal 2 22 3 2 2" xfId="21515"/>
    <cellStyle name="Normal 2 22 3 3" xfId="21514"/>
    <cellStyle name="Normal 2 22 4" xfId="13388"/>
    <cellStyle name="Normal 2 22 4 2" xfId="21516"/>
    <cellStyle name="Normal 2 22 5" xfId="13389"/>
    <cellStyle name="Normal 2 22 5 2" xfId="21517"/>
    <cellStyle name="Normal 2 22 6" xfId="13390"/>
    <cellStyle name="Normal 2 22 6 2" xfId="21518"/>
    <cellStyle name="Normal 2 22 7" xfId="13391"/>
    <cellStyle name="Normal 2 22 7 2" xfId="21519"/>
    <cellStyle name="Normal 2 23" xfId="13392"/>
    <cellStyle name="Normal 2 23 2" xfId="13393"/>
    <cellStyle name="Normal 2 23 2 2" xfId="13394"/>
    <cellStyle name="Normal 2 23 2 2 2" xfId="13395"/>
    <cellStyle name="Normal 2 23 2 2 2 2" xfId="21522"/>
    <cellStyle name="Normal 2 23 2 2 3" xfId="21521"/>
    <cellStyle name="Normal 2 23 2 3" xfId="13396"/>
    <cellStyle name="Normal 2 23 2 3 2" xfId="21523"/>
    <cellStyle name="Normal 2 23 2 4" xfId="21520"/>
    <cellStyle name="Normal 2 23 3" xfId="13397"/>
    <cellStyle name="Normal 2 23 3 2" xfId="13398"/>
    <cellStyle name="Normal 2 23 3 2 2" xfId="21525"/>
    <cellStyle name="Normal 2 23 3 3" xfId="21524"/>
    <cellStyle name="Normal 2 23 4" xfId="13399"/>
    <cellStyle name="Normal 2 23 4 2" xfId="21526"/>
    <cellStyle name="Normal 2 23 5" xfId="13400"/>
    <cellStyle name="Normal 2 23 5 2" xfId="21527"/>
    <cellStyle name="Normal 2 23 6" xfId="13401"/>
    <cellStyle name="Normal 2 23 6 2" xfId="21528"/>
    <cellStyle name="Normal 2 24" xfId="13402"/>
    <cellStyle name="Normal 2 24 2" xfId="13403"/>
    <cellStyle name="Normal 2 24 2 2" xfId="21529"/>
    <cellStyle name="Normal 2 24 3" xfId="13404"/>
    <cellStyle name="Normal 2 24 3 2" xfId="21530"/>
    <cellStyle name="Normal 2 25" xfId="13405"/>
    <cellStyle name="Normal 2 25 2" xfId="13406"/>
    <cellStyle name="Normal 2 25 2 2" xfId="21531"/>
    <cellStyle name="Normal 2 25 3" xfId="13407"/>
    <cellStyle name="Normal 2 25 3 2" xfId="21532"/>
    <cellStyle name="Normal 2 26" xfId="13408"/>
    <cellStyle name="Normal 2 26 2" xfId="13409"/>
    <cellStyle name="Normal 2 26 2 2" xfId="21533"/>
    <cellStyle name="Normal 2 26 3" xfId="13410"/>
    <cellStyle name="Normal 2 26 3 2" xfId="21534"/>
    <cellStyle name="Normal 2 27" xfId="13411"/>
    <cellStyle name="Normal 2 27 2" xfId="13412"/>
    <cellStyle name="Normal 2 27 2 2" xfId="13413"/>
    <cellStyle name="Normal 2 27 2 2 2" xfId="13414"/>
    <cellStyle name="Normal 2 27 2 2 2 2" xfId="21537"/>
    <cellStyle name="Normal 2 27 2 2 3" xfId="21536"/>
    <cellStyle name="Normal 2 27 2 3" xfId="13415"/>
    <cellStyle name="Normal 2 27 2 3 2" xfId="21538"/>
    <cellStyle name="Normal 2 27 2 4" xfId="21535"/>
    <cellStyle name="Normal 2 27 3" xfId="13416"/>
    <cellStyle name="Normal 2 27 3 2" xfId="13417"/>
    <cellStyle name="Normal 2 27 3 2 2" xfId="21540"/>
    <cellStyle name="Normal 2 27 3 3" xfId="21539"/>
    <cellStyle name="Normal 2 27 4" xfId="13418"/>
    <cellStyle name="Normal 2 27 4 2" xfId="21541"/>
    <cellStyle name="Normal 2 27 5" xfId="13419"/>
    <cellStyle name="Normal 2 27 5 2" xfId="21542"/>
    <cellStyle name="Normal 2 27 6" xfId="13420"/>
    <cellStyle name="Normal 2 27 6 2" xfId="21543"/>
    <cellStyle name="Normal 2 28" xfId="13421"/>
    <cellStyle name="Normal 2 28 2" xfId="13422"/>
    <cellStyle name="Normal 2 28 2 2" xfId="21544"/>
    <cellStyle name="Normal 2 28 3" xfId="13423"/>
    <cellStyle name="Normal 2 28 3 2" xfId="21545"/>
    <cellStyle name="Normal 2 29" xfId="13424"/>
    <cellStyle name="Normal 2 29 2" xfId="13425"/>
    <cellStyle name="Normal 2 29 2 2" xfId="21546"/>
    <cellStyle name="Normal 2 29 3" xfId="13426"/>
    <cellStyle name="Normal 2 29 3 2" xfId="21547"/>
    <cellStyle name="Normal 2 3" xfId="13427"/>
    <cellStyle name="Normal 2 3 10" xfId="13428"/>
    <cellStyle name="Normal 2 3 10 2" xfId="21548"/>
    <cellStyle name="Normal 2 3 2" xfId="13429"/>
    <cellStyle name="Normal 2 3 2 2" xfId="13430"/>
    <cellStyle name="Normal 2 3 2 2 2" xfId="13431"/>
    <cellStyle name="Normal 2 3 2 2 2 2" xfId="13432"/>
    <cellStyle name="Normal 2 3 2 2 2 2 2" xfId="21552"/>
    <cellStyle name="Normal 2 3 2 2 2 3" xfId="13433"/>
    <cellStyle name="Normal 2 3 2 2 2 3 2" xfId="21553"/>
    <cellStyle name="Normal 2 3 2 2 2 4" xfId="13434"/>
    <cellStyle name="Normal 2 3 2 2 2 5" xfId="13435"/>
    <cellStyle name="Normal 2 3 2 2 2 6" xfId="21551"/>
    <cellStyle name="Normal 2 3 2 2 3" xfId="13436"/>
    <cellStyle name="Normal 2 3 2 2 3 2" xfId="21554"/>
    <cellStyle name="Normal 2 3 2 2 4" xfId="13437"/>
    <cellStyle name="Normal 2 3 2 2 4 2" xfId="21555"/>
    <cellStyle name="Normal 2 3 2 2 5" xfId="13438"/>
    <cellStyle name="Normal 2 3 2 2 6" xfId="13439"/>
    <cellStyle name="Normal 2 3 2 2 7" xfId="21550"/>
    <cellStyle name="Normal 2 3 2 3" xfId="13440"/>
    <cellStyle name="Normal 2 3 2 3 2" xfId="13441"/>
    <cellStyle name="Normal 2 3 2 3 2 2" xfId="21557"/>
    <cellStyle name="Normal 2 3 2 3 3" xfId="13442"/>
    <cellStyle name="Normal 2 3 2 3 3 2" xfId="21558"/>
    <cellStyle name="Normal 2 3 2 3 4" xfId="13443"/>
    <cellStyle name="Normal 2 3 2 3 5" xfId="13444"/>
    <cellStyle name="Normal 2 3 2 3 6" xfId="21556"/>
    <cellStyle name="Normal 2 3 2 4" xfId="13445"/>
    <cellStyle name="Normal 2 3 2 4 2" xfId="21559"/>
    <cellStyle name="Normal 2 3 2 5" xfId="13446"/>
    <cellStyle name="Normal 2 3 2 5 2" xfId="21560"/>
    <cellStyle name="Normal 2 3 2 6" xfId="13447"/>
    <cellStyle name="Normal 2 3 2 7" xfId="13448"/>
    <cellStyle name="Normal 2 3 2 8" xfId="21549"/>
    <cellStyle name="Normal 2 3 3" xfId="13449"/>
    <cellStyle name="Normal 2 3 3 2" xfId="13450"/>
    <cellStyle name="Normal 2 3 3 2 2" xfId="13451"/>
    <cellStyle name="Normal 2 3 3 2 2 2" xfId="21563"/>
    <cellStyle name="Normal 2 3 3 2 3" xfId="13452"/>
    <cellStyle name="Normal 2 3 3 2 3 2" xfId="21564"/>
    <cellStyle name="Normal 2 3 3 2 4" xfId="13453"/>
    <cellStyle name="Normal 2 3 3 2 5" xfId="13454"/>
    <cellStyle name="Normal 2 3 3 2 6" xfId="21562"/>
    <cellStyle name="Normal 2 3 3 3" xfId="13455"/>
    <cellStyle name="Normal 2 3 3 3 2" xfId="21565"/>
    <cellStyle name="Normal 2 3 3 4" xfId="13456"/>
    <cellStyle name="Normal 2 3 3 4 2" xfId="21566"/>
    <cellStyle name="Normal 2 3 3 5" xfId="13457"/>
    <cellStyle name="Normal 2 3 3 6" xfId="13458"/>
    <cellStyle name="Normal 2 3 3 7" xfId="21561"/>
    <cellStyle name="Normal 2 3 4" xfId="13459"/>
    <cellStyle name="Normal 2 3 4 2" xfId="13460"/>
    <cellStyle name="Normal 2 3 4 2 2" xfId="21568"/>
    <cellStyle name="Normal 2 3 4 3" xfId="13461"/>
    <cellStyle name="Normal 2 3 4 3 2" xfId="21569"/>
    <cellStyle name="Normal 2 3 4 4" xfId="13462"/>
    <cellStyle name="Normal 2 3 4 5" xfId="13463"/>
    <cellStyle name="Normal 2 3 4 6" xfId="21567"/>
    <cellStyle name="Normal 2 3 5" xfId="13464"/>
    <cellStyle name="Normal 2 3 5 2" xfId="21570"/>
    <cellStyle name="Normal 2 3 6" xfId="13465"/>
    <cellStyle name="Normal 2 3 6 2" xfId="21571"/>
    <cellStyle name="Normal 2 3 7" xfId="13466"/>
    <cellStyle name="Normal 2 3 7 2" xfId="13467"/>
    <cellStyle name="Normal 2 3 7 3" xfId="21572"/>
    <cellStyle name="Normal 2 3 8" xfId="13468"/>
    <cellStyle name="Normal 2 3 8 2" xfId="13469"/>
    <cellStyle name="Normal 2 3 8 3" xfId="21573"/>
    <cellStyle name="Normal 2 3 9" xfId="13470"/>
    <cellStyle name="Normal 2 3 9 2" xfId="21574"/>
    <cellStyle name="Normal 2 30" xfId="13471"/>
    <cellStyle name="Normal 2 30 2" xfId="13472"/>
    <cellStyle name="Normal 2 30 2 2" xfId="21575"/>
    <cellStyle name="Normal 2 30 3" xfId="13473"/>
    <cellStyle name="Normal 2 30 3 2" xfId="21576"/>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3" xfId="13487"/>
    <cellStyle name="Normal 2 4 2 2 3 2" xfId="21580"/>
    <cellStyle name="Normal 2 4 2 2 4" xfId="13488"/>
    <cellStyle name="Normal 2 4 2 2 5" xfId="13489"/>
    <cellStyle name="Normal 2 4 2 2 6" xfId="21578"/>
    <cellStyle name="Normal 2 4 2 3" xfId="13490"/>
    <cellStyle name="Normal 2 4 2 3 2" xfId="21581"/>
    <cellStyle name="Normal 2 4 2 4" xfId="13491"/>
    <cellStyle name="Normal 2 4 2 4 2" xfId="21582"/>
    <cellStyle name="Normal 2 4 2 5" xfId="13492"/>
    <cellStyle name="Normal 2 4 2 6" xfId="13493"/>
    <cellStyle name="Normal 2 4 2 7" xfId="21577"/>
    <cellStyle name="Normal 2 4 3" xfId="13494"/>
    <cellStyle name="Normal 2 4 3 2" xfId="13495"/>
    <cellStyle name="Normal 2 4 3 2 2" xfId="21584"/>
    <cellStyle name="Normal 2 4 3 3" xfId="13496"/>
    <cellStyle name="Normal 2 4 3 3 2" xfId="21585"/>
    <cellStyle name="Normal 2 4 3 4" xfId="13497"/>
    <cellStyle name="Normal 2 4 3 5" xfId="13498"/>
    <cellStyle name="Normal 2 4 3 6" xfId="21583"/>
    <cellStyle name="Normal 2 4 4" xfId="13499"/>
    <cellStyle name="Normal 2 4 4 2" xfId="13500"/>
    <cellStyle name="Normal 2 4 4 2 2" xfId="21587"/>
    <cellStyle name="Normal 2 4 4 3" xfId="21586"/>
    <cellStyle name="Normal 2 4 5" xfId="13501"/>
    <cellStyle name="Normal 2 4 5 2" xfId="21588"/>
    <cellStyle name="Normal 2 4 6" xfId="13502"/>
    <cellStyle name="Normal 2 4 6 2" xfId="13503"/>
    <cellStyle name="Normal 2 4 6 3" xfId="21589"/>
    <cellStyle name="Normal 2 4 7" xfId="13504"/>
    <cellStyle name="Normal 2 4 7 2" xfId="13505"/>
    <cellStyle name="Normal 2 4 7 3" xfId="21590"/>
    <cellStyle name="Normal 2 4 8" xfId="13506"/>
    <cellStyle name="Normal 2 4 8 2" xfId="21591"/>
    <cellStyle name="Normal 2 40" xfId="13507"/>
    <cellStyle name="Normal 2 41" xfId="13508"/>
    <cellStyle name="Normal 2 42" xfId="13509"/>
    <cellStyle name="Normal 2 43" xfId="13510"/>
    <cellStyle name="Normal 2 44" xfId="13511"/>
    <cellStyle name="Normal 2 44 2" xfId="21592"/>
    <cellStyle name="Normal 2 45" xfId="13512"/>
    <cellStyle name="Normal 2 45 2" xfId="21593"/>
    <cellStyle name="Normal 2 46" xfId="13513"/>
    <cellStyle name="Normal 2 47" xfId="13514"/>
    <cellStyle name="Normal 2 5" xfId="13515"/>
    <cellStyle name="Normal 2 5 2" xfId="13516"/>
    <cellStyle name="Normal 2 5 2 2" xfId="13517"/>
    <cellStyle name="Normal 2 5 2 2 2" xfId="21595"/>
    <cellStyle name="Normal 2 5 2 3" xfId="13518"/>
    <cellStyle name="Normal 2 5 2 3 2" xfId="21596"/>
    <cellStyle name="Normal 2 5 2 4" xfId="13519"/>
    <cellStyle name="Normal 2 5 2 5" xfId="13520"/>
    <cellStyle name="Normal 2 5 2 6" xfId="21594"/>
    <cellStyle name="Normal 2 5 3" xfId="13521"/>
    <cellStyle name="Normal 2 5 3 2" xfId="13522"/>
    <cellStyle name="Normal 2 5 3 2 2" xfId="21598"/>
    <cellStyle name="Normal 2 5 3 3" xfId="21597"/>
    <cellStyle name="Normal 2 5 4" xfId="13523"/>
    <cellStyle name="Normal 2 5 4 2" xfId="13524"/>
    <cellStyle name="Normal 2 5 4 2 2" xfId="21600"/>
    <cellStyle name="Normal 2 5 4 3" xfId="21599"/>
    <cellStyle name="Normal 2 5 5" xfId="13525"/>
    <cellStyle name="Normal 2 5 5 2" xfId="13526"/>
    <cellStyle name="Normal 2 5 5 3" xfId="21601"/>
    <cellStyle name="Normal 2 5 6" xfId="13527"/>
    <cellStyle name="Normal 2 5 6 2" xfId="13528"/>
    <cellStyle name="Normal 2 5 6 3" xfId="21602"/>
    <cellStyle name="Normal 2 5 7" xfId="13529"/>
    <cellStyle name="Normal 2 5 7 2" xfId="21603"/>
    <cellStyle name="Normal 2 5 8" xfId="13530"/>
    <cellStyle name="Normal 2 5 8 2" xfId="21604"/>
    <cellStyle name="Normal 2 6" xfId="13531"/>
    <cellStyle name="Normal 2 6 10" xfId="13532"/>
    <cellStyle name="Normal 2 6 10 2" xfId="21605"/>
    <cellStyle name="Normal 2 6 11" xfId="13533"/>
    <cellStyle name="Normal 2 6 11 2" xfId="21606"/>
    <cellStyle name="Normal 2 6 2" xfId="13534"/>
    <cellStyle name="Normal 2 6 2 10" xfId="21607"/>
    <cellStyle name="Normal 2 6 2 2" xfId="13535"/>
    <cellStyle name="Normal 2 6 2 2 2" xfId="13536"/>
    <cellStyle name="Normal 2 6 2 2 2 2" xfId="13537"/>
    <cellStyle name="Normal 2 6 2 2 2 2 2" xfId="21610"/>
    <cellStyle name="Normal 2 6 2 2 2 3" xfId="13538"/>
    <cellStyle name="Normal 2 6 2 2 2 3 2" xfId="21611"/>
    <cellStyle name="Normal 2 6 2 2 2 4" xfId="21609"/>
    <cellStyle name="Normal 2 6 2 2 3" xfId="13539"/>
    <cellStyle name="Normal 2 6 2 2 3 2" xfId="13540"/>
    <cellStyle name="Normal 2 6 2 2 3 2 2" xfId="21613"/>
    <cellStyle name="Normal 2 6 2 2 3 3" xfId="21612"/>
    <cellStyle name="Normal 2 6 2 2 4" xfId="13541"/>
    <cellStyle name="Normal 2 6 2 2 4 2" xfId="21614"/>
    <cellStyle name="Normal 2 6 2 2 5" xfId="21608"/>
    <cellStyle name="Normal 2 6 2 3" xfId="13542"/>
    <cellStyle name="Normal 2 6 2 3 2" xfId="13543"/>
    <cellStyle name="Normal 2 6 2 3 2 2" xfId="13544"/>
    <cellStyle name="Normal 2 6 2 3 2 2 2" xfId="21617"/>
    <cellStyle name="Normal 2 6 2 3 2 3" xfId="21616"/>
    <cellStyle name="Normal 2 6 2 3 3" xfId="13545"/>
    <cellStyle name="Normal 2 6 2 3 3 2" xfId="21618"/>
    <cellStyle name="Normal 2 6 2 3 4" xfId="21615"/>
    <cellStyle name="Normal 2 6 2 4" xfId="13546"/>
    <cellStyle name="Normal 2 6 2 4 2" xfId="13547"/>
    <cellStyle name="Normal 2 6 2 4 2 2" xfId="21620"/>
    <cellStyle name="Normal 2 6 2 4 3" xfId="21619"/>
    <cellStyle name="Normal 2 6 2 5" xfId="13548"/>
    <cellStyle name="Normal 2 6 2 5 2" xfId="21621"/>
    <cellStyle name="Normal 2 6 2 6" xfId="13549"/>
    <cellStyle name="Normal 2 6 2 6 2" xfId="21622"/>
    <cellStyle name="Normal 2 6 2 7" xfId="13550"/>
    <cellStyle name="Normal 2 6 2 7 2" xfId="21623"/>
    <cellStyle name="Normal 2 6 2 8" xfId="13551"/>
    <cellStyle name="Normal 2 6 2 8 2" xfId="21624"/>
    <cellStyle name="Normal 2 6 2 9" xfId="13552"/>
    <cellStyle name="Normal 2 6 3" xfId="13553"/>
    <cellStyle name="Normal 2 6 3 2" xfId="13554"/>
    <cellStyle name="Normal 2 6 3 2 2" xfId="13555"/>
    <cellStyle name="Normal 2 6 3 2 2 2" xfId="21627"/>
    <cellStyle name="Normal 2 6 3 2 3" xfId="13556"/>
    <cellStyle name="Normal 2 6 3 2 3 2" xfId="21628"/>
    <cellStyle name="Normal 2 6 3 2 4" xfId="21626"/>
    <cellStyle name="Normal 2 6 3 3" xfId="13557"/>
    <cellStyle name="Normal 2 6 3 3 2" xfId="13558"/>
    <cellStyle name="Normal 2 6 3 3 2 2" xfId="21630"/>
    <cellStyle name="Normal 2 6 3 3 3" xfId="21629"/>
    <cellStyle name="Normal 2 6 3 4" xfId="13559"/>
    <cellStyle name="Normal 2 6 3 4 2" xfId="21631"/>
    <cellStyle name="Normal 2 6 3 5" xfId="13560"/>
    <cellStyle name="Normal 2 6 3 5 2" xfId="21632"/>
    <cellStyle name="Normal 2 6 3 6" xfId="21625"/>
    <cellStyle name="Normal 2 6 4" xfId="13561"/>
    <cellStyle name="Normal 2 6 4 2" xfId="13562"/>
    <cellStyle name="Normal 2 6 4 2 2" xfId="13563"/>
    <cellStyle name="Normal 2 6 4 2 2 2" xfId="21635"/>
    <cellStyle name="Normal 2 6 4 2 3" xfId="21634"/>
    <cellStyle name="Normal 2 6 4 3" xfId="13564"/>
    <cellStyle name="Normal 2 6 4 3 2" xfId="21636"/>
    <cellStyle name="Normal 2 6 4 4" xfId="13565"/>
    <cellStyle name="Normal 2 6 4 4 2" xfId="21637"/>
    <cellStyle name="Normal 2 6 4 5" xfId="21633"/>
    <cellStyle name="Normal 2 6 5" xfId="13566"/>
    <cellStyle name="Normal 2 6 5 2" xfId="13567"/>
    <cellStyle name="Normal 2 6 5 2 2" xfId="21639"/>
    <cellStyle name="Normal 2 6 5 3" xfId="21638"/>
    <cellStyle name="Normal 2 6 6" xfId="13568"/>
    <cellStyle name="Normal 2 6 6 2" xfId="21640"/>
    <cellStyle name="Normal 2 6 7" xfId="13569"/>
    <cellStyle name="Normal 2 6 7 2" xfId="21641"/>
    <cellStyle name="Normal 2 6 8" xfId="13570"/>
    <cellStyle name="Normal 2 6 8 2" xfId="21642"/>
    <cellStyle name="Normal 2 6 9" xfId="13571"/>
    <cellStyle name="Normal 2 6 9 2" xfId="21643"/>
    <cellStyle name="Normal 2 7" xfId="13572"/>
    <cellStyle name="Normal 2 7 10" xfId="13573"/>
    <cellStyle name="Normal 2 7 10 2" xfId="21644"/>
    <cellStyle name="Normal 2 7 2" xfId="13574"/>
    <cellStyle name="Normal 2 7 2 2" xfId="13575"/>
    <cellStyle name="Normal 2 7 2 2 2" xfId="13576"/>
    <cellStyle name="Normal 2 7 2 2 2 2" xfId="21647"/>
    <cellStyle name="Normal 2 7 2 2 3" xfId="13577"/>
    <cellStyle name="Normal 2 7 2 2 3 2" xfId="21648"/>
    <cellStyle name="Normal 2 7 2 2 4" xfId="21646"/>
    <cellStyle name="Normal 2 7 2 3" xfId="13578"/>
    <cellStyle name="Normal 2 7 2 3 2" xfId="13579"/>
    <cellStyle name="Normal 2 7 2 3 2 2" xfId="21650"/>
    <cellStyle name="Normal 2 7 2 3 3" xfId="21649"/>
    <cellStyle name="Normal 2 7 2 4" xfId="13580"/>
    <cellStyle name="Normal 2 7 2 4 2" xfId="21651"/>
    <cellStyle name="Normal 2 7 2 5" xfId="13581"/>
    <cellStyle name="Normal 2 7 2 5 2" xfId="21652"/>
    <cellStyle name="Normal 2 7 2 6" xfId="21645"/>
    <cellStyle name="Normal 2 7 3" xfId="13582"/>
    <cellStyle name="Normal 2 7 3 2" xfId="13583"/>
    <cellStyle name="Normal 2 7 3 2 2" xfId="13584"/>
    <cellStyle name="Normal 2 7 3 2 2 2" xfId="21655"/>
    <cellStyle name="Normal 2 7 3 2 3" xfId="21654"/>
    <cellStyle name="Normal 2 7 3 3" xfId="13585"/>
    <cellStyle name="Normal 2 7 3 3 2" xfId="21656"/>
    <cellStyle name="Normal 2 7 3 4" xfId="13586"/>
    <cellStyle name="Normal 2 7 3 4 2" xfId="21657"/>
    <cellStyle name="Normal 2 7 3 5" xfId="21653"/>
    <cellStyle name="Normal 2 7 4" xfId="13587"/>
    <cellStyle name="Normal 2 7 4 2" xfId="13588"/>
    <cellStyle name="Normal 2 7 4 2 2" xfId="21659"/>
    <cellStyle name="Normal 2 7 4 3" xfId="13589"/>
    <cellStyle name="Normal 2 7 4 3 2" xfId="21660"/>
    <cellStyle name="Normal 2 7 4 4" xfId="21658"/>
    <cellStyle name="Normal 2 7 5" xfId="13590"/>
    <cellStyle name="Normal 2 7 5 2" xfId="21661"/>
    <cellStyle name="Normal 2 7 6" xfId="13591"/>
    <cellStyle name="Normal 2 7 6 2" xfId="21662"/>
    <cellStyle name="Normal 2 7 7" xfId="13592"/>
    <cellStyle name="Normal 2 7 7 2" xfId="21663"/>
    <cellStyle name="Normal 2 7 8" xfId="13593"/>
    <cellStyle name="Normal 2 7 8 2" xfId="21664"/>
    <cellStyle name="Normal 2 7 9" xfId="13594"/>
    <cellStyle name="Normal 2 7 9 2" xfId="21665"/>
    <cellStyle name="Normal 2 8" xfId="13595"/>
    <cellStyle name="Normal 2 8 10" xfId="13596"/>
    <cellStyle name="Normal 2 8 10 2" xfId="21666"/>
    <cellStyle name="Normal 2 8 11" xfId="13597"/>
    <cellStyle name="Normal 2 8 2" xfId="13598"/>
    <cellStyle name="Normal 2 8 2 2" xfId="13599"/>
    <cellStyle name="Normal 2 8 2 2 2" xfId="13600"/>
    <cellStyle name="Normal 2 8 2 2 2 2" xfId="21669"/>
    <cellStyle name="Normal 2 8 2 2 3" xfId="13601"/>
    <cellStyle name="Normal 2 8 2 2 3 2" xfId="21670"/>
    <cellStyle name="Normal 2 8 2 2 4" xfId="21668"/>
    <cellStyle name="Normal 2 8 2 3" xfId="13602"/>
    <cellStyle name="Normal 2 8 2 3 2" xfId="21671"/>
    <cellStyle name="Normal 2 8 2 4" xfId="13603"/>
    <cellStyle name="Normal 2 8 2 4 2" xfId="21672"/>
    <cellStyle name="Normal 2 8 2 5" xfId="13604"/>
    <cellStyle name="Normal 2 8 2 5 2" xfId="21673"/>
    <cellStyle name="Normal 2 8 2 6" xfId="21667"/>
    <cellStyle name="Normal 2 8 3" xfId="13605"/>
    <cellStyle name="Normal 2 8 3 2" xfId="13606"/>
    <cellStyle name="Normal 2 8 3 2 2" xfId="21675"/>
    <cellStyle name="Normal 2 8 3 3" xfId="13607"/>
    <cellStyle name="Normal 2 8 3 3 2" xfId="21676"/>
    <cellStyle name="Normal 2 8 3 4" xfId="13608"/>
    <cellStyle name="Normal 2 8 3 4 2" xfId="21677"/>
    <cellStyle name="Normal 2 8 3 5" xfId="21674"/>
    <cellStyle name="Normal 2 8 4" xfId="13609"/>
    <cellStyle name="Normal 2 8 4 2" xfId="13610"/>
    <cellStyle name="Normal 2 8 4 2 2" xfId="21679"/>
    <cellStyle name="Normal 2 8 4 3" xfId="13611"/>
    <cellStyle name="Normal 2 8 4 3 2" xfId="21680"/>
    <cellStyle name="Normal 2 8 4 4" xfId="21678"/>
    <cellStyle name="Normal 2 8 5" xfId="13612"/>
    <cellStyle name="Normal 2 8 5 2" xfId="21681"/>
    <cellStyle name="Normal 2 8 6" xfId="13613"/>
    <cellStyle name="Normal 2 8 6 2" xfId="21682"/>
    <cellStyle name="Normal 2 8 7" xfId="13614"/>
    <cellStyle name="Normal 2 8 7 2" xfId="21683"/>
    <cellStyle name="Normal 2 8 8" xfId="13615"/>
    <cellStyle name="Normal 2 8 8 2" xfId="21684"/>
    <cellStyle name="Normal 2 8 9" xfId="13616"/>
    <cellStyle name="Normal 2 8 9 2" xfId="21685"/>
    <cellStyle name="Normal 2 9" xfId="13617"/>
    <cellStyle name="Normal 2 9 2" xfId="13618"/>
    <cellStyle name="Normal 2 9 2 2" xfId="13619"/>
    <cellStyle name="Normal 2 9 2 2 2" xfId="13620"/>
    <cellStyle name="Normal 2 9 2 2 2 2" xfId="21688"/>
    <cellStyle name="Normal 2 9 2 2 3" xfId="13621"/>
    <cellStyle name="Normal 2 9 2 2 3 2" xfId="21689"/>
    <cellStyle name="Normal 2 9 2 2 4" xfId="21687"/>
    <cellStyle name="Normal 2 9 2 3" xfId="13622"/>
    <cellStyle name="Normal 2 9 2 3 2" xfId="21690"/>
    <cellStyle name="Normal 2 9 2 4" xfId="13623"/>
    <cellStyle name="Normal 2 9 2 4 2" xfId="21691"/>
    <cellStyle name="Normal 2 9 2 5" xfId="13624"/>
    <cellStyle name="Normal 2 9 2 5 2" xfId="21692"/>
    <cellStyle name="Normal 2 9 2 6" xfId="21686"/>
    <cellStyle name="Normal 2 9 3" xfId="13625"/>
    <cellStyle name="Normal 2 9 3 2" xfId="13626"/>
    <cellStyle name="Normal 2 9 3 2 2" xfId="21694"/>
    <cellStyle name="Normal 2 9 3 3" xfId="13627"/>
    <cellStyle name="Normal 2 9 3 3 2" xfId="21695"/>
    <cellStyle name="Normal 2 9 3 4" xfId="13628"/>
    <cellStyle name="Normal 2 9 3 4 2" xfId="21696"/>
    <cellStyle name="Normal 2 9 3 5" xfId="21693"/>
    <cellStyle name="Normal 2 9 4" xfId="13629"/>
    <cellStyle name="Normal 2 9 4 2" xfId="13630"/>
    <cellStyle name="Normal 2 9 4 2 2" xfId="21698"/>
    <cellStyle name="Normal 2 9 4 3" xfId="21697"/>
    <cellStyle name="Normal 2 9 5" xfId="13631"/>
    <cellStyle name="Normal 2 9 5 2" xfId="21699"/>
    <cellStyle name="Normal 2 9 6" xfId="13632"/>
    <cellStyle name="Normal 2 9 6 2" xfId="21700"/>
    <cellStyle name="Normal 2 9 7" xfId="13633"/>
    <cellStyle name="Normal 2 9 7 2" xfId="21701"/>
    <cellStyle name="Normal 2 9 8" xfId="13634"/>
    <cellStyle name="Normal 2 9 8 2" xfId="21702"/>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4" xfId="13653"/>
    <cellStyle name="Normal 20 4 2" xfId="13654"/>
    <cellStyle name="Normal 20 4 3" xfId="21705"/>
    <cellStyle name="Normal 20 5" xfId="13655"/>
    <cellStyle name="Normal 20 5 2" xfId="13656"/>
    <cellStyle name="Normal 20 5 3" xfId="21706"/>
    <cellStyle name="Normal 20 6" xfId="13657"/>
    <cellStyle name="Normal 20 6 2" xfId="13658"/>
    <cellStyle name="Normal 20 6 3" xfId="21707"/>
    <cellStyle name="Normal 20 7" xfId="13659"/>
    <cellStyle name="Normal 20 7 2" xfId="21708"/>
    <cellStyle name="Normal 20 8" xfId="13660"/>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1" xfId="13701"/>
    <cellStyle name="Normal 21 2" xfId="13702"/>
    <cellStyle name="Normal 21 2 2" xfId="13703"/>
    <cellStyle name="Normal 21 2 2 2" xfId="13704"/>
    <cellStyle name="Normal 21 2 2 2 2" xfId="13705"/>
    <cellStyle name="Normal 21 2 2 2 2 2" xfId="21713"/>
    <cellStyle name="Normal 21 2 2 2 3" xfId="13706"/>
    <cellStyle name="Normal 21 2 2 2 4" xfId="21712"/>
    <cellStyle name="Normal 21 2 2 3" xfId="13707"/>
    <cellStyle name="Normal 21 2 2 3 2" xfId="13708"/>
    <cellStyle name="Normal 21 2 2 3 3" xfId="21714"/>
    <cellStyle name="Normal 21 2 2 4" xfId="13709"/>
    <cellStyle name="Normal 21 2 2 5" xfId="21711"/>
    <cellStyle name="Normal 21 2 3" xfId="13710"/>
    <cellStyle name="Normal 21 2 3 2" xfId="13711"/>
    <cellStyle name="Normal 21 2 3 2 2" xfId="21716"/>
    <cellStyle name="Normal 21 2 3 3" xfId="13712"/>
    <cellStyle name="Normal 21 2 3 4" xfId="21715"/>
    <cellStyle name="Normal 21 2 4" xfId="13713"/>
    <cellStyle name="Normal 21 2 4 2" xfId="13714"/>
    <cellStyle name="Normal 21 2 4 3" xfId="21717"/>
    <cellStyle name="Normal 21 2 5" xfId="13715"/>
    <cellStyle name="Normal 21 2 5 2" xfId="13716"/>
    <cellStyle name="Normal 21 2 5 3" xfId="21718"/>
    <cellStyle name="Normal 21 2 6" xfId="13717"/>
    <cellStyle name="Normal 21 2 7" xfId="13718"/>
    <cellStyle name="Normal 21 2 8" xfId="21710"/>
    <cellStyle name="Normal 21 3" xfId="13719"/>
    <cellStyle name="Normal 21 3 2" xfId="13720"/>
    <cellStyle name="Normal 21 3 2 2" xfId="13721"/>
    <cellStyle name="Normal 21 3 2 2 2" xfId="13722"/>
    <cellStyle name="Normal 21 3 2 2 2 2" xfId="21722"/>
    <cellStyle name="Normal 21 3 2 2 3" xfId="13723"/>
    <cellStyle name="Normal 21 3 2 2 4" xfId="21721"/>
    <cellStyle name="Normal 21 3 2 3" xfId="13724"/>
    <cellStyle name="Normal 21 3 2 3 2" xfId="13725"/>
    <cellStyle name="Normal 21 3 2 3 3" xfId="21723"/>
    <cellStyle name="Normal 21 3 2 4" xfId="13726"/>
    <cellStyle name="Normal 21 3 2 5" xfId="21720"/>
    <cellStyle name="Normal 21 3 3" xfId="13727"/>
    <cellStyle name="Normal 21 3 3 2" xfId="13728"/>
    <cellStyle name="Normal 21 3 3 2 2" xfId="21725"/>
    <cellStyle name="Normal 21 3 3 3" xfId="13729"/>
    <cellStyle name="Normal 21 3 3 4" xfId="21724"/>
    <cellStyle name="Normal 21 3 4" xfId="13730"/>
    <cellStyle name="Normal 21 3 4 2" xfId="13731"/>
    <cellStyle name="Normal 21 3 4 3" xfId="21726"/>
    <cellStyle name="Normal 21 3 5" xfId="13732"/>
    <cellStyle name="Normal 21 3 5 2" xfId="21727"/>
    <cellStyle name="Normal 21 3 6" xfId="13733"/>
    <cellStyle name="Normal 21 3 7" xfId="21719"/>
    <cellStyle name="Normal 21 4" xfId="13734"/>
    <cellStyle name="Normal 21 4 2" xfId="13735"/>
    <cellStyle name="Normal 21 4 2 2" xfId="13736"/>
    <cellStyle name="Normal 21 4 2 2 2" xfId="13737"/>
    <cellStyle name="Normal 21 4 2 2 2 2" xfId="21731"/>
    <cellStyle name="Normal 21 4 2 2 3" xfId="21730"/>
    <cellStyle name="Normal 21 4 2 3" xfId="13738"/>
    <cellStyle name="Normal 21 4 2 3 2" xfId="21732"/>
    <cellStyle name="Normal 21 4 2 4" xfId="21729"/>
    <cellStyle name="Normal 21 4 3" xfId="13739"/>
    <cellStyle name="Normal 21 4 3 2" xfId="13740"/>
    <cellStyle name="Normal 21 4 3 2 2" xfId="21734"/>
    <cellStyle name="Normal 21 4 3 3" xfId="21733"/>
    <cellStyle name="Normal 21 4 4" xfId="13741"/>
    <cellStyle name="Normal 21 4 4 2" xfId="21735"/>
    <cellStyle name="Normal 21 4 5" xfId="13742"/>
    <cellStyle name="Normal 21 4 5 2" xfId="21736"/>
    <cellStyle name="Normal 21 4 6" xfId="13743"/>
    <cellStyle name="Normal 21 4 7" xfId="21728"/>
    <cellStyle name="Normal 21 5" xfId="13744"/>
    <cellStyle name="Normal 21 5 2" xfId="13745"/>
    <cellStyle name="Normal 21 5 2 2" xfId="13746"/>
    <cellStyle name="Normal 21 5 2 2 2" xfId="21739"/>
    <cellStyle name="Normal 21 5 2 3" xfId="21738"/>
    <cellStyle name="Normal 21 5 3" xfId="13747"/>
    <cellStyle name="Normal 21 5 3 2" xfId="21740"/>
    <cellStyle name="Normal 21 5 4" xfId="13748"/>
    <cellStyle name="Normal 21 5 4 2" xfId="21741"/>
    <cellStyle name="Normal 21 5 5" xfId="13749"/>
    <cellStyle name="Normal 21 5 6" xfId="21737"/>
    <cellStyle name="Normal 21 6" xfId="13750"/>
    <cellStyle name="Normal 21 6 2" xfId="13751"/>
    <cellStyle name="Normal 21 6 2 2" xfId="21743"/>
    <cellStyle name="Normal 21 6 3" xfId="13752"/>
    <cellStyle name="Normal 21 6 3 2" xfId="21744"/>
    <cellStyle name="Normal 21 6 4" xfId="13753"/>
    <cellStyle name="Normal 21 6 5" xfId="21742"/>
    <cellStyle name="Normal 21 7" xfId="13754"/>
    <cellStyle name="Normal 21 7 2" xfId="21745"/>
    <cellStyle name="Normal 21 8" xfId="13755"/>
    <cellStyle name="Normal 21 8 2" xfId="21746"/>
    <cellStyle name="Normal 21 9" xfId="13756"/>
    <cellStyle name="Normal 21 9 2" xfId="21747"/>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3" xfId="13790"/>
    <cellStyle name="Normal 22 3 2" xfId="21749"/>
    <cellStyle name="Normal 22 4" xfId="13791"/>
    <cellStyle name="Normal 22 4 2" xfId="21750"/>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2" xfId="13823"/>
    <cellStyle name="Normal 23 2 2" xfId="13824"/>
    <cellStyle name="Normal 23 2 2 2" xfId="13825"/>
    <cellStyle name="Normal 23 2 2 2 2" xfId="13826"/>
    <cellStyle name="Normal 23 2 2 2 2 2" xfId="21754"/>
    <cellStyle name="Normal 23 2 2 2 3" xfId="21753"/>
    <cellStyle name="Normal 23 2 2 3" xfId="13827"/>
    <cellStyle name="Normal 23 2 2 3 2" xfId="21755"/>
    <cellStyle name="Normal 23 2 2 4" xfId="21752"/>
    <cellStyle name="Normal 23 2 3" xfId="13828"/>
    <cellStyle name="Normal 23 2 3 2" xfId="13829"/>
    <cellStyle name="Normal 23 2 3 2 2" xfId="21757"/>
    <cellStyle name="Normal 23 2 3 3" xfId="21756"/>
    <cellStyle name="Normal 23 2 4" xfId="13830"/>
    <cellStyle name="Normal 23 2 4 2" xfId="21758"/>
    <cellStyle name="Normal 23 2 5" xfId="21751"/>
    <cellStyle name="Normal 23 3" xfId="13831"/>
    <cellStyle name="Normal 23 3 2" xfId="13832"/>
    <cellStyle name="Normal 23 3 2 2" xfId="13833"/>
    <cellStyle name="Normal 23 3 2 2 2" xfId="13834"/>
    <cellStyle name="Normal 23 3 2 2 2 2" xfId="21762"/>
    <cellStyle name="Normal 23 3 2 2 3" xfId="21761"/>
    <cellStyle name="Normal 23 3 2 3" xfId="13835"/>
    <cellStyle name="Normal 23 3 2 3 2" xfId="21763"/>
    <cellStyle name="Normal 23 3 2 4" xfId="21760"/>
    <cellStyle name="Normal 23 3 3" xfId="13836"/>
    <cellStyle name="Normal 23 3 3 2" xfId="13837"/>
    <cellStyle name="Normal 23 3 3 2 2" xfId="21765"/>
    <cellStyle name="Normal 23 3 3 3" xfId="21764"/>
    <cellStyle name="Normal 23 3 4" xfId="13838"/>
    <cellStyle name="Normal 23 3 4 2" xfId="21766"/>
    <cellStyle name="Normal 23 3 5" xfId="13839"/>
    <cellStyle name="Normal 23 3 6" xfId="21759"/>
    <cellStyle name="Normal 23 4" xfId="13840"/>
    <cellStyle name="Normal 23 4 2" xfId="13841"/>
    <cellStyle name="Normal 23 4 2 2" xfId="13842"/>
    <cellStyle name="Normal 23 4 2 2 2" xfId="13843"/>
    <cellStyle name="Normal 23 4 2 2 2 2" xfId="21770"/>
    <cellStyle name="Normal 23 4 2 2 3" xfId="21769"/>
    <cellStyle name="Normal 23 4 2 3" xfId="13844"/>
    <cellStyle name="Normal 23 4 2 3 2" xfId="21771"/>
    <cellStyle name="Normal 23 4 2 4" xfId="21768"/>
    <cellStyle name="Normal 23 4 3" xfId="13845"/>
    <cellStyle name="Normal 23 4 3 2" xfId="13846"/>
    <cellStyle name="Normal 23 4 3 2 2" xfId="21773"/>
    <cellStyle name="Normal 23 4 3 3" xfId="21772"/>
    <cellStyle name="Normal 23 4 4" xfId="13847"/>
    <cellStyle name="Normal 23 4 4 2" xfId="21774"/>
    <cellStyle name="Normal 23 4 5" xfId="13848"/>
    <cellStyle name="Normal 23 4 6" xfId="21767"/>
    <cellStyle name="Normal 23 5" xfId="13849"/>
    <cellStyle name="Normal 23 5 2" xfId="13850"/>
    <cellStyle name="Normal 23 5 2 2" xfId="13851"/>
    <cellStyle name="Normal 23 5 2 2 2" xfId="21777"/>
    <cellStyle name="Normal 23 5 2 3" xfId="21776"/>
    <cellStyle name="Normal 23 5 3" xfId="13852"/>
    <cellStyle name="Normal 23 5 3 2" xfId="21778"/>
    <cellStyle name="Normal 23 5 4" xfId="21775"/>
    <cellStyle name="Normal 23 6" xfId="13853"/>
    <cellStyle name="Normal 23 6 2" xfId="13854"/>
    <cellStyle name="Normal 23 6 2 2" xfId="21780"/>
    <cellStyle name="Normal 23 6 3" xfId="21779"/>
    <cellStyle name="Normal 23 7" xfId="13855"/>
    <cellStyle name="Normal 23 7 2" xfId="21781"/>
    <cellStyle name="Normal 23 8" xfId="13856"/>
    <cellStyle name="Normal 23 8 2" xfId="21782"/>
    <cellStyle name="Normal 23 9" xfId="13857"/>
    <cellStyle name="Normal 23 9 2" xfId="21783"/>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2" xfId="13889"/>
    <cellStyle name="Normal 24 2 2" xfId="13890"/>
    <cellStyle name="Normal 24 2 2 2" xfId="13891"/>
    <cellStyle name="Normal 24 2 2 2 2" xfId="13892"/>
    <cellStyle name="Normal 24 2 2 2 2 2" xfId="21788"/>
    <cellStyle name="Normal 24 2 2 2 3" xfId="21787"/>
    <cellStyle name="Normal 24 2 2 3" xfId="13893"/>
    <cellStyle name="Normal 24 2 2 3 2" xfId="21789"/>
    <cellStyle name="Normal 24 2 2 4" xfId="21786"/>
    <cellStyle name="Normal 24 2 3" xfId="13894"/>
    <cellStyle name="Normal 24 2 3 2" xfId="13895"/>
    <cellStyle name="Normal 24 2 3 2 2" xfId="21791"/>
    <cellStyle name="Normal 24 2 3 3" xfId="21790"/>
    <cellStyle name="Normal 24 2 4" xfId="13896"/>
    <cellStyle name="Normal 24 2 4 2" xfId="21792"/>
    <cellStyle name="Normal 24 2 5" xfId="21785"/>
    <cellStyle name="Normal 24 3" xfId="13897"/>
    <cellStyle name="Normal 24 3 2" xfId="13898"/>
    <cellStyle name="Normal 24 3 2 2" xfId="13899"/>
    <cellStyle name="Normal 24 3 2 2 2" xfId="13900"/>
    <cellStyle name="Normal 24 3 2 2 2 2" xfId="21796"/>
    <cellStyle name="Normal 24 3 2 2 3" xfId="21795"/>
    <cellStyle name="Normal 24 3 2 3" xfId="13901"/>
    <cellStyle name="Normal 24 3 2 3 2" xfId="21797"/>
    <cellStyle name="Normal 24 3 2 4" xfId="21794"/>
    <cellStyle name="Normal 24 3 3" xfId="13902"/>
    <cellStyle name="Normal 24 3 3 2" xfId="13903"/>
    <cellStyle name="Normal 24 3 3 2 2" xfId="21799"/>
    <cellStyle name="Normal 24 3 3 3" xfId="21798"/>
    <cellStyle name="Normal 24 3 4" xfId="13904"/>
    <cellStyle name="Normal 24 3 4 2" xfId="21800"/>
    <cellStyle name="Normal 24 3 5" xfId="13905"/>
    <cellStyle name="Normal 24 3 6" xfId="21793"/>
    <cellStyle name="Normal 24 4" xfId="13906"/>
    <cellStyle name="Normal 24 4 2" xfId="13907"/>
    <cellStyle name="Normal 24 4 2 2" xfId="13908"/>
    <cellStyle name="Normal 24 4 2 2 2" xfId="13909"/>
    <cellStyle name="Normal 24 4 2 2 2 2" xfId="21804"/>
    <cellStyle name="Normal 24 4 2 2 3" xfId="21803"/>
    <cellStyle name="Normal 24 4 2 3" xfId="13910"/>
    <cellStyle name="Normal 24 4 2 3 2" xfId="21805"/>
    <cellStyle name="Normal 24 4 2 4" xfId="21802"/>
    <cellStyle name="Normal 24 4 3" xfId="13911"/>
    <cellStyle name="Normal 24 4 3 2" xfId="13912"/>
    <cellStyle name="Normal 24 4 3 2 2" xfId="21807"/>
    <cellStyle name="Normal 24 4 3 3" xfId="21806"/>
    <cellStyle name="Normal 24 4 4" xfId="13913"/>
    <cellStyle name="Normal 24 4 4 2" xfId="21808"/>
    <cellStyle name="Normal 24 4 5" xfId="13914"/>
    <cellStyle name="Normal 24 4 6" xfId="21801"/>
    <cellStyle name="Normal 24 5" xfId="13915"/>
    <cellStyle name="Normal 24 5 2" xfId="13916"/>
    <cellStyle name="Normal 24 5 2 2" xfId="13917"/>
    <cellStyle name="Normal 24 5 2 2 2" xfId="21811"/>
    <cellStyle name="Normal 24 5 2 3" xfId="21810"/>
    <cellStyle name="Normal 24 5 3" xfId="13918"/>
    <cellStyle name="Normal 24 5 3 2" xfId="21812"/>
    <cellStyle name="Normal 24 5 4" xfId="21809"/>
    <cellStyle name="Normal 24 6" xfId="13919"/>
    <cellStyle name="Normal 24 6 2" xfId="13920"/>
    <cellStyle name="Normal 24 6 2 2" xfId="21814"/>
    <cellStyle name="Normal 24 6 3" xfId="21813"/>
    <cellStyle name="Normal 24 7" xfId="13921"/>
    <cellStyle name="Normal 24 7 2" xfId="21815"/>
    <cellStyle name="Normal 24 8" xfId="13922"/>
    <cellStyle name="Normal 24 8 2" xfId="21816"/>
    <cellStyle name="Normal 24 9" xfId="2178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3" xfId="21817"/>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3" xfId="13987"/>
    <cellStyle name="Normal 26 3 2" xfId="13988"/>
    <cellStyle name="Normal 26 3 3" xfId="21821"/>
    <cellStyle name="Normal 26 4" xfId="13989"/>
    <cellStyle name="Normal 26 4 2" xfId="21822"/>
    <cellStyle name="Normal 26 5" xfId="21819"/>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3" xfId="21825"/>
    <cellStyle name="Normal 27 2 3" xfId="14024"/>
    <cellStyle name="Normal 27 2 3 2" xfId="21827"/>
    <cellStyle name="Normal 27 2 4" xfId="21824"/>
    <cellStyle name="Normal 27 3" xfId="14025"/>
    <cellStyle name="Normal 27 3 2" xfId="14026"/>
    <cellStyle name="Normal 27 3 2 2" xfId="21829"/>
    <cellStyle name="Normal 27 3 3" xfId="14027"/>
    <cellStyle name="Normal 27 3 4" xfId="21828"/>
    <cellStyle name="Normal 27 4" xfId="14028"/>
    <cellStyle name="Normal 27 4 2" xfId="14029"/>
    <cellStyle name="Normal 27 4 3" xfId="21830"/>
    <cellStyle name="Normal 27 5" xfId="14030"/>
    <cellStyle name="Normal 27 5 2" xfId="21831"/>
    <cellStyle name="Normal 27 6" xfId="14031"/>
    <cellStyle name="Normal 27 6 2" xfId="21832"/>
    <cellStyle name="Normal 27 7" xfId="21823"/>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3" xfId="14064"/>
    <cellStyle name="Normal 28 3 2" xfId="14065"/>
    <cellStyle name="Normal 28 3 3" xfId="21835"/>
    <cellStyle name="Normal 28 4" xfId="14066"/>
    <cellStyle name="Normal 28 5" xfId="21833"/>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3" xfId="21837"/>
    <cellStyle name="Normal 29 3" xfId="14100"/>
    <cellStyle name="Normal 29 3 2" xfId="14101"/>
    <cellStyle name="Normal 29 3 3" xfId="21839"/>
    <cellStyle name="Normal 29 4" xfId="14102"/>
    <cellStyle name="Normal 29 4 2" xfId="21840"/>
    <cellStyle name="Normal 29 5" xfId="21836"/>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3" xfId="14137"/>
    <cellStyle name="Normal 3 10 2 2 3 2" xfId="21845"/>
    <cellStyle name="Normal 3 10 2 2 4" xfId="21843"/>
    <cellStyle name="Normal 3 10 2 3" xfId="14138"/>
    <cellStyle name="Normal 3 10 2 3 2" xfId="21846"/>
    <cellStyle name="Normal 3 10 2 4" xfId="14139"/>
    <cellStyle name="Normal 3 10 2 4 2" xfId="21847"/>
    <cellStyle name="Normal 3 10 2 5" xfId="14140"/>
    <cellStyle name="Normal 3 10 2 5 2" xfId="21848"/>
    <cellStyle name="Normal 3 10 2 6" xfId="21842"/>
    <cellStyle name="Normal 3 10 3" xfId="14141"/>
    <cellStyle name="Normal 3 10 3 2" xfId="14142"/>
    <cellStyle name="Normal 3 10 3 2 2" xfId="21850"/>
    <cellStyle name="Normal 3 10 3 3" xfId="14143"/>
    <cellStyle name="Normal 3 10 3 3 2" xfId="21851"/>
    <cellStyle name="Normal 3 10 3 4" xfId="14144"/>
    <cellStyle name="Normal 3 10 3 4 2" xfId="21852"/>
    <cellStyle name="Normal 3 10 3 5" xfId="21849"/>
    <cellStyle name="Normal 3 10 4" xfId="14145"/>
    <cellStyle name="Normal 3 10 4 2" xfId="14146"/>
    <cellStyle name="Normal 3 10 4 2 2" xfId="21854"/>
    <cellStyle name="Normal 3 10 4 3" xfId="21853"/>
    <cellStyle name="Normal 3 10 5" xfId="14147"/>
    <cellStyle name="Normal 3 10 5 2" xfId="21855"/>
    <cellStyle name="Normal 3 10 6" xfId="14148"/>
    <cellStyle name="Normal 3 10 6 2" xfId="21856"/>
    <cellStyle name="Normal 3 10 7" xfId="21841"/>
    <cellStyle name="Normal 3 11" xfId="14149"/>
    <cellStyle name="Normal 3 11 2" xfId="14150"/>
    <cellStyle name="Normal 3 11 2 2" xfId="14151"/>
    <cellStyle name="Normal 3 11 2 2 2" xfId="21859"/>
    <cellStyle name="Normal 3 11 2 3" xfId="21858"/>
    <cellStyle name="Normal 3 11 3" xfId="14152"/>
    <cellStyle name="Normal 3 11 3 2" xfId="21860"/>
    <cellStyle name="Normal 3 11 4" xfId="14153"/>
    <cellStyle name="Normal 3 11 4 2" xfId="21861"/>
    <cellStyle name="Normal 3 11 5" xfId="14154"/>
    <cellStyle name="Normal 3 11 5 2" xfId="21862"/>
    <cellStyle name="Normal 3 11 6" xfId="21857"/>
    <cellStyle name="Normal 3 12" xfId="14155"/>
    <cellStyle name="Normal 3 12 2" xfId="14156"/>
    <cellStyle name="Normal 3 12 2 2" xfId="14157"/>
    <cellStyle name="Normal 3 12 2 2 2" xfId="21865"/>
    <cellStyle name="Normal 3 12 2 3" xfId="14158"/>
    <cellStyle name="Normal 3 12 2 3 2" xfId="21866"/>
    <cellStyle name="Normal 3 12 2 4" xfId="14159"/>
    <cellStyle name="Normal 3 12 2 4 2" xfId="21867"/>
    <cellStyle name="Normal 3 12 2 5" xfId="21864"/>
    <cellStyle name="Normal 3 12 3" xfId="14160"/>
    <cellStyle name="Normal 3 12 3 2" xfId="21868"/>
    <cellStyle name="Normal 3 12 4" xfId="14161"/>
    <cellStyle name="Normal 3 12 4 2" xfId="21869"/>
    <cellStyle name="Normal 3 12 5" xfId="14162"/>
    <cellStyle name="Normal 3 12 5 2" xfId="21870"/>
    <cellStyle name="Normal 3 12 6" xfId="21863"/>
    <cellStyle name="Normal 3 13" xfId="14163"/>
    <cellStyle name="Normal 3 13 2" xfId="14164"/>
    <cellStyle name="Normal 3 13 2 2" xfId="14165"/>
    <cellStyle name="Normal 3 13 2 2 2" xfId="21873"/>
    <cellStyle name="Normal 3 13 2 3" xfId="21872"/>
    <cellStyle name="Normal 3 13 3" xfId="14166"/>
    <cellStyle name="Normal 3 13 3 2" xfId="14167"/>
    <cellStyle name="Normal 3 13 3 2 2" xfId="21875"/>
    <cellStyle name="Normal 3 13 3 3" xfId="21874"/>
    <cellStyle name="Normal 3 13 4" xfId="14168"/>
    <cellStyle name="Normal 3 13 4 2" xfId="21876"/>
    <cellStyle name="Normal 3 13 5" xfId="14169"/>
    <cellStyle name="Normal 3 13 5 2" xfId="21877"/>
    <cellStyle name="Normal 3 13 6" xfId="21871"/>
    <cellStyle name="Normal 3 14" xfId="14170"/>
    <cellStyle name="Normal 3 14 2" xfId="14171"/>
    <cellStyle name="Normal 3 14 2 2" xfId="14172"/>
    <cellStyle name="Normal 3 14 2 2 2" xfId="21880"/>
    <cellStyle name="Normal 3 14 2 3" xfId="21879"/>
    <cellStyle name="Normal 3 14 3" xfId="14173"/>
    <cellStyle name="Normal 3 14 3 2" xfId="14174"/>
    <cellStyle name="Normal 3 14 3 2 2" xfId="21882"/>
    <cellStyle name="Normal 3 14 3 3" xfId="21881"/>
    <cellStyle name="Normal 3 14 4" xfId="14175"/>
    <cellStyle name="Normal 3 14 4 2" xfId="14176"/>
    <cellStyle name="Normal 3 14 4 2 2" xfId="21884"/>
    <cellStyle name="Normal 3 14 4 3" xfId="21883"/>
    <cellStyle name="Normal 3 14 5" xfId="14177"/>
    <cellStyle name="Normal 3 14 5 2" xfId="21885"/>
    <cellStyle name="Normal 3 14 6" xfId="21878"/>
    <cellStyle name="Normal 3 15" xfId="14178"/>
    <cellStyle name="Normal 3 15 2" xfId="14179"/>
    <cellStyle name="Normal 3 15 2 2" xfId="21887"/>
    <cellStyle name="Normal 3 15 3" xfId="14180"/>
    <cellStyle name="Normal 3 15 3 2" xfId="21888"/>
    <cellStyle name="Normal 3 15 4" xfId="14181"/>
    <cellStyle name="Normal 3 15 4 2" xfId="21889"/>
    <cellStyle name="Normal 3 15 5" xfId="14182"/>
    <cellStyle name="Normal 3 15 5 2" xfId="21890"/>
    <cellStyle name="Normal 3 15 6" xfId="21886"/>
    <cellStyle name="Normal 3 16" xfId="14183"/>
    <cellStyle name="Normal 3 16 2" xfId="14184"/>
    <cellStyle name="Normal 3 16 2 2" xfId="21892"/>
    <cellStyle name="Normal 3 16 3" xfId="14185"/>
    <cellStyle name="Normal 3 16 3 2" xfId="21893"/>
    <cellStyle name="Normal 3 16 4" xfId="14186"/>
    <cellStyle name="Normal 3 16 4 2" xfId="21894"/>
    <cellStyle name="Normal 3 16 5" xfId="14187"/>
    <cellStyle name="Normal 3 16 5 2" xfId="21895"/>
    <cellStyle name="Normal 3 16 6" xfId="21891"/>
    <cellStyle name="Normal 3 17" xfId="14188"/>
    <cellStyle name="Normal 3 17 2" xfId="14189"/>
    <cellStyle name="Normal 3 17 2 2" xfId="21897"/>
    <cellStyle name="Normal 3 17 3" xfId="14190"/>
    <cellStyle name="Normal 3 17 3 2" xfId="21898"/>
    <cellStyle name="Normal 3 17 4" xfId="14191"/>
    <cellStyle name="Normal 3 17 4 2" xfId="21899"/>
    <cellStyle name="Normal 3 17 5" xfId="14192"/>
    <cellStyle name="Normal 3 17 5 2" xfId="21900"/>
    <cellStyle name="Normal 3 17 6" xfId="21896"/>
    <cellStyle name="Normal 3 18" xfId="14193"/>
    <cellStyle name="Normal 3 18 2" xfId="14194"/>
    <cellStyle name="Normal 3 18 2 2" xfId="14195"/>
    <cellStyle name="Normal 3 18 2 2 2" xfId="14196"/>
    <cellStyle name="Normal 3 18 2 2 2 2" xfId="21904"/>
    <cellStyle name="Normal 3 18 2 2 3" xfId="21903"/>
    <cellStyle name="Normal 3 18 2 3" xfId="14197"/>
    <cellStyle name="Normal 3 18 2 3 2" xfId="21905"/>
    <cellStyle name="Normal 3 18 2 4" xfId="21902"/>
    <cellStyle name="Normal 3 18 3" xfId="14198"/>
    <cellStyle name="Normal 3 18 3 2" xfId="14199"/>
    <cellStyle name="Normal 3 18 3 2 2" xfId="21907"/>
    <cellStyle name="Normal 3 18 3 3" xfId="21906"/>
    <cellStyle name="Normal 3 18 4" xfId="14200"/>
    <cellStyle name="Normal 3 18 4 2" xfId="21908"/>
    <cellStyle name="Normal 3 18 5" xfId="14201"/>
    <cellStyle name="Normal 3 18 5 2" xfId="21909"/>
    <cellStyle name="Normal 3 18 6" xfId="21901"/>
    <cellStyle name="Normal 3 19" xfId="14202"/>
    <cellStyle name="Normal 3 19 2" xfId="14203"/>
    <cellStyle name="Normal 3 19 2 2" xfId="21911"/>
    <cellStyle name="Normal 3 19 3" xfId="14204"/>
    <cellStyle name="Normal 3 19 3 2" xfId="21912"/>
    <cellStyle name="Normal 3 19 4" xfId="21910"/>
    <cellStyle name="Normal 3 2" xfId="14205"/>
    <cellStyle name="Normal 3 2 10" xfId="14206"/>
    <cellStyle name="Normal 3 2 10 2" xfId="14207"/>
    <cellStyle name="Normal 3 2 2" xfId="14208"/>
    <cellStyle name="Normal 3 2 2 10" xfId="21913"/>
    <cellStyle name="Normal 3 2 2 2" xfId="14209"/>
    <cellStyle name="Normal 3 2 2 2 2" xfId="14210"/>
    <cellStyle name="Normal 3 2 2 2 2 2" xfId="14211"/>
    <cellStyle name="Normal 3 2 2 2 2 2 2" xfId="14212"/>
    <cellStyle name="Normal 3 2 2 2 2 2 2 2" xfId="21917"/>
    <cellStyle name="Normal 3 2 2 2 2 2 3" xfId="14213"/>
    <cellStyle name="Normal 3 2 2 2 2 2 3 2" xfId="21918"/>
    <cellStyle name="Normal 3 2 2 2 2 2 4" xfId="14214"/>
    <cellStyle name="Normal 3 2 2 2 2 2 5" xfId="14215"/>
    <cellStyle name="Normal 3 2 2 2 2 2 6" xfId="21916"/>
    <cellStyle name="Normal 3 2 2 2 2 3" xfId="14216"/>
    <cellStyle name="Normal 3 2 2 2 2 3 2" xfId="21919"/>
    <cellStyle name="Normal 3 2 2 2 2 4" xfId="14217"/>
    <cellStyle name="Normal 3 2 2 2 2 4 2" xfId="21920"/>
    <cellStyle name="Normal 3 2 2 2 2 5" xfId="14218"/>
    <cellStyle name="Normal 3 2 2 2 2 6" xfId="14219"/>
    <cellStyle name="Normal 3 2 2 2 2 7" xfId="21915"/>
    <cellStyle name="Normal 3 2 2 2 3" xfId="14220"/>
    <cellStyle name="Normal 3 2 2 2 3 2" xfId="14221"/>
    <cellStyle name="Normal 3 2 2 2 3 2 2" xfId="21922"/>
    <cellStyle name="Normal 3 2 2 2 3 3" xfId="14222"/>
    <cellStyle name="Normal 3 2 2 2 3 3 2" xfId="21923"/>
    <cellStyle name="Normal 3 2 2 2 3 4" xfId="14223"/>
    <cellStyle name="Normal 3 2 2 2 3 5" xfId="14224"/>
    <cellStyle name="Normal 3 2 2 2 3 6" xfId="21921"/>
    <cellStyle name="Normal 3 2 2 2 4" xfId="14225"/>
    <cellStyle name="Normal 3 2 2 2 4 2" xfId="21924"/>
    <cellStyle name="Normal 3 2 2 2 5" xfId="14226"/>
    <cellStyle name="Normal 3 2 2 2 5 2" xfId="21925"/>
    <cellStyle name="Normal 3 2 2 2 6" xfId="14227"/>
    <cellStyle name="Normal 3 2 2 2 7" xfId="14228"/>
    <cellStyle name="Normal 3 2 2 2 8" xfId="21914"/>
    <cellStyle name="Normal 3 2 2 3" xfId="14229"/>
    <cellStyle name="Normal 3 2 2 3 2" xfId="14230"/>
    <cellStyle name="Normal 3 2 2 3 2 2" xfId="14231"/>
    <cellStyle name="Normal 3 2 2 3 2 2 2" xfId="21928"/>
    <cellStyle name="Normal 3 2 2 3 2 3" xfId="14232"/>
    <cellStyle name="Normal 3 2 2 3 2 3 2" xfId="21929"/>
    <cellStyle name="Normal 3 2 2 3 2 4" xfId="14233"/>
    <cellStyle name="Normal 3 2 2 3 2 5" xfId="14234"/>
    <cellStyle name="Normal 3 2 2 3 2 6" xfId="21927"/>
    <cellStyle name="Normal 3 2 2 3 3" xfId="14235"/>
    <cellStyle name="Normal 3 2 2 3 3 2" xfId="21930"/>
    <cellStyle name="Normal 3 2 2 3 4" xfId="14236"/>
    <cellStyle name="Normal 3 2 2 3 4 2" xfId="21931"/>
    <cellStyle name="Normal 3 2 2 3 5" xfId="14237"/>
    <cellStyle name="Normal 3 2 2 3 6" xfId="14238"/>
    <cellStyle name="Normal 3 2 2 3 7" xfId="21926"/>
    <cellStyle name="Normal 3 2 2 4" xfId="14239"/>
    <cellStyle name="Normal 3 2 2 4 2" xfId="14240"/>
    <cellStyle name="Normal 3 2 2 4 2 2" xfId="21933"/>
    <cellStyle name="Normal 3 2 2 4 3" xfId="14241"/>
    <cellStyle name="Normal 3 2 2 4 3 2" xfId="21934"/>
    <cellStyle name="Normal 3 2 2 4 4" xfId="14242"/>
    <cellStyle name="Normal 3 2 2 4 5" xfId="14243"/>
    <cellStyle name="Normal 3 2 2 4 6" xfId="21932"/>
    <cellStyle name="Normal 3 2 2 5" xfId="14244"/>
    <cellStyle name="Normal 3 2 2 5 2" xfId="21935"/>
    <cellStyle name="Normal 3 2 2 6" xfId="14245"/>
    <cellStyle name="Normal 3 2 2 6 2" xfId="21936"/>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3" xfId="14254"/>
    <cellStyle name="Normal 3 2 3 2 2 3 2" xfId="21941"/>
    <cellStyle name="Normal 3 2 3 2 2 4" xfId="14255"/>
    <cellStyle name="Normal 3 2 3 2 2 5" xfId="14256"/>
    <cellStyle name="Normal 3 2 3 2 2 6" xfId="21939"/>
    <cellStyle name="Normal 3 2 3 2 3" xfId="14257"/>
    <cellStyle name="Normal 3 2 3 2 3 2" xfId="21942"/>
    <cellStyle name="Normal 3 2 3 2 4" xfId="14258"/>
    <cellStyle name="Normal 3 2 3 2 4 2" xfId="21943"/>
    <cellStyle name="Normal 3 2 3 2 5" xfId="14259"/>
    <cellStyle name="Normal 3 2 3 2 6" xfId="14260"/>
    <cellStyle name="Normal 3 2 3 2 7" xfId="21938"/>
    <cellStyle name="Normal 3 2 3 3" xfId="14261"/>
    <cellStyle name="Normal 3 2 3 3 2" xfId="14262"/>
    <cellStyle name="Normal 3 2 3 3 2 2" xfId="21945"/>
    <cellStyle name="Normal 3 2 3 3 3" xfId="14263"/>
    <cellStyle name="Normal 3 2 3 3 3 2" xfId="21946"/>
    <cellStyle name="Normal 3 2 3 3 4" xfId="14264"/>
    <cellStyle name="Normal 3 2 3 3 5" xfId="14265"/>
    <cellStyle name="Normal 3 2 3 3 6" xfId="21944"/>
    <cellStyle name="Normal 3 2 3 4" xfId="14266"/>
    <cellStyle name="Normal 3 2 3 4 2" xfId="21947"/>
    <cellStyle name="Normal 3 2 3 5" xfId="14267"/>
    <cellStyle name="Normal 3 2 3 5 2" xfId="21948"/>
    <cellStyle name="Normal 3 2 3 6" xfId="14268"/>
    <cellStyle name="Normal 3 2 3 7" xfId="14269"/>
    <cellStyle name="Normal 3 2 3 8" xfId="21937"/>
    <cellStyle name="Normal 3 2 4" xfId="14270"/>
    <cellStyle name="Normal 3 2 4 2" xfId="14271"/>
    <cellStyle name="Normal 3 2 4 2 2" xfId="14272"/>
    <cellStyle name="Normal 3 2 4 2 2 2" xfId="21951"/>
    <cellStyle name="Normal 3 2 4 2 3" xfId="14273"/>
    <cellStyle name="Normal 3 2 4 2 3 2" xfId="21952"/>
    <cellStyle name="Normal 3 2 4 2 4" xfId="14274"/>
    <cellStyle name="Normal 3 2 4 2 5" xfId="14275"/>
    <cellStyle name="Normal 3 2 4 2 6" xfId="21950"/>
    <cellStyle name="Normal 3 2 4 3" xfId="14276"/>
    <cellStyle name="Normal 3 2 4 3 2" xfId="21953"/>
    <cellStyle name="Normal 3 2 4 4" xfId="14277"/>
    <cellStyle name="Normal 3 2 4 4 2" xfId="21954"/>
    <cellStyle name="Normal 3 2 4 5" xfId="14278"/>
    <cellStyle name="Normal 3 2 4 5 2" xfId="14279"/>
    <cellStyle name="Normal 3 2 4 5 3" xfId="21955"/>
    <cellStyle name="Normal 3 2 4 6" xfId="14280"/>
    <cellStyle name="Normal 3 2 4 7" xfId="21949"/>
    <cellStyle name="Normal 3 2 5" xfId="14281"/>
    <cellStyle name="Normal 3 2 5 2" xfId="14282"/>
    <cellStyle name="Normal 3 2 5 2 2" xfId="21957"/>
    <cellStyle name="Normal 3 2 5 3" xfId="14283"/>
    <cellStyle name="Normal 3 2 5 3 2" xfId="21958"/>
    <cellStyle name="Normal 3 2 5 4" xfId="14284"/>
    <cellStyle name="Normal 3 2 5 5" xfId="14285"/>
    <cellStyle name="Normal 3 2 5 6" xfId="21956"/>
    <cellStyle name="Normal 3 2 6" xfId="14286"/>
    <cellStyle name="Normal 3 2 6 2" xfId="14287"/>
    <cellStyle name="Normal 3 2 6 2 2" xfId="14288"/>
    <cellStyle name="Normal 3 2 6 2 3" xfId="21960"/>
    <cellStyle name="Normal 3 2 6 3" xfId="14289"/>
    <cellStyle name="Normal 3 2 6 3 2" xfId="21961"/>
    <cellStyle name="Normal 3 2 6 4" xfId="14290"/>
    <cellStyle name="Normal 3 2 6 5" xfId="21959"/>
    <cellStyle name="Normal 3 2 7" xfId="14291"/>
    <cellStyle name="Normal 3 2 7 2" xfId="21962"/>
    <cellStyle name="Normal 3 2 8" xfId="14292"/>
    <cellStyle name="Normal 3 2 8 2" xfId="14293"/>
    <cellStyle name="Normal 3 2 8 3" xfId="21963"/>
    <cellStyle name="Normal 3 2 9" xfId="14294"/>
    <cellStyle name="Normal 3 2 9 2" xfId="14295"/>
    <cellStyle name="Normal 3 2 9 2 2" xfId="14296"/>
    <cellStyle name="Normal 3 20" xfId="14297"/>
    <cellStyle name="Normal 3 20 2" xfId="14298"/>
    <cellStyle name="Normal 3 20 2 2" xfId="21965"/>
    <cellStyle name="Normal 3 20 3" xfId="14299"/>
    <cellStyle name="Normal 3 20 3 2" xfId="21966"/>
    <cellStyle name="Normal 3 20 4" xfId="21964"/>
    <cellStyle name="Normal 3 21" xfId="14300"/>
    <cellStyle name="Normal 3 21 2" xfId="14301"/>
    <cellStyle name="Normal 3 21 2 2" xfId="21968"/>
    <cellStyle name="Normal 3 21 3" xfId="21967"/>
    <cellStyle name="Normal 3 22" xfId="14302"/>
    <cellStyle name="Normal 3 22 2" xfId="14303"/>
    <cellStyle name="Normal 3 22 2 2" xfId="21970"/>
    <cellStyle name="Normal 3 22 3" xfId="21969"/>
    <cellStyle name="Normal 3 23" xfId="14304"/>
    <cellStyle name="Normal 3 23 2" xfId="14305"/>
    <cellStyle name="Normal 3 23 2 2" xfId="21972"/>
    <cellStyle name="Normal 3 23 3" xfId="21971"/>
    <cellStyle name="Normal 3 24" xfId="14306"/>
    <cellStyle name="Normal 3 24 2" xfId="21973"/>
    <cellStyle name="Normal 3 25" xfId="14307"/>
    <cellStyle name="Normal 3 25 2" xfId="21974"/>
    <cellStyle name="Normal 3 26" xfId="14308"/>
    <cellStyle name="Normal 3 26 2" xfId="21975"/>
    <cellStyle name="Normal 3 27" xfId="14309"/>
    <cellStyle name="Normal 3 27 2" xfId="21976"/>
    <cellStyle name="Normal 3 28" xfId="14310"/>
    <cellStyle name="Normal 3 28 2" xfId="21977"/>
    <cellStyle name="Normal 3 29" xfId="14311"/>
    <cellStyle name="Normal 3 29 2" xfId="21978"/>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7" xfId="14320"/>
    <cellStyle name="Normal 3 3 17 2" xfId="21980"/>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3" xfId="14327"/>
    <cellStyle name="Normal 3 3 2 2 2 3 2" xfId="21984"/>
    <cellStyle name="Normal 3 3 2 2 2 4" xfId="21982"/>
    <cellStyle name="Normal 3 3 2 2 3" xfId="14328"/>
    <cellStyle name="Normal 3 3 2 2 3 2" xfId="14329"/>
    <cellStyle name="Normal 3 3 2 2 3 2 2" xfId="21986"/>
    <cellStyle name="Normal 3 3 2 2 3 3" xfId="21985"/>
    <cellStyle name="Normal 3 3 2 2 4" xfId="14330"/>
    <cellStyle name="Normal 3 3 2 2 4 2" xfId="21987"/>
    <cellStyle name="Normal 3 3 2 2 5" xfId="21981"/>
    <cellStyle name="Normal 3 3 2 3" xfId="14331"/>
    <cellStyle name="Normal 3 3 2 3 2" xfId="14332"/>
    <cellStyle name="Normal 3 3 2 3 2 2" xfId="14333"/>
    <cellStyle name="Normal 3 3 2 3 2 2 2" xfId="21990"/>
    <cellStyle name="Normal 3 3 2 3 2 3" xfId="21989"/>
    <cellStyle name="Normal 3 3 2 3 3" xfId="14334"/>
    <cellStyle name="Normal 3 3 2 3 3 2" xfId="21991"/>
    <cellStyle name="Normal 3 3 2 3 4" xfId="21988"/>
    <cellStyle name="Normal 3 3 2 4" xfId="14335"/>
    <cellStyle name="Normal 3 3 2 4 2" xfId="14336"/>
    <cellStyle name="Normal 3 3 2 4 2 2" xfId="21993"/>
    <cellStyle name="Normal 3 3 2 4 3" xfId="21992"/>
    <cellStyle name="Normal 3 3 2 5" xfId="14337"/>
    <cellStyle name="Normal 3 3 2 5 2" xfId="21994"/>
    <cellStyle name="Normal 3 3 2 6" xfId="14338"/>
    <cellStyle name="Normal 3 3 2 6 2" xfId="21995"/>
    <cellStyle name="Normal 3 3 2 7" xfId="14339"/>
    <cellStyle name="Normal 3 3 2 7 2" xfId="21996"/>
    <cellStyle name="Normal 3 3 2 8" xfId="14340"/>
    <cellStyle name="Normal 3 3 2 8 2" xfId="21997"/>
    <cellStyle name="Normal 3 3 3" xfId="14341"/>
    <cellStyle name="Normal 3 3 3 2" xfId="14342"/>
    <cellStyle name="Normal 3 3 3 2 2" xfId="14343"/>
    <cellStyle name="Normal 3 3 3 2 2 2" xfId="21999"/>
    <cellStyle name="Normal 3 3 3 2 3" xfId="14344"/>
    <cellStyle name="Normal 3 3 3 2 3 2" xfId="22000"/>
    <cellStyle name="Normal 3 3 3 2 4" xfId="21998"/>
    <cellStyle name="Normal 3 3 3 3" xfId="14345"/>
    <cellStyle name="Normal 3 3 3 3 2" xfId="14346"/>
    <cellStyle name="Normal 3 3 3 3 2 2" xfId="22002"/>
    <cellStyle name="Normal 3 3 3 3 3" xfId="22001"/>
    <cellStyle name="Normal 3 3 3 4" xfId="14347"/>
    <cellStyle name="Normal 3 3 3 4 2" xfId="22003"/>
    <cellStyle name="Normal 3 3 3 5" xfId="14348"/>
    <cellStyle name="Normal 3 3 3 5 2" xfId="22004"/>
    <cellStyle name="Normal 3 3 3 6" xfId="14349"/>
    <cellStyle name="Normal 3 3 3 6 2" xfId="22005"/>
    <cellStyle name="Normal 3 3 3 7" xfId="14350"/>
    <cellStyle name="Normal 3 3 3 7 2" xfId="22006"/>
    <cellStyle name="Normal 3 3 3 8" xfId="14351"/>
    <cellStyle name="Normal 3 3 4" xfId="14352"/>
    <cellStyle name="Normal 3 3 4 2" xfId="14353"/>
    <cellStyle name="Normal 3 3 4 2 2" xfId="14354"/>
    <cellStyle name="Normal 3 3 4 2 2 2" xfId="22008"/>
    <cellStyle name="Normal 3 3 4 2 3" xfId="22007"/>
    <cellStyle name="Normal 3 3 4 3" xfId="14355"/>
    <cellStyle name="Normal 3 3 4 3 2" xfId="22009"/>
    <cellStyle name="Normal 3 3 4 4" xfId="14356"/>
    <cellStyle name="Normal 3 3 4 4 2" xfId="22010"/>
    <cellStyle name="Normal 3 3 4 5" xfId="14357"/>
    <cellStyle name="Normal 3 3 4 5 2" xfId="22011"/>
    <cellStyle name="Normal 3 3 4 6" xfId="14358"/>
    <cellStyle name="Normal 3 3 4 6 2" xfId="22012"/>
    <cellStyle name="Normal 3 3 4 7" xfId="14359"/>
    <cellStyle name="Normal 3 3 5" xfId="14360"/>
    <cellStyle name="Normal 3 3 5 2" xfId="14361"/>
    <cellStyle name="Normal 3 3 5 2 2" xfId="22013"/>
    <cellStyle name="Normal 3 3 5 3" xfId="14362"/>
    <cellStyle name="Normal 3 3 5 3 2" xfId="22014"/>
    <cellStyle name="Normal 3 3 5 4" xfId="14363"/>
    <cellStyle name="Normal 3 3 5 4 2" xfId="22015"/>
    <cellStyle name="Normal 3 3 6" xfId="14364"/>
    <cellStyle name="Normal 3 3 6 2" xfId="14365"/>
    <cellStyle name="Normal 3 3 6 2 2" xfId="22016"/>
    <cellStyle name="Normal 3 3 6 3" xfId="14366"/>
    <cellStyle name="Normal 3 3 6 3 2" xfId="22017"/>
    <cellStyle name="Normal 3 3 7" xfId="14367"/>
    <cellStyle name="Normal 3 3 7 2" xfId="14368"/>
    <cellStyle name="Normal 3 3 7 2 2" xfId="22018"/>
    <cellStyle name="Normal 3 3 7 3" xfId="14369"/>
    <cellStyle name="Normal 3 3 7 3 2" xfId="22019"/>
    <cellStyle name="Normal 3 3 8" xfId="14370"/>
    <cellStyle name="Normal 3 3 8 2" xfId="14371"/>
    <cellStyle name="Normal 3 3 8 2 2" xfId="22020"/>
    <cellStyle name="Normal 3 3 8 3" xfId="14372"/>
    <cellStyle name="Normal 3 3 8 3 2" xfId="22021"/>
    <cellStyle name="Normal 3 3 9" xfId="14373"/>
    <cellStyle name="Normal 3 3 9 2" xfId="14374"/>
    <cellStyle name="Normal 3 3 9 2 2" xfId="22022"/>
    <cellStyle name="Normal 3 3 9 3" xfId="14375"/>
    <cellStyle name="Normal 3 3 9 3 2" xfId="22023"/>
    <cellStyle name="Normal 3 30" xfId="14376"/>
    <cellStyle name="Normal 3 31" xfId="19631"/>
    <cellStyle name="Normal 3 4" xfId="14377"/>
    <cellStyle name="Normal 3 4 2" xfId="14378"/>
    <cellStyle name="Normal 3 4 2 2" xfId="14379"/>
    <cellStyle name="Normal 3 4 2 2 2" xfId="22025"/>
    <cellStyle name="Normal 3 4 2 3" xfId="22024"/>
    <cellStyle name="Normal 3 4 3" xfId="14380"/>
    <cellStyle name="Normal 3 4 3 2" xfId="14381"/>
    <cellStyle name="Normal 3 4 3 2 2" xfId="22027"/>
    <cellStyle name="Normal 3 4 3 3" xfId="22026"/>
    <cellStyle name="Normal 3 4 4" xfId="14382"/>
    <cellStyle name="Normal 3 4 4 2" xfId="14383"/>
    <cellStyle name="Normal 3 4 4 2 2" xfId="22029"/>
    <cellStyle name="Normal 3 4 4 3" xfId="22028"/>
    <cellStyle name="Normal 3 4 5" xfId="14384"/>
    <cellStyle name="Normal 3 4 5 2" xfId="22030"/>
    <cellStyle name="Normal 3 4 6" xfId="14385"/>
    <cellStyle name="Normal 3 4 6 2" xfId="22031"/>
    <cellStyle name="Normal 3 4 7" xfId="14386"/>
    <cellStyle name="Normal 3 4 7 2" xfId="22032"/>
    <cellStyle name="Normal 3 4 8" xfId="14387"/>
    <cellStyle name="Normal 3 5" xfId="14388"/>
    <cellStyle name="Normal 3 5 10" xfId="14389"/>
    <cellStyle name="Normal 3 5 11" xfId="22033"/>
    <cellStyle name="Normal 3 5 2" xfId="14390"/>
    <cellStyle name="Normal 3 5 2 2" xfId="14391"/>
    <cellStyle name="Normal 3 5 2 2 2" xfId="14392"/>
    <cellStyle name="Normal 3 5 2 2 2 2" xfId="14393"/>
    <cellStyle name="Normal 3 5 2 2 2 2 2" xfId="22037"/>
    <cellStyle name="Normal 3 5 2 2 2 3" xfId="14394"/>
    <cellStyle name="Normal 3 5 2 2 2 3 2" xfId="22038"/>
    <cellStyle name="Normal 3 5 2 2 2 4" xfId="22036"/>
    <cellStyle name="Normal 3 5 2 2 3" xfId="14395"/>
    <cellStyle name="Normal 3 5 2 2 3 2" xfId="14396"/>
    <cellStyle name="Normal 3 5 2 2 3 2 2" xfId="22040"/>
    <cellStyle name="Normal 3 5 2 2 3 3" xfId="22039"/>
    <cellStyle name="Normal 3 5 2 2 4" xfId="14397"/>
    <cellStyle name="Normal 3 5 2 2 4 2" xfId="22041"/>
    <cellStyle name="Normal 3 5 2 2 5" xfId="22035"/>
    <cellStyle name="Normal 3 5 2 3" xfId="14398"/>
    <cellStyle name="Normal 3 5 2 3 2" xfId="14399"/>
    <cellStyle name="Normal 3 5 2 3 2 2" xfId="14400"/>
    <cellStyle name="Normal 3 5 2 3 2 2 2" xfId="22044"/>
    <cellStyle name="Normal 3 5 2 3 2 3" xfId="22043"/>
    <cellStyle name="Normal 3 5 2 3 3" xfId="14401"/>
    <cellStyle name="Normal 3 5 2 3 3 2" xfId="22045"/>
    <cellStyle name="Normal 3 5 2 3 4" xfId="22042"/>
    <cellStyle name="Normal 3 5 2 4" xfId="14402"/>
    <cellStyle name="Normal 3 5 2 4 2" xfId="14403"/>
    <cellStyle name="Normal 3 5 2 4 2 2" xfId="22047"/>
    <cellStyle name="Normal 3 5 2 4 3" xfId="22046"/>
    <cellStyle name="Normal 3 5 2 5" xfId="14404"/>
    <cellStyle name="Normal 3 5 2 5 2" xfId="22048"/>
    <cellStyle name="Normal 3 5 2 6" xfId="14405"/>
    <cellStyle name="Normal 3 5 2 6 2" xfId="22049"/>
    <cellStyle name="Normal 3 5 2 7" xfId="22034"/>
    <cellStyle name="Normal 3 5 3" xfId="14406"/>
    <cellStyle name="Normal 3 5 3 2" xfId="14407"/>
    <cellStyle name="Normal 3 5 3 2 2" xfId="14408"/>
    <cellStyle name="Normal 3 5 3 2 2 2" xfId="22052"/>
    <cellStyle name="Normal 3 5 3 2 3" xfId="14409"/>
    <cellStyle name="Normal 3 5 3 2 3 2" xfId="22053"/>
    <cellStyle name="Normal 3 5 3 2 4" xfId="22051"/>
    <cellStyle name="Normal 3 5 3 3" xfId="14410"/>
    <cellStyle name="Normal 3 5 3 3 2" xfId="14411"/>
    <cellStyle name="Normal 3 5 3 3 2 2" xfId="22055"/>
    <cellStyle name="Normal 3 5 3 3 3" xfId="22054"/>
    <cellStyle name="Normal 3 5 3 4" xfId="14412"/>
    <cellStyle name="Normal 3 5 3 4 2" xfId="22056"/>
    <cellStyle name="Normal 3 5 3 5" xfId="14413"/>
    <cellStyle name="Normal 3 5 3 5 2" xfId="22057"/>
    <cellStyle name="Normal 3 5 3 6" xfId="22050"/>
    <cellStyle name="Normal 3 5 4" xfId="14414"/>
    <cellStyle name="Normal 3 5 4 2" xfId="14415"/>
    <cellStyle name="Normal 3 5 4 2 2" xfId="14416"/>
    <cellStyle name="Normal 3 5 4 2 2 2" xfId="22060"/>
    <cellStyle name="Normal 3 5 4 2 3" xfId="22059"/>
    <cellStyle name="Normal 3 5 4 3" xfId="14417"/>
    <cellStyle name="Normal 3 5 4 3 2" xfId="22061"/>
    <cellStyle name="Normal 3 5 4 4" xfId="14418"/>
    <cellStyle name="Normal 3 5 4 4 2" xfId="22062"/>
    <cellStyle name="Normal 3 5 4 5" xfId="22058"/>
    <cellStyle name="Normal 3 5 5" xfId="14419"/>
    <cellStyle name="Normal 3 5 5 2" xfId="14420"/>
    <cellStyle name="Normal 3 5 5 2 2" xfId="22064"/>
    <cellStyle name="Normal 3 5 5 3" xfId="22063"/>
    <cellStyle name="Normal 3 5 6" xfId="14421"/>
    <cellStyle name="Normal 3 5 6 2" xfId="22065"/>
    <cellStyle name="Normal 3 5 7" xfId="14422"/>
    <cellStyle name="Normal 3 5 7 2" xfId="22066"/>
    <cellStyle name="Normal 3 5 8" xfId="14423"/>
    <cellStyle name="Normal 3 5 8 2" xfId="22067"/>
    <cellStyle name="Normal 3 5 9" xfId="14424"/>
    <cellStyle name="Normal 3 5 9 2" xfId="22068"/>
    <cellStyle name="Normal 3 6" xfId="14425"/>
    <cellStyle name="Normal 3 6 2" xfId="14426"/>
    <cellStyle name="Normal 3 6 2 2" xfId="22069"/>
    <cellStyle name="Normal 3 6 3" xfId="14427"/>
    <cellStyle name="Normal 3 6 3 2" xfId="22070"/>
    <cellStyle name="Normal 3 6 4" xfId="14428"/>
    <cellStyle name="Normal 3 6 4 2" xfId="22071"/>
    <cellStyle name="Normal 3 6 5" xfId="14429"/>
    <cellStyle name="Normal 3 6 5 2" xfId="22072"/>
    <cellStyle name="Normal 3 6 6" xfId="14430"/>
    <cellStyle name="Normal 3 6 6 2" xfId="22073"/>
    <cellStyle name="Normal 3 6 7" xfId="14431"/>
    <cellStyle name="Normal 3 6 7 2" xfId="22074"/>
    <cellStyle name="Normal 3 6 8" xfId="14432"/>
    <cellStyle name="Normal 3 7" xfId="14433"/>
    <cellStyle name="Normal 3 7 2" xfId="14434"/>
    <cellStyle name="Normal 3 7 2 2" xfId="14435"/>
    <cellStyle name="Normal 3 7 2 2 2" xfId="14436"/>
    <cellStyle name="Normal 3 7 2 2 2 2" xfId="14437"/>
    <cellStyle name="Normal 3 7 2 2 2 2 2" xfId="22079"/>
    <cellStyle name="Normal 3 7 2 2 2 3" xfId="14438"/>
    <cellStyle name="Normal 3 7 2 2 2 3 2" xfId="22080"/>
    <cellStyle name="Normal 3 7 2 2 2 4" xfId="22078"/>
    <cellStyle name="Normal 3 7 2 2 3" xfId="14439"/>
    <cellStyle name="Normal 3 7 2 2 3 2" xfId="14440"/>
    <cellStyle name="Normal 3 7 2 2 3 2 2" xfId="22082"/>
    <cellStyle name="Normal 3 7 2 2 3 3" xfId="22081"/>
    <cellStyle name="Normal 3 7 2 2 4" xfId="14441"/>
    <cellStyle name="Normal 3 7 2 2 4 2" xfId="22083"/>
    <cellStyle name="Normal 3 7 2 2 5" xfId="22077"/>
    <cellStyle name="Normal 3 7 2 3" xfId="14442"/>
    <cellStyle name="Normal 3 7 2 3 2" xfId="14443"/>
    <cellStyle name="Normal 3 7 2 3 2 2" xfId="14444"/>
    <cellStyle name="Normal 3 7 2 3 2 2 2" xfId="22086"/>
    <cellStyle name="Normal 3 7 2 3 2 3" xfId="22085"/>
    <cellStyle name="Normal 3 7 2 3 3" xfId="14445"/>
    <cellStyle name="Normal 3 7 2 3 3 2" xfId="22087"/>
    <cellStyle name="Normal 3 7 2 3 4" xfId="22084"/>
    <cellStyle name="Normal 3 7 2 4" xfId="14446"/>
    <cellStyle name="Normal 3 7 2 4 2" xfId="14447"/>
    <cellStyle name="Normal 3 7 2 4 2 2" xfId="22089"/>
    <cellStyle name="Normal 3 7 2 4 3" xfId="22088"/>
    <cellStyle name="Normal 3 7 2 5" xfId="14448"/>
    <cellStyle name="Normal 3 7 2 5 2" xfId="22090"/>
    <cellStyle name="Normal 3 7 2 6" xfId="14449"/>
    <cellStyle name="Normal 3 7 2 6 2" xfId="22091"/>
    <cellStyle name="Normal 3 7 2 7" xfId="22076"/>
    <cellStyle name="Normal 3 7 3" xfId="14450"/>
    <cellStyle name="Normal 3 7 3 2" xfId="14451"/>
    <cellStyle name="Normal 3 7 3 2 2" xfId="14452"/>
    <cellStyle name="Normal 3 7 3 2 2 2" xfId="22094"/>
    <cellStyle name="Normal 3 7 3 2 3" xfId="14453"/>
    <cellStyle name="Normal 3 7 3 2 3 2" xfId="22095"/>
    <cellStyle name="Normal 3 7 3 2 4" xfId="22093"/>
    <cellStyle name="Normal 3 7 3 3" xfId="14454"/>
    <cellStyle name="Normal 3 7 3 3 2" xfId="14455"/>
    <cellStyle name="Normal 3 7 3 3 2 2" xfId="22097"/>
    <cellStyle name="Normal 3 7 3 3 3" xfId="22096"/>
    <cellStyle name="Normal 3 7 3 4" xfId="14456"/>
    <cellStyle name="Normal 3 7 3 4 2" xfId="22098"/>
    <cellStyle name="Normal 3 7 3 5" xfId="14457"/>
    <cellStyle name="Normal 3 7 3 5 2" xfId="22099"/>
    <cellStyle name="Normal 3 7 3 6" xfId="22092"/>
    <cellStyle name="Normal 3 7 4" xfId="14458"/>
    <cellStyle name="Normal 3 7 4 2" xfId="14459"/>
    <cellStyle name="Normal 3 7 4 2 2" xfId="14460"/>
    <cellStyle name="Normal 3 7 4 2 2 2" xfId="22102"/>
    <cellStyle name="Normal 3 7 4 2 3" xfId="22101"/>
    <cellStyle name="Normal 3 7 4 3" xfId="14461"/>
    <cellStyle name="Normal 3 7 4 3 2" xfId="22103"/>
    <cellStyle name="Normal 3 7 4 4" xfId="14462"/>
    <cellStyle name="Normal 3 7 4 4 2" xfId="22104"/>
    <cellStyle name="Normal 3 7 4 5" xfId="22100"/>
    <cellStyle name="Normal 3 7 5" xfId="14463"/>
    <cellStyle name="Normal 3 7 5 2" xfId="14464"/>
    <cellStyle name="Normal 3 7 5 2 2" xfId="22106"/>
    <cellStyle name="Normal 3 7 5 3" xfId="22105"/>
    <cellStyle name="Normal 3 7 6" xfId="14465"/>
    <cellStyle name="Normal 3 7 6 2" xfId="22107"/>
    <cellStyle name="Normal 3 7 7" xfId="14466"/>
    <cellStyle name="Normal 3 7 7 2" xfId="22108"/>
    <cellStyle name="Normal 3 7 8" xfId="14467"/>
    <cellStyle name="Normal 3 7 9" xfId="22075"/>
    <cellStyle name="Normal 3 8" xfId="14468"/>
    <cellStyle name="Normal 3 8 2" xfId="14469"/>
    <cellStyle name="Normal 3 8 2 2" xfId="14470"/>
    <cellStyle name="Normal 3 8 2 2 2" xfId="14471"/>
    <cellStyle name="Normal 3 8 2 2 2 2" xfId="22112"/>
    <cellStyle name="Normal 3 8 2 2 3" xfId="14472"/>
    <cellStyle name="Normal 3 8 2 2 3 2" xfId="22113"/>
    <cellStyle name="Normal 3 8 2 2 4" xfId="22111"/>
    <cellStyle name="Normal 3 8 2 3" xfId="14473"/>
    <cellStyle name="Normal 3 8 2 3 2" xfId="14474"/>
    <cellStyle name="Normal 3 8 2 3 2 2" xfId="22115"/>
    <cellStyle name="Normal 3 8 2 3 3" xfId="22114"/>
    <cellStyle name="Normal 3 8 2 4" xfId="14475"/>
    <cellStyle name="Normal 3 8 2 4 2" xfId="22116"/>
    <cellStyle name="Normal 3 8 2 5" xfId="14476"/>
    <cellStyle name="Normal 3 8 2 5 2" xfId="22117"/>
    <cellStyle name="Normal 3 8 2 6" xfId="22110"/>
    <cellStyle name="Normal 3 8 3" xfId="14477"/>
    <cellStyle name="Normal 3 8 3 2" xfId="14478"/>
    <cellStyle name="Normal 3 8 3 2 2" xfId="14479"/>
    <cellStyle name="Normal 3 8 3 2 2 2" xfId="22120"/>
    <cellStyle name="Normal 3 8 3 2 3" xfId="22119"/>
    <cellStyle name="Normal 3 8 3 3" xfId="14480"/>
    <cellStyle name="Normal 3 8 3 3 2" xfId="22121"/>
    <cellStyle name="Normal 3 8 3 4" xfId="14481"/>
    <cellStyle name="Normal 3 8 3 4 2" xfId="22122"/>
    <cellStyle name="Normal 3 8 3 5" xfId="22118"/>
    <cellStyle name="Normal 3 8 4" xfId="14482"/>
    <cellStyle name="Normal 3 8 4 2" xfId="14483"/>
    <cellStyle name="Normal 3 8 4 2 2" xfId="22124"/>
    <cellStyle name="Normal 3 8 4 3" xfId="14484"/>
    <cellStyle name="Normal 3 8 4 3 2" xfId="22125"/>
    <cellStyle name="Normal 3 8 4 4" xfId="22123"/>
    <cellStyle name="Normal 3 8 5" xfId="14485"/>
    <cellStyle name="Normal 3 8 5 2" xfId="22126"/>
    <cellStyle name="Normal 3 8 6" xfId="14486"/>
    <cellStyle name="Normal 3 8 6 2" xfId="22127"/>
    <cellStyle name="Normal 3 8 7" xfId="14487"/>
    <cellStyle name="Normal 3 8 8" xfId="22109"/>
    <cellStyle name="Normal 3 9" xfId="14488"/>
    <cellStyle name="Normal 3 9 2" xfId="14489"/>
    <cellStyle name="Normal 3 9 2 2" xfId="14490"/>
    <cellStyle name="Normal 3 9 2 2 2" xfId="14491"/>
    <cellStyle name="Normal 3 9 2 2 2 2" xfId="22131"/>
    <cellStyle name="Normal 3 9 2 2 3" xfId="14492"/>
    <cellStyle name="Normal 3 9 2 2 3 2" xfId="22132"/>
    <cellStyle name="Normal 3 9 2 2 4" xfId="22130"/>
    <cellStyle name="Normal 3 9 2 3" xfId="14493"/>
    <cellStyle name="Normal 3 9 2 3 2" xfId="22133"/>
    <cellStyle name="Normal 3 9 2 4" xfId="14494"/>
    <cellStyle name="Normal 3 9 2 4 2" xfId="22134"/>
    <cellStyle name="Normal 3 9 2 5" xfId="14495"/>
    <cellStyle name="Normal 3 9 2 5 2" xfId="22135"/>
    <cellStyle name="Normal 3 9 2 6" xfId="22129"/>
    <cellStyle name="Normal 3 9 3" xfId="14496"/>
    <cellStyle name="Normal 3 9 3 2" xfId="14497"/>
    <cellStyle name="Normal 3 9 3 2 2" xfId="22137"/>
    <cellStyle name="Normal 3 9 3 3" xfId="14498"/>
    <cellStyle name="Normal 3 9 3 3 2" xfId="22138"/>
    <cellStyle name="Normal 3 9 3 4" xfId="14499"/>
    <cellStyle name="Normal 3 9 3 4 2" xfId="22139"/>
    <cellStyle name="Normal 3 9 3 5" xfId="22136"/>
    <cellStyle name="Normal 3 9 4" xfId="14500"/>
    <cellStyle name="Normal 3 9 4 2" xfId="14501"/>
    <cellStyle name="Normal 3 9 4 2 2" xfId="22141"/>
    <cellStyle name="Normal 3 9 4 3" xfId="14502"/>
    <cellStyle name="Normal 3 9 4 3 2" xfId="22142"/>
    <cellStyle name="Normal 3 9 4 4" xfId="22140"/>
    <cellStyle name="Normal 3 9 5" xfId="14503"/>
    <cellStyle name="Normal 3 9 5 2" xfId="22143"/>
    <cellStyle name="Normal 3 9 6" xfId="14504"/>
    <cellStyle name="Normal 3 9 6 2" xfId="22144"/>
    <cellStyle name="Normal 3 9 7" xfId="22128"/>
    <cellStyle name="Normal 30" xfId="14505"/>
    <cellStyle name="Normal 30 2" xfId="14506"/>
    <cellStyle name="Normal 30 2 2" xfId="22146"/>
    <cellStyle name="Normal 30 3" xfId="14507"/>
    <cellStyle name="Normal 30 4" xfId="14508"/>
    <cellStyle name="Normal 30 5" xfId="22145"/>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3" xfId="22152"/>
    <cellStyle name="Normal 33 3" xfId="14643"/>
    <cellStyle name="Normal 33 3 2" xfId="22154"/>
    <cellStyle name="Normal 33 4" xfId="14644"/>
    <cellStyle name="Normal 33 4 2" xfId="22155"/>
    <cellStyle name="Normal 33 5" xfId="14645"/>
    <cellStyle name="Normal 33 6" xfId="22151"/>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3" xfId="14682"/>
    <cellStyle name="Normal 34 2 3 2" xfId="14683"/>
    <cellStyle name="Normal 34 2 3 3" xfId="22158"/>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4" xfId="14695"/>
    <cellStyle name="Normal 34 5" xfId="14696"/>
    <cellStyle name="Normal 34 6" xfId="14697"/>
    <cellStyle name="Normal 34 7" xfId="14698"/>
    <cellStyle name="Normal 34 8" xfId="22156"/>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3" xfId="14732"/>
    <cellStyle name="Normal 35 4" xfId="14733"/>
    <cellStyle name="Normal 35 5" xfId="14734"/>
    <cellStyle name="Normal 35 6" xfId="22160"/>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3" xfId="14768"/>
    <cellStyle name="Normal 36 4" xfId="14769"/>
    <cellStyle name="Normal 36 5" xfId="14770"/>
    <cellStyle name="Normal 36 6" xfId="22162"/>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3" xfId="14803"/>
    <cellStyle name="Normal 37 4" xfId="14804"/>
    <cellStyle name="Normal 37 5" xfId="14805"/>
    <cellStyle name="Normal 37 6" xfId="22164"/>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3" xfId="14827"/>
    <cellStyle name="Normal 38 4" xfId="14828"/>
    <cellStyle name="Normal 38 5" xfId="14829"/>
    <cellStyle name="Normal 38 6" xfId="14830"/>
    <cellStyle name="Normal 38 7" xfId="22166"/>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3" xfId="14849"/>
    <cellStyle name="Normal 39 4" xfId="14850"/>
    <cellStyle name="Normal 39 5" xfId="14851"/>
    <cellStyle name="Normal 39 6" xfId="22168"/>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2" xfId="14865"/>
    <cellStyle name="Normal 4 10 2 10" xfId="14866"/>
    <cellStyle name="Normal 4 10 2 10 2" xfId="22172"/>
    <cellStyle name="Normal 4 10 2 11" xfId="14867"/>
    <cellStyle name="Normal 4 10 2 11 2" xfId="22173"/>
    <cellStyle name="Normal 4 10 2 12" xfId="22171"/>
    <cellStyle name="Normal 4 10 2 2" xfId="14868"/>
    <cellStyle name="Normal 4 10 2 2 2" xfId="14869"/>
    <cellStyle name="Normal 4 10 2 2 2 2" xfId="14870"/>
    <cellStyle name="Normal 4 10 2 2 2 2 2" xfId="22176"/>
    <cellStyle name="Normal 4 10 2 2 2 3" xfId="22175"/>
    <cellStyle name="Normal 4 10 2 2 3" xfId="14871"/>
    <cellStyle name="Normal 4 10 2 2 3 2" xfId="22177"/>
    <cellStyle name="Normal 4 10 2 2 4" xfId="14872"/>
    <cellStyle name="Normal 4 10 2 2 4 2" xfId="22178"/>
    <cellStyle name="Normal 4 10 2 2 5" xfId="22174"/>
    <cellStyle name="Normal 4 10 2 3" xfId="14873"/>
    <cellStyle name="Normal 4 10 2 3 2" xfId="22179"/>
    <cellStyle name="Normal 4 10 2 4" xfId="14874"/>
    <cellStyle name="Normal 4 10 2 4 2" xfId="22180"/>
    <cellStyle name="Normal 4 10 2 5" xfId="14875"/>
    <cellStyle name="Normal 4 10 2 5 2" xfId="22181"/>
    <cellStyle name="Normal 4 10 2 6" xfId="14876"/>
    <cellStyle name="Normal 4 10 2 6 2" xfId="22182"/>
    <cellStyle name="Normal 4 10 2 7" xfId="14877"/>
    <cellStyle name="Normal 4 10 2 7 2" xfId="22183"/>
    <cellStyle name="Normal 4 10 2 8" xfId="14878"/>
    <cellStyle name="Normal 4 10 2 8 2" xfId="22184"/>
    <cellStyle name="Normal 4 10 2 9" xfId="14879"/>
    <cellStyle name="Normal 4 10 2 9 2" xfId="22185"/>
    <cellStyle name="Normal 4 10 3" xfId="14880"/>
    <cellStyle name="Normal 4 10 3 2" xfId="14881"/>
    <cellStyle name="Normal 4 10 3 2 2" xfId="22187"/>
    <cellStyle name="Normal 4 10 3 3" xfId="14882"/>
    <cellStyle name="Normal 4 10 3 3 2" xfId="22188"/>
    <cellStyle name="Normal 4 10 3 4" xfId="14883"/>
    <cellStyle name="Normal 4 10 3 4 2" xfId="22189"/>
    <cellStyle name="Normal 4 10 3 5" xfId="22186"/>
    <cellStyle name="Normal 4 10 4" xfId="14884"/>
    <cellStyle name="Normal 4 10 4 2" xfId="14885"/>
    <cellStyle name="Normal 4 10 4 2 2" xfId="22191"/>
    <cellStyle name="Normal 4 10 4 3" xfId="22190"/>
    <cellStyle name="Normal 4 10 5" xfId="14886"/>
    <cellStyle name="Normal 4 10 5 2" xfId="22192"/>
    <cellStyle name="Normal 4 10 6" xfId="14887"/>
    <cellStyle name="Normal 4 10 6 2" xfId="22193"/>
    <cellStyle name="Normal 4 10 7" xfId="14888"/>
    <cellStyle name="Normal 4 10 7 2" xfId="22194"/>
    <cellStyle name="Normal 4 10 8" xfId="14889"/>
    <cellStyle name="Normal 4 10 8 2" xfId="22195"/>
    <cellStyle name="Normal 4 10 9" xfId="14890"/>
    <cellStyle name="Normal 4 10 9 2" xfId="22196"/>
    <cellStyle name="Normal 4 11" xfId="14891"/>
    <cellStyle name="Normal 4 11 10" xfId="14892"/>
    <cellStyle name="Normal 4 11 10 2" xfId="22198"/>
    <cellStyle name="Normal 4 11 11" xfId="14893"/>
    <cellStyle name="Normal 4 11 11 2" xfId="22199"/>
    <cellStyle name="Normal 4 11 12" xfId="14894"/>
    <cellStyle name="Normal 4 11 13" xfId="22197"/>
    <cellStyle name="Normal 4 11 2" xfId="14895"/>
    <cellStyle name="Normal 4 11 2 2" xfId="14896"/>
    <cellStyle name="Normal 4 11 2 2 2" xfId="14897"/>
    <cellStyle name="Normal 4 11 2 2 2 2" xfId="22202"/>
    <cellStyle name="Normal 4 11 2 2 3" xfId="14898"/>
    <cellStyle name="Normal 4 11 2 2 3 2" xfId="22203"/>
    <cellStyle name="Normal 4 11 2 2 4" xfId="22201"/>
    <cellStyle name="Normal 4 11 2 3" xfId="14899"/>
    <cellStyle name="Normal 4 11 2 3 2" xfId="22204"/>
    <cellStyle name="Normal 4 11 2 4" xfId="14900"/>
    <cellStyle name="Normal 4 11 2 4 2" xfId="22205"/>
    <cellStyle name="Normal 4 11 2 5" xfId="14901"/>
    <cellStyle name="Normal 4 11 2 5 2" xfId="22206"/>
    <cellStyle name="Normal 4 11 2 6" xfId="14902"/>
    <cellStyle name="Normal 4 11 2 6 2" xfId="22207"/>
    <cellStyle name="Normal 4 11 2 7" xfId="14903"/>
    <cellStyle name="Normal 4 11 2 7 2" xfId="22208"/>
    <cellStyle name="Normal 4 11 2 8" xfId="22200"/>
    <cellStyle name="Normal 4 11 3" xfId="14904"/>
    <cellStyle name="Normal 4 11 3 2" xfId="14905"/>
    <cellStyle name="Normal 4 11 3 2 2" xfId="22210"/>
    <cellStyle name="Normal 4 11 3 3" xfId="22209"/>
    <cellStyle name="Normal 4 11 4" xfId="14906"/>
    <cellStyle name="Normal 4 11 4 2" xfId="14907"/>
    <cellStyle name="Normal 4 11 4 2 2" xfId="22212"/>
    <cellStyle name="Normal 4 11 4 3" xfId="22211"/>
    <cellStyle name="Normal 4 11 5" xfId="14908"/>
    <cellStyle name="Normal 4 11 5 2" xfId="22213"/>
    <cellStyle name="Normal 4 11 6" xfId="14909"/>
    <cellStyle name="Normal 4 11 6 2" xfId="22214"/>
    <cellStyle name="Normal 4 11 7" xfId="14910"/>
    <cellStyle name="Normal 4 11 7 2" xfId="22215"/>
    <cellStyle name="Normal 4 11 8" xfId="14911"/>
    <cellStyle name="Normal 4 11 8 2" xfId="22216"/>
    <cellStyle name="Normal 4 11 9" xfId="14912"/>
    <cellStyle name="Normal 4 11 9 2" xfId="22217"/>
    <cellStyle name="Normal 4 12" xfId="14913"/>
    <cellStyle name="Normal 4 12 2" xfId="14914"/>
    <cellStyle name="Normal 4 12 2 2" xfId="14915"/>
    <cellStyle name="Normal 4 12 2 2 2" xfId="22220"/>
    <cellStyle name="Normal 4 12 2 3" xfId="14916"/>
    <cellStyle name="Normal 4 12 2 3 2" xfId="22221"/>
    <cellStyle name="Normal 4 12 2 4" xfId="14917"/>
    <cellStyle name="Normal 4 12 2 4 2" xfId="22222"/>
    <cellStyle name="Normal 4 12 2 5" xfId="14918"/>
    <cellStyle name="Normal 4 12 2 5 2" xfId="22223"/>
    <cellStyle name="Normal 4 12 2 6" xfId="14919"/>
    <cellStyle name="Normal 4 12 2 6 2" xfId="22224"/>
    <cellStyle name="Normal 4 12 2 7" xfId="22219"/>
    <cellStyle name="Normal 4 12 3" xfId="14920"/>
    <cellStyle name="Normal 4 12 3 2" xfId="14921"/>
    <cellStyle name="Normal 4 12 3 2 2" xfId="22226"/>
    <cellStyle name="Normal 4 12 3 3" xfId="22225"/>
    <cellStyle name="Normal 4 12 4" xfId="14922"/>
    <cellStyle name="Normal 4 12 4 2" xfId="14923"/>
    <cellStyle name="Normal 4 12 4 2 2" xfId="22228"/>
    <cellStyle name="Normal 4 12 4 3" xfId="22227"/>
    <cellStyle name="Normal 4 12 5" xfId="14924"/>
    <cellStyle name="Normal 4 12 5 2" xfId="22229"/>
    <cellStyle name="Normal 4 12 6" xfId="14925"/>
    <cellStyle name="Normal 4 12 6 2" xfId="22230"/>
    <cellStyle name="Normal 4 12 7" xfId="14926"/>
    <cellStyle name="Normal 4 12 7 2" xfId="22231"/>
    <cellStyle name="Normal 4 12 8" xfId="22218"/>
    <cellStyle name="Normal 4 13" xfId="14927"/>
    <cellStyle name="Normal 4 13 2" xfId="14928"/>
    <cellStyle name="Normal 4 13 2 2" xfId="14929"/>
    <cellStyle name="Normal 4 13 2 2 2" xfId="22234"/>
    <cellStyle name="Normal 4 13 2 3" xfId="14930"/>
    <cellStyle name="Normal 4 13 2 3 2" xfId="22235"/>
    <cellStyle name="Normal 4 13 2 4" xfId="14931"/>
    <cellStyle name="Normal 4 13 2 4 2" xfId="22236"/>
    <cellStyle name="Normal 4 13 2 5" xfId="14932"/>
    <cellStyle name="Normal 4 13 2 5 2" xfId="22237"/>
    <cellStyle name="Normal 4 13 2 6" xfId="14933"/>
    <cellStyle name="Normal 4 13 2 6 2" xfId="22238"/>
    <cellStyle name="Normal 4 13 2 7" xfId="22233"/>
    <cellStyle name="Normal 4 13 3" xfId="14934"/>
    <cellStyle name="Normal 4 13 3 2" xfId="14935"/>
    <cellStyle name="Normal 4 13 3 2 2" xfId="22240"/>
    <cellStyle name="Normal 4 13 3 3" xfId="22239"/>
    <cellStyle name="Normal 4 13 4" xfId="14936"/>
    <cellStyle name="Normal 4 13 4 2" xfId="14937"/>
    <cellStyle name="Normal 4 13 4 2 2" xfId="22242"/>
    <cellStyle name="Normal 4 13 4 3" xfId="22241"/>
    <cellStyle name="Normal 4 13 5" xfId="14938"/>
    <cellStyle name="Normal 4 13 5 2" xfId="22243"/>
    <cellStyle name="Normal 4 13 6" xfId="14939"/>
    <cellStyle name="Normal 4 13 6 2" xfId="22244"/>
    <cellStyle name="Normal 4 13 7" xfId="22232"/>
    <cellStyle name="Normal 4 14" xfId="14940"/>
    <cellStyle name="Normal 4 14 2" xfId="14941"/>
    <cellStyle name="Normal 4 14 2 2" xfId="14942"/>
    <cellStyle name="Normal 4 14 2 2 2" xfId="22247"/>
    <cellStyle name="Normal 4 14 2 3" xfId="14943"/>
    <cellStyle name="Normal 4 14 2 3 2" xfId="22248"/>
    <cellStyle name="Normal 4 14 2 4" xfId="14944"/>
    <cellStyle name="Normal 4 14 2 4 2" xfId="22249"/>
    <cellStyle name="Normal 4 14 2 5" xfId="14945"/>
    <cellStyle name="Normal 4 14 2 5 2" xfId="22250"/>
    <cellStyle name="Normal 4 14 2 6" xfId="22246"/>
    <cellStyle name="Normal 4 14 3" xfId="14946"/>
    <cellStyle name="Normal 4 14 3 2" xfId="14947"/>
    <cellStyle name="Normal 4 14 3 2 2" xfId="22252"/>
    <cellStyle name="Normal 4 14 3 3" xfId="22251"/>
    <cellStyle name="Normal 4 14 4" xfId="14948"/>
    <cellStyle name="Normal 4 14 4 2" xfId="14949"/>
    <cellStyle name="Normal 4 14 4 2 2" xfId="22254"/>
    <cellStyle name="Normal 4 14 4 3" xfId="22253"/>
    <cellStyle name="Normal 4 14 5" xfId="14950"/>
    <cellStyle name="Normal 4 14 5 2" xfId="22255"/>
    <cellStyle name="Normal 4 14 6" xfId="14951"/>
    <cellStyle name="Normal 4 14 6 2" xfId="22256"/>
    <cellStyle name="Normal 4 14 7" xfId="22245"/>
    <cellStyle name="Normal 4 15" xfId="14952"/>
    <cellStyle name="Normal 4 15 2" xfId="14953"/>
    <cellStyle name="Normal 4 15 2 2" xfId="14954"/>
    <cellStyle name="Normal 4 15 2 2 2" xfId="22259"/>
    <cellStyle name="Normal 4 15 2 3" xfId="14955"/>
    <cellStyle name="Normal 4 15 2 3 2" xfId="22260"/>
    <cellStyle name="Normal 4 15 2 4" xfId="14956"/>
    <cellStyle name="Normal 4 15 2 4 2" xfId="22261"/>
    <cellStyle name="Normal 4 15 2 5" xfId="14957"/>
    <cellStyle name="Normal 4 15 2 5 2" xfId="22262"/>
    <cellStyle name="Normal 4 15 2 6" xfId="22258"/>
    <cellStyle name="Normal 4 15 3" xfId="14958"/>
    <cellStyle name="Normal 4 15 3 2" xfId="14959"/>
    <cellStyle name="Normal 4 15 3 2 2" xfId="22264"/>
    <cellStyle name="Normal 4 15 3 3" xfId="22263"/>
    <cellStyle name="Normal 4 15 4" xfId="14960"/>
    <cellStyle name="Normal 4 15 4 2" xfId="14961"/>
    <cellStyle name="Normal 4 15 4 2 2" xfId="22266"/>
    <cellStyle name="Normal 4 15 4 3" xfId="22265"/>
    <cellStyle name="Normal 4 15 5" xfId="14962"/>
    <cellStyle name="Normal 4 15 5 2" xfId="22267"/>
    <cellStyle name="Normal 4 15 6" xfId="14963"/>
    <cellStyle name="Normal 4 15 6 2" xfId="22268"/>
    <cellStyle name="Normal 4 15 7" xfId="22257"/>
    <cellStyle name="Normal 4 16" xfId="14964"/>
    <cellStyle name="Normal 4 16 2" xfId="14965"/>
    <cellStyle name="Normal 4 16 2 2" xfId="14966"/>
    <cellStyle name="Normal 4 16 2 2 2" xfId="22271"/>
    <cellStyle name="Normal 4 16 2 3" xfId="22270"/>
    <cellStyle name="Normal 4 16 3" xfId="14967"/>
    <cellStyle name="Normal 4 16 3 2" xfId="14968"/>
    <cellStyle name="Normal 4 16 3 2 2" xfId="22273"/>
    <cellStyle name="Normal 4 16 3 3" xfId="22272"/>
    <cellStyle name="Normal 4 16 4" xfId="14969"/>
    <cellStyle name="Normal 4 16 4 2" xfId="14970"/>
    <cellStyle name="Normal 4 16 4 2 2" xfId="22275"/>
    <cellStyle name="Normal 4 16 4 3" xfId="22274"/>
    <cellStyle name="Normal 4 16 5" xfId="14971"/>
    <cellStyle name="Normal 4 16 5 2" xfId="22276"/>
    <cellStyle name="Normal 4 16 6" xfId="14972"/>
    <cellStyle name="Normal 4 16 6 2" xfId="22277"/>
    <cellStyle name="Normal 4 16 7" xfId="22269"/>
    <cellStyle name="Normal 4 17" xfId="14973"/>
    <cellStyle name="Normal 4 17 2" xfId="14974"/>
    <cellStyle name="Normal 4 17 2 2" xfId="14975"/>
    <cellStyle name="Normal 4 17 2 2 2" xfId="22280"/>
    <cellStyle name="Normal 4 17 2 3" xfId="22279"/>
    <cellStyle name="Normal 4 17 3" xfId="14976"/>
    <cellStyle name="Normal 4 17 3 2" xfId="14977"/>
    <cellStyle name="Normal 4 17 3 2 2" xfId="22282"/>
    <cellStyle name="Normal 4 17 3 3" xfId="22281"/>
    <cellStyle name="Normal 4 17 4" xfId="14978"/>
    <cellStyle name="Normal 4 17 4 2" xfId="14979"/>
    <cellStyle name="Normal 4 17 4 2 2" xfId="22284"/>
    <cellStyle name="Normal 4 17 4 3" xfId="22283"/>
    <cellStyle name="Normal 4 17 5" xfId="14980"/>
    <cellStyle name="Normal 4 17 5 2" xfId="22285"/>
    <cellStyle name="Normal 4 17 6" xfId="14981"/>
    <cellStyle name="Normal 4 17 6 2" xfId="22286"/>
    <cellStyle name="Normal 4 17 7" xfId="22278"/>
    <cellStyle name="Normal 4 18" xfId="14982"/>
    <cellStyle name="Normal 4 18 2" xfId="14983"/>
    <cellStyle name="Normal 4 18 2 2" xfId="22288"/>
    <cellStyle name="Normal 4 18 3" xfId="14984"/>
    <cellStyle name="Normal 4 18 3 2" xfId="22289"/>
    <cellStyle name="Normal 4 18 4" xfId="14985"/>
    <cellStyle name="Normal 4 18 4 2" xfId="22290"/>
    <cellStyle name="Normal 4 18 5" xfId="14986"/>
    <cellStyle name="Normal 4 18 5 2" xfId="22291"/>
    <cellStyle name="Normal 4 18 6" xfId="14987"/>
    <cellStyle name="Normal 4 18 6 2" xfId="22292"/>
    <cellStyle name="Normal 4 18 7" xfId="22287"/>
    <cellStyle name="Normal 4 19" xfId="14988"/>
    <cellStyle name="Normal 4 19 2" xfId="14989"/>
    <cellStyle name="Normal 4 19 2 2" xfId="22294"/>
    <cellStyle name="Normal 4 19 3" xfId="14990"/>
    <cellStyle name="Normal 4 19 3 2" xfId="22295"/>
    <cellStyle name="Normal 4 19 4" xfId="14991"/>
    <cellStyle name="Normal 4 19 4 2" xfId="22296"/>
    <cellStyle name="Normal 4 19 5" xfId="14992"/>
    <cellStyle name="Normal 4 19 5 2" xfId="22297"/>
    <cellStyle name="Normal 4 19 6" xfId="14993"/>
    <cellStyle name="Normal 4 19 6 2" xfId="22298"/>
    <cellStyle name="Normal 4 19 7" xfId="22293"/>
    <cellStyle name="Normal 4 2" xfId="14994"/>
    <cellStyle name="Normal 4 2 10" xfId="14995"/>
    <cellStyle name="Normal 4 2 10 2" xfId="14996"/>
    <cellStyle name="Normal 4 2 10 3" xfId="22299"/>
    <cellStyle name="Normal 4 2 11" xfId="14997"/>
    <cellStyle name="Normal 4 2 11 2" xfId="22300"/>
    <cellStyle name="Normal 4 2 12" xfId="14998"/>
    <cellStyle name="Normal 4 2 2" xfId="14999"/>
    <cellStyle name="Normal 4 2 2 10" xfId="22301"/>
    <cellStyle name="Normal 4 2 2 2" xfId="15000"/>
    <cellStyle name="Normal 4 2 2 2 2" xfId="15001"/>
    <cellStyle name="Normal 4 2 2 2 2 2" xfId="15002"/>
    <cellStyle name="Normal 4 2 2 2 2 2 2" xfId="22304"/>
    <cellStyle name="Normal 4 2 2 2 2 3" xfId="15003"/>
    <cellStyle name="Normal 4 2 2 2 2 3 2" xfId="22305"/>
    <cellStyle name="Normal 4 2 2 2 2 4" xfId="15004"/>
    <cellStyle name="Normal 4 2 2 2 2 5" xfId="15005"/>
    <cellStyle name="Normal 4 2 2 2 2 6" xfId="22303"/>
    <cellStyle name="Normal 4 2 2 2 3" xfId="15006"/>
    <cellStyle name="Normal 4 2 2 2 3 2" xfId="22306"/>
    <cellStyle name="Normal 4 2 2 2 4" xfId="15007"/>
    <cellStyle name="Normal 4 2 2 2 4 2" xfId="22307"/>
    <cellStyle name="Normal 4 2 2 2 5" xfId="15008"/>
    <cellStyle name="Normal 4 2 2 2 6" xfId="15009"/>
    <cellStyle name="Normal 4 2 2 2 7" xfId="22302"/>
    <cellStyle name="Normal 4 2 2 3" xfId="15010"/>
    <cellStyle name="Normal 4 2 2 3 2" xfId="15011"/>
    <cellStyle name="Normal 4 2 2 3 2 2" xfId="22309"/>
    <cellStyle name="Normal 4 2 2 3 3" xfId="15012"/>
    <cellStyle name="Normal 4 2 2 3 3 2" xfId="22310"/>
    <cellStyle name="Normal 4 2 2 3 4" xfId="15013"/>
    <cellStyle name="Normal 4 2 2 3 5" xfId="15014"/>
    <cellStyle name="Normal 4 2 2 3 6" xfId="22308"/>
    <cellStyle name="Normal 4 2 2 4" xfId="15015"/>
    <cellStyle name="Normal 4 2 2 4 2" xfId="22311"/>
    <cellStyle name="Normal 4 2 2 5" xfId="15016"/>
    <cellStyle name="Normal 4 2 2 5 2" xfId="22312"/>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3" xfId="15026"/>
    <cellStyle name="Normal 4 2 3 2 3 2" xfId="22316"/>
    <cellStyle name="Normal 4 2 3 2 4" xfId="15027"/>
    <cellStyle name="Normal 4 2 3 2 5" xfId="15028"/>
    <cellStyle name="Normal 4 2 3 2 6" xfId="22314"/>
    <cellStyle name="Normal 4 2 3 3" xfId="15029"/>
    <cellStyle name="Normal 4 2 3 3 2" xfId="22317"/>
    <cellStyle name="Normal 4 2 3 4" xfId="15030"/>
    <cellStyle name="Normal 4 2 3 4 2" xfId="22318"/>
    <cellStyle name="Normal 4 2 3 5" xfId="15031"/>
    <cellStyle name="Normal 4 2 3 6" xfId="15032"/>
    <cellStyle name="Normal 4 2 3 7" xfId="22313"/>
    <cellStyle name="Normal 4 2 4" xfId="15033"/>
    <cellStyle name="Normal 4 2 4 2" xfId="15034"/>
    <cellStyle name="Normal 4 2 4 2 2" xfId="22320"/>
    <cellStyle name="Normal 4 2 4 3" xfId="15035"/>
    <cellStyle name="Normal 4 2 4 3 2" xfId="22321"/>
    <cellStyle name="Normal 4 2 4 4" xfId="15036"/>
    <cellStyle name="Normal 4 2 4 5" xfId="15037"/>
    <cellStyle name="Normal 4 2 4 6" xfId="22319"/>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3" xfId="15043"/>
    <cellStyle name="Normal 4 2 5 2 2 4" xfId="15044"/>
    <cellStyle name="Normal 4 2 5 2 2 5" xfId="22324"/>
    <cellStyle name="Normal 4 2 5 2 3" xfId="15045"/>
    <cellStyle name="Normal 4 2 5 2 3 2" xfId="15046"/>
    <cellStyle name="Normal 4 2 5 2 3 3" xfId="22326"/>
    <cellStyle name="Normal 4 2 5 2 4" xfId="15047"/>
    <cellStyle name="Normal 4 2 5 2 5" xfId="15048"/>
    <cellStyle name="Normal 4 2 5 2 6" xfId="22323"/>
    <cellStyle name="Normal 4 2 5 3" xfId="15049"/>
    <cellStyle name="Normal 4 2 5 3 2" xfId="15050"/>
    <cellStyle name="Normal 4 2 5 3 2 2" xfId="22328"/>
    <cellStyle name="Normal 4 2 5 3 3" xfId="22327"/>
    <cellStyle name="Normal 4 2 5 4" xfId="15051"/>
    <cellStyle name="Normal 4 2 5 4 2" xfId="15052"/>
    <cellStyle name="Normal 4 2 5 4 3" xfId="22329"/>
    <cellStyle name="Normal 4 2 5 5" xfId="15053"/>
    <cellStyle name="Normal 4 2 5 5 2" xfId="15054"/>
    <cellStyle name="Normal 4 2 5 5 3" xfId="22330"/>
    <cellStyle name="Normal 4 2 5 6" xfId="15055"/>
    <cellStyle name="Normal 4 2 5 7" xfId="15056"/>
    <cellStyle name="Normal 4 2 5 8" xfId="22322"/>
    <cellStyle name="Normal 4 2 6" xfId="15057"/>
    <cellStyle name="Normal 4 2 6 2" xfId="15058"/>
    <cellStyle name="Normal 4 2 6 3" xfId="22331"/>
    <cellStyle name="Normal 4 2 7" xfId="15059"/>
    <cellStyle name="Normal 4 2 7 2" xfId="22332"/>
    <cellStyle name="Normal 4 2 8" xfId="15060"/>
    <cellStyle name="Normal 4 2 8 2" xfId="15061"/>
    <cellStyle name="Normal 4 2 8 3" xfId="22333"/>
    <cellStyle name="Normal 4 2 9" xfId="15062"/>
    <cellStyle name="Normal 4 2 9 2" xfId="15063"/>
    <cellStyle name="Normal 4 2 9 3" xfId="22334"/>
    <cellStyle name="Normal 4 20" xfId="15064"/>
    <cellStyle name="Normal 4 20 2" xfId="15065"/>
    <cellStyle name="Normal 4 20 2 2" xfId="15066"/>
    <cellStyle name="Normal 4 20 2 2 2" xfId="15067"/>
    <cellStyle name="Normal 4 20 2 2 2 2" xfId="22338"/>
    <cellStyle name="Normal 4 20 2 2 3" xfId="22337"/>
    <cellStyle name="Normal 4 20 2 3" xfId="15068"/>
    <cellStyle name="Normal 4 20 2 3 2" xfId="22339"/>
    <cellStyle name="Normal 4 20 2 4" xfId="15069"/>
    <cellStyle name="Normal 4 20 2 4 2" xfId="22340"/>
    <cellStyle name="Normal 4 20 2 5" xfId="22336"/>
    <cellStyle name="Normal 4 20 3" xfId="15070"/>
    <cellStyle name="Normal 4 20 3 2" xfId="15071"/>
    <cellStyle name="Normal 4 20 3 2 2" xfId="22342"/>
    <cellStyle name="Normal 4 20 3 3" xfId="22341"/>
    <cellStyle name="Normal 4 20 4" xfId="15072"/>
    <cellStyle name="Normal 4 20 4 2" xfId="22343"/>
    <cellStyle name="Normal 4 20 5" xfId="15073"/>
    <cellStyle name="Normal 4 20 5 2" xfId="22344"/>
    <cellStyle name="Normal 4 20 6" xfId="22335"/>
    <cellStyle name="Normal 4 21" xfId="15074"/>
    <cellStyle name="Normal 4 21 2" xfId="15075"/>
    <cellStyle name="Normal 4 21 2 2" xfId="15076"/>
    <cellStyle name="Normal 4 21 2 2 2" xfId="22347"/>
    <cellStyle name="Normal 4 21 2 3" xfId="15077"/>
    <cellStyle name="Normal 4 21 2 3 2" xfId="22348"/>
    <cellStyle name="Normal 4 21 2 4" xfId="22346"/>
    <cellStyle name="Normal 4 21 3" xfId="15078"/>
    <cellStyle name="Normal 4 21 3 2" xfId="15079"/>
    <cellStyle name="Normal 4 21 3 2 2" xfId="22350"/>
    <cellStyle name="Normal 4 21 3 3" xfId="22349"/>
    <cellStyle name="Normal 4 21 4" xfId="15080"/>
    <cellStyle name="Normal 4 21 4 2" xfId="22351"/>
    <cellStyle name="Normal 4 21 5" xfId="15081"/>
    <cellStyle name="Normal 4 21 5 2" xfId="22352"/>
    <cellStyle name="Normal 4 21 6" xfId="22345"/>
    <cellStyle name="Normal 4 22" xfId="15082"/>
    <cellStyle name="Normal 4 22 2" xfId="15083"/>
    <cellStyle name="Normal 4 22 2 2" xfId="15084"/>
    <cellStyle name="Normal 4 22 2 2 2" xfId="22355"/>
    <cellStyle name="Normal 4 22 2 3" xfId="22354"/>
    <cellStyle name="Normal 4 22 3" xfId="15085"/>
    <cellStyle name="Normal 4 22 3 2" xfId="22356"/>
    <cellStyle name="Normal 4 22 4" xfId="15086"/>
    <cellStyle name="Normal 4 22 4 2" xfId="22357"/>
    <cellStyle name="Normal 4 22 5" xfId="22353"/>
    <cellStyle name="Normal 4 23" xfId="15087"/>
    <cellStyle name="Normal 4 23 2" xfId="15088"/>
    <cellStyle name="Normal 4 23 2 2" xfId="22359"/>
    <cellStyle name="Normal 4 23 3" xfId="22358"/>
    <cellStyle name="Normal 4 24" xfId="15089"/>
    <cellStyle name="Normal 4 24 2" xfId="22360"/>
    <cellStyle name="Normal 4 25" xfId="15090"/>
    <cellStyle name="Normal 4 25 2" xfId="22361"/>
    <cellStyle name="Normal 4 26" xfId="15091"/>
    <cellStyle name="Normal 4 26 2" xfId="22362"/>
    <cellStyle name="Normal 4 27" xfId="15092"/>
    <cellStyle name="Normal 4 27 2" xfId="22363"/>
    <cellStyle name="Normal 4 28" xfId="15093"/>
    <cellStyle name="Normal 4 28 2" xfId="22364"/>
    <cellStyle name="Normal 4 29" xfId="15094"/>
    <cellStyle name="Normal 4 29 2" xfId="22365"/>
    <cellStyle name="Normal 4 3" xfId="15095"/>
    <cellStyle name="Normal 4 3 10" xfId="15096"/>
    <cellStyle name="Normal 4 3 10 2" xfId="22366"/>
    <cellStyle name="Normal 4 3 11" xfId="15097"/>
    <cellStyle name="Normal 4 3 11 2" xfId="22367"/>
    <cellStyle name="Normal 4 3 2" xfId="15098"/>
    <cellStyle name="Normal 4 3 2 2" xfId="15099"/>
    <cellStyle name="Normal 4 3 2 2 2" xfId="15100"/>
    <cellStyle name="Normal 4 3 2 2 2 2" xfId="15101"/>
    <cellStyle name="Normal 4 3 2 2 2 2 2" xfId="22371"/>
    <cellStyle name="Normal 4 3 2 2 2 3" xfId="15102"/>
    <cellStyle name="Normal 4 3 2 2 2 3 2" xfId="22372"/>
    <cellStyle name="Normal 4 3 2 2 2 4" xfId="22370"/>
    <cellStyle name="Normal 4 3 2 2 3" xfId="15103"/>
    <cellStyle name="Normal 4 3 2 2 3 2" xfId="15104"/>
    <cellStyle name="Normal 4 3 2 2 3 2 2" xfId="22374"/>
    <cellStyle name="Normal 4 3 2 2 3 3" xfId="22373"/>
    <cellStyle name="Normal 4 3 2 2 4" xfId="15105"/>
    <cellStyle name="Normal 4 3 2 2 4 2" xfId="15106"/>
    <cellStyle name="Normal 4 3 2 2 4 3" xfId="22375"/>
    <cellStyle name="Normal 4 3 2 2 5" xfId="15107"/>
    <cellStyle name="Normal 4 3 2 2 6" xfId="22369"/>
    <cellStyle name="Normal 4 3 2 3" xfId="15108"/>
    <cellStyle name="Normal 4 3 2 3 2" xfId="15109"/>
    <cellStyle name="Normal 4 3 2 3 2 2" xfId="15110"/>
    <cellStyle name="Normal 4 3 2 3 2 2 2" xfId="22378"/>
    <cellStyle name="Normal 4 3 2 3 2 3" xfId="22377"/>
    <cellStyle name="Normal 4 3 2 3 3" xfId="15111"/>
    <cellStyle name="Normal 4 3 2 3 3 2" xfId="22379"/>
    <cellStyle name="Normal 4 3 2 3 4" xfId="22376"/>
    <cellStyle name="Normal 4 3 2 4" xfId="15112"/>
    <cellStyle name="Normal 4 3 2 4 2" xfId="15113"/>
    <cellStyle name="Normal 4 3 2 4 2 2" xfId="22381"/>
    <cellStyle name="Normal 4 3 2 4 3" xfId="22380"/>
    <cellStyle name="Normal 4 3 2 5" xfId="15114"/>
    <cellStyle name="Normal 4 3 2 5 2" xfId="15115"/>
    <cellStyle name="Normal 4 3 2 5 3" xfId="22382"/>
    <cellStyle name="Normal 4 3 2 6" xfId="15116"/>
    <cellStyle name="Normal 4 3 2 6 2" xfId="15117"/>
    <cellStyle name="Normal 4 3 2 6 3" xfId="22383"/>
    <cellStyle name="Normal 4 3 2 7" xfId="15118"/>
    <cellStyle name="Normal 4 3 2 7 2" xfId="22384"/>
    <cellStyle name="Normal 4 3 2 8" xfId="15119"/>
    <cellStyle name="Normal 4 3 2 8 2" xfId="22385"/>
    <cellStyle name="Normal 4 3 2 9" xfId="22368"/>
    <cellStyle name="Normal 4 3 3" xfId="15120"/>
    <cellStyle name="Normal 4 3 3 2" xfId="15121"/>
    <cellStyle name="Normal 4 3 3 2 2" xfId="15122"/>
    <cellStyle name="Normal 4 3 3 2 2 2" xfId="22388"/>
    <cellStyle name="Normal 4 3 3 2 3" xfId="15123"/>
    <cellStyle name="Normal 4 3 3 2 3 2" xfId="22389"/>
    <cellStyle name="Normal 4 3 3 2 4" xfId="22387"/>
    <cellStyle name="Normal 4 3 3 3" xfId="15124"/>
    <cellStyle name="Normal 4 3 3 3 2" xfId="15125"/>
    <cellStyle name="Normal 4 3 3 3 2 2" xfId="22391"/>
    <cellStyle name="Normal 4 3 3 3 3" xfId="22390"/>
    <cellStyle name="Normal 4 3 3 4" xfId="15126"/>
    <cellStyle name="Normal 4 3 3 4 2" xfId="15127"/>
    <cellStyle name="Normal 4 3 3 4 3" xfId="22392"/>
    <cellStyle name="Normal 4 3 3 5" xfId="15128"/>
    <cellStyle name="Normal 4 3 3 5 2" xfId="15129"/>
    <cellStyle name="Normal 4 3 3 5 3" xfId="22393"/>
    <cellStyle name="Normal 4 3 3 6" xfId="22386"/>
    <cellStyle name="Normal 4 3 4" xfId="15130"/>
    <cellStyle name="Normal 4 3 4 2" xfId="15131"/>
    <cellStyle name="Normal 4 3 4 2 2" xfId="15132"/>
    <cellStyle name="Normal 4 3 4 2 2 2" xfId="22396"/>
    <cellStyle name="Normal 4 3 4 2 3" xfId="22395"/>
    <cellStyle name="Normal 4 3 4 3" xfId="15133"/>
    <cellStyle name="Normal 4 3 4 3 2" xfId="22397"/>
    <cellStyle name="Normal 4 3 4 4" xfId="15134"/>
    <cellStyle name="Normal 4 3 4 4 2" xfId="22398"/>
    <cellStyle name="Normal 4 3 4 5" xfId="22394"/>
    <cellStyle name="Normal 4 3 5" xfId="15135"/>
    <cellStyle name="Normal 4 3 5 2" xfId="15136"/>
    <cellStyle name="Normal 4 3 5 2 2" xfId="15137"/>
    <cellStyle name="Normal 4 3 5 2 2 2" xfId="15138"/>
    <cellStyle name="Normal 4 3 5 2 2 2 2" xfId="22402"/>
    <cellStyle name="Normal 4 3 5 2 2 3" xfId="22401"/>
    <cellStyle name="Normal 4 3 5 2 3" xfId="15139"/>
    <cellStyle name="Normal 4 3 5 2 3 2" xfId="22403"/>
    <cellStyle name="Normal 4 3 5 2 4" xfId="15140"/>
    <cellStyle name="Normal 4 3 5 2 4 2" xfId="22404"/>
    <cellStyle name="Normal 4 3 5 2 5" xfId="22400"/>
    <cellStyle name="Normal 4 3 5 3" xfId="15141"/>
    <cellStyle name="Normal 4 3 5 3 2" xfId="15142"/>
    <cellStyle name="Normal 4 3 5 3 2 2" xfId="22406"/>
    <cellStyle name="Normal 4 3 5 3 3" xfId="22405"/>
    <cellStyle name="Normal 4 3 5 4" xfId="15143"/>
    <cellStyle name="Normal 4 3 5 4 2" xfId="22407"/>
    <cellStyle name="Normal 4 3 5 5" xfId="15144"/>
    <cellStyle name="Normal 4 3 5 5 2" xfId="22408"/>
    <cellStyle name="Normal 4 3 5 6" xfId="22399"/>
    <cellStyle name="Normal 4 3 6" xfId="15145"/>
    <cellStyle name="Normal 4 3 6 2" xfId="15146"/>
    <cellStyle name="Normal 4 3 6 2 2" xfId="22410"/>
    <cellStyle name="Normal 4 3 6 3" xfId="15147"/>
    <cellStyle name="Normal 4 3 6 4" xfId="22409"/>
    <cellStyle name="Normal 4 3 7" xfId="15148"/>
    <cellStyle name="Normal 4 3 7 2" xfId="15149"/>
    <cellStyle name="Normal 4 3 7 3" xfId="15150"/>
    <cellStyle name="Normal 4 3 7 4" xfId="15151"/>
    <cellStyle name="Normal 4 3 7 5" xfId="22411"/>
    <cellStyle name="Normal 4 3 8" xfId="15152"/>
    <cellStyle name="Normal 4 3 8 2" xfId="15153"/>
    <cellStyle name="Normal 4 3 8 3" xfId="22412"/>
    <cellStyle name="Normal 4 3 9" xfId="15154"/>
    <cellStyle name="Normal 4 3 9 2" xfId="15155"/>
    <cellStyle name="Normal 4 3 9 3" xfId="22413"/>
    <cellStyle name="Normal 4 4" xfId="15156"/>
    <cellStyle name="Normal 4 4 2" xfId="15157"/>
    <cellStyle name="Normal 4 4 2 2" xfId="15158"/>
    <cellStyle name="Normal 4 4 2 2 2" xfId="22415"/>
    <cellStyle name="Normal 4 4 2 3" xfId="15159"/>
    <cellStyle name="Normal 4 4 2 3 2" xfId="22416"/>
    <cellStyle name="Normal 4 4 2 4" xfId="15160"/>
    <cellStyle name="Normal 4 4 2 5" xfId="15161"/>
    <cellStyle name="Normal 4 4 2 6" xfId="22414"/>
    <cellStyle name="Normal 4 4 3" xfId="15162"/>
    <cellStyle name="Normal 4 4 3 2" xfId="15163"/>
    <cellStyle name="Normal 4 4 3 2 2" xfId="22418"/>
    <cellStyle name="Normal 4 4 3 3" xfId="22417"/>
    <cellStyle name="Normal 4 4 4" xfId="15164"/>
    <cellStyle name="Normal 4 4 4 2" xfId="15165"/>
    <cellStyle name="Normal 4 4 4 2 2" xfId="22420"/>
    <cellStyle name="Normal 4 4 4 3" xfId="22419"/>
    <cellStyle name="Normal 4 4 5" xfId="15166"/>
    <cellStyle name="Normal 4 4 5 2" xfId="15167"/>
    <cellStyle name="Normal 4 4 5 2 2" xfId="15168"/>
    <cellStyle name="Normal 4 4 5 2 2 2" xfId="15169"/>
    <cellStyle name="Normal 4 4 5 2 2 2 2" xfId="22424"/>
    <cellStyle name="Normal 4 4 5 2 2 3" xfId="22423"/>
    <cellStyle name="Normal 4 4 5 2 3" xfId="15170"/>
    <cellStyle name="Normal 4 4 5 2 3 2" xfId="22425"/>
    <cellStyle name="Normal 4 4 5 2 4" xfId="22422"/>
    <cellStyle name="Normal 4 4 5 3" xfId="15171"/>
    <cellStyle name="Normal 4 4 5 3 2" xfId="15172"/>
    <cellStyle name="Normal 4 4 5 3 2 2" xfId="22427"/>
    <cellStyle name="Normal 4 4 5 3 3" xfId="22426"/>
    <cellStyle name="Normal 4 4 5 4" xfId="15173"/>
    <cellStyle name="Normal 4 4 5 4 2" xfId="22428"/>
    <cellStyle name="Normal 4 4 5 5" xfId="15174"/>
    <cellStyle name="Normal 4 4 5 5 2" xfId="22429"/>
    <cellStyle name="Normal 4 4 5 6" xfId="15175"/>
    <cellStyle name="Normal 4 4 5 7" xfId="22421"/>
    <cellStyle name="Normal 4 4 6" xfId="15176"/>
    <cellStyle name="Normal 4 4 6 2" xfId="15177"/>
    <cellStyle name="Normal 4 4 6 3" xfId="22430"/>
    <cellStyle name="Normal 4 4 7" xfId="15178"/>
    <cellStyle name="Normal 4 4 7 2" xfId="22431"/>
    <cellStyle name="Normal 4 4 8" xfId="15179"/>
    <cellStyle name="Normal 4 4 8 2" xfId="22432"/>
    <cellStyle name="Normal 4 5" xfId="15180"/>
    <cellStyle name="Normal 4 5 10" xfId="15181"/>
    <cellStyle name="Normal 4 5 10 2" xfId="22433"/>
    <cellStyle name="Normal 4 5 11" xfId="15182"/>
    <cellStyle name="Normal 4 5 11 2" xfId="22434"/>
    <cellStyle name="Normal 4 5 12" xfId="15183"/>
    <cellStyle name="Normal 4 5 2" xfId="15184"/>
    <cellStyle name="Normal 4 5 2 10" xfId="22435"/>
    <cellStyle name="Normal 4 5 2 2" xfId="15185"/>
    <cellStyle name="Normal 4 5 2 2 2" xfId="15186"/>
    <cellStyle name="Normal 4 5 2 2 2 2" xfId="15187"/>
    <cellStyle name="Normal 4 5 2 2 2 2 2" xfId="22438"/>
    <cellStyle name="Normal 4 5 2 2 2 3" xfId="15188"/>
    <cellStyle name="Normal 4 5 2 2 2 3 2" xfId="22439"/>
    <cellStyle name="Normal 4 5 2 2 2 4" xfId="22437"/>
    <cellStyle name="Normal 4 5 2 2 3" xfId="15189"/>
    <cellStyle name="Normal 4 5 2 2 3 2" xfId="15190"/>
    <cellStyle name="Normal 4 5 2 2 3 2 2" xfId="22441"/>
    <cellStyle name="Normal 4 5 2 2 3 3" xfId="22440"/>
    <cellStyle name="Normal 4 5 2 2 4" xfId="15191"/>
    <cellStyle name="Normal 4 5 2 2 4 2" xfId="22442"/>
    <cellStyle name="Normal 4 5 2 2 5" xfId="15192"/>
    <cellStyle name="Normal 4 5 2 2 6" xfId="22436"/>
    <cellStyle name="Normal 4 5 2 3" xfId="15193"/>
    <cellStyle name="Normal 4 5 2 3 2" xfId="15194"/>
    <cellStyle name="Normal 4 5 2 3 2 2" xfId="15195"/>
    <cellStyle name="Normal 4 5 2 3 2 2 2" xfId="22445"/>
    <cellStyle name="Normal 4 5 2 3 2 3" xfId="22444"/>
    <cellStyle name="Normal 4 5 2 3 3" xfId="15196"/>
    <cellStyle name="Normal 4 5 2 3 3 2" xfId="22446"/>
    <cellStyle name="Normal 4 5 2 3 4" xfId="15197"/>
    <cellStyle name="Normal 4 5 2 3 5" xfId="22443"/>
    <cellStyle name="Normal 4 5 2 4" xfId="15198"/>
    <cellStyle name="Normal 4 5 2 4 2" xfId="15199"/>
    <cellStyle name="Normal 4 5 2 4 2 2" xfId="22448"/>
    <cellStyle name="Normal 4 5 2 4 3" xfId="22447"/>
    <cellStyle name="Normal 4 5 2 5" xfId="15200"/>
    <cellStyle name="Normal 4 5 2 5 2" xfId="22449"/>
    <cellStyle name="Normal 4 5 2 6" xfId="15201"/>
    <cellStyle name="Normal 4 5 2 6 2" xfId="22450"/>
    <cellStyle name="Normal 4 5 2 7" xfId="15202"/>
    <cellStyle name="Normal 4 5 2 7 2" xfId="22451"/>
    <cellStyle name="Normal 4 5 2 8" xfId="15203"/>
    <cellStyle name="Normal 4 5 2 8 2" xfId="22452"/>
    <cellStyle name="Normal 4 5 2 9" xfId="15204"/>
    <cellStyle name="Normal 4 5 3" xfId="15205"/>
    <cellStyle name="Normal 4 5 3 2" xfId="15206"/>
    <cellStyle name="Normal 4 5 3 2 2" xfId="15207"/>
    <cellStyle name="Normal 4 5 3 2 2 2" xfId="22455"/>
    <cellStyle name="Normal 4 5 3 2 3" xfId="15208"/>
    <cellStyle name="Normal 4 5 3 2 3 2" xfId="22456"/>
    <cellStyle name="Normal 4 5 3 2 4" xfId="15209"/>
    <cellStyle name="Normal 4 5 3 2 5" xfId="22454"/>
    <cellStyle name="Normal 4 5 3 3" xfId="15210"/>
    <cellStyle name="Normal 4 5 3 3 2" xfId="15211"/>
    <cellStyle name="Normal 4 5 3 3 2 2" xfId="22458"/>
    <cellStyle name="Normal 4 5 3 3 3" xfId="15212"/>
    <cellStyle name="Normal 4 5 3 3 4" xfId="22457"/>
    <cellStyle name="Normal 4 5 3 4" xfId="15213"/>
    <cellStyle name="Normal 4 5 3 4 2" xfId="22459"/>
    <cellStyle name="Normal 4 5 3 5" xfId="15214"/>
    <cellStyle name="Normal 4 5 3 5 2" xfId="22460"/>
    <cellStyle name="Normal 4 5 3 6" xfId="15215"/>
    <cellStyle name="Normal 4 5 3 7" xfId="22453"/>
    <cellStyle name="Normal 4 5 4" xfId="15216"/>
    <cellStyle name="Normal 4 5 4 2" xfId="15217"/>
    <cellStyle name="Normal 4 5 4 2 2" xfId="15218"/>
    <cellStyle name="Normal 4 5 4 2 2 2" xfId="22463"/>
    <cellStyle name="Normal 4 5 4 2 3" xfId="22462"/>
    <cellStyle name="Normal 4 5 4 3" xfId="15219"/>
    <cellStyle name="Normal 4 5 4 3 2" xfId="22464"/>
    <cellStyle name="Normal 4 5 4 4" xfId="15220"/>
    <cellStyle name="Normal 4 5 4 4 2" xfId="22465"/>
    <cellStyle name="Normal 4 5 4 5" xfId="15221"/>
    <cellStyle name="Normal 4 5 4 6" xfId="22461"/>
    <cellStyle name="Normal 4 5 5" xfId="15222"/>
    <cellStyle name="Normal 4 5 5 2" xfId="15223"/>
    <cellStyle name="Normal 4 5 5 2 2" xfId="15224"/>
    <cellStyle name="Normal 4 5 5 2 2 2" xfId="15225"/>
    <cellStyle name="Normal 4 5 5 2 2 2 2" xfId="22469"/>
    <cellStyle name="Normal 4 5 5 2 2 3" xfId="22468"/>
    <cellStyle name="Normal 4 5 5 2 3" xfId="15226"/>
    <cellStyle name="Normal 4 5 5 2 3 2" xfId="22470"/>
    <cellStyle name="Normal 4 5 5 2 4" xfId="15227"/>
    <cellStyle name="Normal 4 5 5 2 4 2" xfId="22471"/>
    <cellStyle name="Normal 4 5 5 2 5" xfId="22467"/>
    <cellStyle name="Normal 4 5 5 3" xfId="15228"/>
    <cellStyle name="Normal 4 5 5 3 2" xfId="15229"/>
    <cellStyle name="Normal 4 5 5 3 2 2" xfId="22473"/>
    <cellStyle name="Normal 4 5 5 3 3" xfId="22472"/>
    <cellStyle name="Normal 4 5 5 4" xfId="15230"/>
    <cellStyle name="Normal 4 5 5 4 2" xfId="22474"/>
    <cellStyle name="Normal 4 5 5 5" xfId="15231"/>
    <cellStyle name="Normal 4 5 5 5 2" xfId="22475"/>
    <cellStyle name="Normal 4 5 5 6" xfId="15232"/>
    <cellStyle name="Normal 4 5 5 7" xfId="22466"/>
    <cellStyle name="Normal 4 5 6" xfId="15233"/>
    <cellStyle name="Normal 4 5 6 2" xfId="22476"/>
    <cellStyle name="Normal 4 5 7" xfId="15234"/>
    <cellStyle name="Normal 4 5 7 2" xfId="22477"/>
    <cellStyle name="Normal 4 5 8" xfId="15235"/>
    <cellStyle name="Normal 4 5 8 2" xfId="22478"/>
    <cellStyle name="Normal 4 5 9" xfId="15236"/>
    <cellStyle name="Normal 4 5 9 2" xfId="22479"/>
    <cellStyle name="Normal 4 6" xfId="15237"/>
    <cellStyle name="Normal 4 6 2" xfId="15238"/>
    <cellStyle name="Normal 4 6 2 2" xfId="15239"/>
    <cellStyle name="Normal 4 6 2 2 2" xfId="22481"/>
    <cellStyle name="Normal 4 6 2 3" xfId="15240"/>
    <cellStyle name="Normal 4 6 2 4" xfId="22480"/>
    <cellStyle name="Normal 4 6 3" xfId="15241"/>
    <cellStyle name="Normal 4 6 3 2" xfId="15242"/>
    <cellStyle name="Normal 4 6 3 2 2" xfId="22483"/>
    <cellStyle name="Normal 4 6 3 3" xfId="15243"/>
    <cellStyle name="Normal 4 6 3 4" xfId="22482"/>
    <cellStyle name="Normal 4 6 4" xfId="15244"/>
    <cellStyle name="Normal 4 6 4 2" xfId="15245"/>
    <cellStyle name="Normal 4 6 4 2 2" xfId="22485"/>
    <cellStyle name="Normal 4 6 4 3" xfId="22484"/>
    <cellStyle name="Normal 4 6 5" xfId="15246"/>
    <cellStyle name="Normal 4 6 5 2" xfId="15247"/>
    <cellStyle name="Normal 4 6 5 2 2" xfId="15248"/>
    <cellStyle name="Normal 4 6 5 2 2 2" xfId="15249"/>
    <cellStyle name="Normal 4 6 5 2 2 2 2" xfId="22489"/>
    <cellStyle name="Normal 4 6 5 2 2 3" xfId="22488"/>
    <cellStyle name="Normal 4 6 5 2 3" xfId="15250"/>
    <cellStyle name="Normal 4 6 5 2 3 2" xfId="22490"/>
    <cellStyle name="Normal 4 6 5 2 4" xfId="22487"/>
    <cellStyle name="Normal 4 6 5 3" xfId="15251"/>
    <cellStyle name="Normal 4 6 5 3 2" xfId="15252"/>
    <cellStyle name="Normal 4 6 5 3 2 2" xfId="22492"/>
    <cellStyle name="Normal 4 6 5 3 3" xfId="22491"/>
    <cellStyle name="Normal 4 6 5 4" xfId="15253"/>
    <cellStyle name="Normal 4 6 5 4 2" xfId="22493"/>
    <cellStyle name="Normal 4 6 5 5" xfId="15254"/>
    <cellStyle name="Normal 4 6 5 5 2" xfId="22494"/>
    <cellStyle name="Normal 4 6 5 6" xfId="22486"/>
    <cellStyle name="Normal 4 6 6" xfId="15255"/>
    <cellStyle name="Normal 4 6 6 2" xfId="22495"/>
    <cellStyle name="Normal 4 6 7" xfId="15256"/>
    <cellStyle name="Normal 4 6 7 2" xfId="22496"/>
    <cellStyle name="Normal 4 6 8" xfId="15257"/>
    <cellStyle name="Normal 4 6 8 2" xfId="22497"/>
    <cellStyle name="Normal 4 6 9" xfId="15258"/>
    <cellStyle name="Normal 4 7" xfId="15259"/>
    <cellStyle name="Normal 4 7 10" xfId="15260"/>
    <cellStyle name="Normal 4 7 10 2" xfId="22498"/>
    <cellStyle name="Normal 4 7 11" xfId="15261"/>
    <cellStyle name="Normal 4 7 11 2" xfId="22499"/>
    <cellStyle name="Normal 4 7 12" xfId="15262"/>
    <cellStyle name="Normal 4 7 13" xfId="15263"/>
    <cellStyle name="Normal 4 7 2" xfId="15264"/>
    <cellStyle name="Normal 4 7 2 2" xfId="15265"/>
    <cellStyle name="Normal 4 7 2 2 2" xfId="15266"/>
    <cellStyle name="Normal 4 7 2 2 2 2" xfId="15267"/>
    <cellStyle name="Normal 4 7 2 2 2 2 2" xfId="22503"/>
    <cellStyle name="Normal 4 7 2 2 2 3" xfId="15268"/>
    <cellStyle name="Normal 4 7 2 2 2 3 2" xfId="22504"/>
    <cellStyle name="Normal 4 7 2 2 2 4" xfId="22502"/>
    <cellStyle name="Normal 4 7 2 2 3" xfId="15269"/>
    <cellStyle name="Normal 4 7 2 2 3 2" xfId="15270"/>
    <cellStyle name="Normal 4 7 2 2 3 2 2" xfId="22506"/>
    <cellStyle name="Normal 4 7 2 2 3 3" xfId="22505"/>
    <cellStyle name="Normal 4 7 2 2 4" xfId="15271"/>
    <cellStyle name="Normal 4 7 2 2 4 2" xfId="22507"/>
    <cellStyle name="Normal 4 7 2 2 5" xfId="22501"/>
    <cellStyle name="Normal 4 7 2 3" xfId="15272"/>
    <cellStyle name="Normal 4 7 2 3 2" xfId="15273"/>
    <cellStyle name="Normal 4 7 2 3 2 2" xfId="15274"/>
    <cellStyle name="Normal 4 7 2 3 2 2 2" xfId="22510"/>
    <cellStyle name="Normal 4 7 2 3 2 3" xfId="22509"/>
    <cellStyle name="Normal 4 7 2 3 3" xfId="15275"/>
    <cellStyle name="Normal 4 7 2 3 3 2" xfId="22511"/>
    <cellStyle name="Normal 4 7 2 3 4" xfId="22508"/>
    <cellStyle name="Normal 4 7 2 4" xfId="15276"/>
    <cellStyle name="Normal 4 7 2 4 2" xfId="15277"/>
    <cellStyle name="Normal 4 7 2 4 2 2" xfId="22513"/>
    <cellStyle name="Normal 4 7 2 4 3" xfId="22512"/>
    <cellStyle name="Normal 4 7 2 5" xfId="15278"/>
    <cellStyle name="Normal 4 7 2 5 2" xfId="22514"/>
    <cellStyle name="Normal 4 7 2 6" xfId="15279"/>
    <cellStyle name="Normal 4 7 2 6 2" xfId="22515"/>
    <cellStyle name="Normal 4 7 2 7" xfId="15280"/>
    <cellStyle name="Normal 4 7 2 7 2" xfId="22516"/>
    <cellStyle name="Normal 4 7 2 8" xfId="15281"/>
    <cellStyle name="Normal 4 7 2 8 2" xfId="22517"/>
    <cellStyle name="Normal 4 7 2 9" xfId="22500"/>
    <cellStyle name="Normal 4 7 3" xfId="15282"/>
    <cellStyle name="Normal 4 7 3 2" xfId="15283"/>
    <cellStyle name="Normal 4 7 3 2 2" xfId="15284"/>
    <cellStyle name="Normal 4 7 3 2 2 2" xfId="22520"/>
    <cellStyle name="Normal 4 7 3 2 3" xfId="15285"/>
    <cellStyle name="Normal 4 7 3 2 3 2" xfId="22521"/>
    <cellStyle name="Normal 4 7 3 2 4" xfId="22519"/>
    <cellStyle name="Normal 4 7 3 3" xfId="15286"/>
    <cellStyle name="Normal 4 7 3 3 2" xfId="15287"/>
    <cellStyle name="Normal 4 7 3 3 2 2" xfId="22523"/>
    <cellStyle name="Normal 4 7 3 3 3" xfId="22522"/>
    <cellStyle name="Normal 4 7 3 4" xfId="15288"/>
    <cellStyle name="Normal 4 7 3 4 2" xfId="22524"/>
    <cellStyle name="Normal 4 7 3 5" xfId="15289"/>
    <cellStyle name="Normal 4 7 3 5 2" xfId="22525"/>
    <cellStyle name="Normal 4 7 3 6" xfId="22518"/>
    <cellStyle name="Normal 4 7 4" xfId="15290"/>
    <cellStyle name="Normal 4 7 4 2" xfId="15291"/>
    <cellStyle name="Normal 4 7 4 2 2" xfId="15292"/>
    <cellStyle name="Normal 4 7 4 2 2 2" xfId="22528"/>
    <cellStyle name="Normal 4 7 4 2 3" xfId="22527"/>
    <cellStyle name="Normal 4 7 4 3" xfId="15293"/>
    <cellStyle name="Normal 4 7 4 3 2" xfId="22529"/>
    <cellStyle name="Normal 4 7 4 4" xfId="15294"/>
    <cellStyle name="Normal 4 7 4 4 2" xfId="22530"/>
    <cellStyle name="Normal 4 7 4 5" xfId="22526"/>
    <cellStyle name="Normal 4 7 5" xfId="15295"/>
    <cellStyle name="Normal 4 7 5 2" xfId="15296"/>
    <cellStyle name="Normal 4 7 5 2 2" xfId="15297"/>
    <cellStyle name="Normal 4 7 5 2 2 2" xfId="15298"/>
    <cellStyle name="Normal 4 7 5 2 2 2 2" xfId="22534"/>
    <cellStyle name="Normal 4 7 5 2 2 3" xfId="22533"/>
    <cellStyle name="Normal 4 7 5 2 3" xfId="15299"/>
    <cellStyle name="Normal 4 7 5 2 3 2" xfId="22535"/>
    <cellStyle name="Normal 4 7 5 2 4" xfId="15300"/>
    <cellStyle name="Normal 4 7 5 2 4 2" xfId="22536"/>
    <cellStyle name="Normal 4 7 5 2 5" xfId="22532"/>
    <cellStyle name="Normal 4 7 5 3" xfId="15301"/>
    <cellStyle name="Normal 4 7 5 3 2" xfId="15302"/>
    <cellStyle name="Normal 4 7 5 3 2 2" xfId="22538"/>
    <cellStyle name="Normal 4 7 5 3 3" xfId="22537"/>
    <cellStyle name="Normal 4 7 5 4" xfId="15303"/>
    <cellStyle name="Normal 4 7 5 4 2" xfId="22539"/>
    <cellStyle name="Normal 4 7 5 5" xfId="15304"/>
    <cellStyle name="Normal 4 7 5 5 2" xfId="22540"/>
    <cellStyle name="Normal 4 7 5 6" xfId="22531"/>
    <cellStyle name="Normal 4 7 6" xfId="15305"/>
    <cellStyle name="Normal 4 7 6 2" xfId="22541"/>
    <cellStyle name="Normal 4 7 7" xfId="15306"/>
    <cellStyle name="Normal 4 7 7 2" xfId="22542"/>
    <cellStyle name="Normal 4 7 8" xfId="15307"/>
    <cellStyle name="Normal 4 7 8 2" xfId="22543"/>
    <cellStyle name="Normal 4 7 9" xfId="15308"/>
    <cellStyle name="Normal 4 7 9 2" xfId="22544"/>
    <cellStyle name="Normal 4 8" xfId="15309"/>
    <cellStyle name="Normal 4 8 10" xfId="15310"/>
    <cellStyle name="Normal 4 8 10 2" xfId="22545"/>
    <cellStyle name="Normal 4 8 11" xfId="15311"/>
    <cellStyle name="Normal 4 8 2" xfId="15312"/>
    <cellStyle name="Normal 4 8 2 2" xfId="15313"/>
    <cellStyle name="Normal 4 8 2 2 2" xfId="15314"/>
    <cellStyle name="Normal 4 8 2 2 2 2" xfId="22548"/>
    <cellStyle name="Normal 4 8 2 2 3" xfId="15315"/>
    <cellStyle name="Normal 4 8 2 2 3 2" xfId="22549"/>
    <cellStyle name="Normal 4 8 2 2 4" xfId="22547"/>
    <cellStyle name="Normal 4 8 2 3" xfId="15316"/>
    <cellStyle name="Normal 4 8 2 3 2" xfId="15317"/>
    <cellStyle name="Normal 4 8 2 3 2 2" xfId="22551"/>
    <cellStyle name="Normal 4 8 2 3 3" xfId="22550"/>
    <cellStyle name="Normal 4 8 2 4" xfId="15318"/>
    <cellStyle name="Normal 4 8 2 4 2" xfId="22552"/>
    <cellStyle name="Normal 4 8 2 5" xfId="15319"/>
    <cellStyle name="Normal 4 8 2 5 2" xfId="22553"/>
    <cellStyle name="Normal 4 8 2 6" xfId="15320"/>
    <cellStyle name="Normal 4 8 2 6 2" xfId="22554"/>
    <cellStyle name="Normal 4 8 2 7" xfId="15321"/>
    <cellStyle name="Normal 4 8 2 7 2" xfId="22555"/>
    <cellStyle name="Normal 4 8 2 8" xfId="22546"/>
    <cellStyle name="Normal 4 8 3" xfId="15322"/>
    <cellStyle name="Normal 4 8 3 2" xfId="15323"/>
    <cellStyle name="Normal 4 8 3 2 2" xfId="15324"/>
    <cellStyle name="Normal 4 8 3 2 2 2" xfId="22558"/>
    <cellStyle name="Normal 4 8 3 2 3" xfId="22557"/>
    <cellStyle name="Normal 4 8 3 3" xfId="15325"/>
    <cellStyle name="Normal 4 8 3 3 2" xfId="22559"/>
    <cellStyle name="Normal 4 8 3 4" xfId="15326"/>
    <cellStyle name="Normal 4 8 3 4 2" xfId="22560"/>
    <cellStyle name="Normal 4 8 3 5" xfId="22556"/>
    <cellStyle name="Normal 4 8 4" xfId="15327"/>
    <cellStyle name="Normal 4 8 4 2" xfId="15328"/>
    <cellStyle name="Normal 4 8 4 2 2" xfId="22562"/>
    <cellStyle name="Normal 4 8 4 3" xfId="15329"/>
    <cellStyle name="Normal 4 8 4 3 2" xfId="22563"/>
    <cellStyle name="Normal 4 8 4 4" xfId="22561"/>
    <cellStyle name="Normal 4 8 5" xfId="15330"/>
    <cellStyle name="Normal 4 8 5 2" xfId="15331"/>
    <cellStyle name="Normal 4 8 5 2 2" xfId="15332"/>
    <cellStyle name="Normal 4 8 5 2 2 2" xfId="15333"/>
    <cellStyle name="Normal 4 8 5 2 2 2 2" xfId="22567"/>
    <cellStyle name="Normal 4 8 5 2 2 3" xfId="22566"/>
    <cellStyle name="Normal 4 8 5 2 3" xfId="15334"/>
    <cellStyle name="Normal 4 8 5 2 3 2" xfId="22568"/>
    <cellStyle name="Normal 4 8 5 2 4" xfId="22565"/>
    <cellStyle name="Normal 4 8 5 3" xfId="15335"/>
    <cellStyle name="Normal 4 8 5 3 2" xfId="15336"/>
    <cellStyle name="Normal 4 8 5 3 2 2" xfId="22570"/>
    <cellStyle name="Normal 4 8 5 3 3" xfId="22569"/>
    <cellStyle name="Normal 4 8 5 4" xfId="15337"/>
    <cellStyle name="Normal 4 8 5 4 2" xfId="22571"/>
    <cellStyle name="Normal 4 8 5 5" xfId="15338"/>
    <cellStyle name="Normal 4 8 5 5 2" xfId="22572"/>
    <cellStyle name="Normal 4 8 5 6" xfId="22564"/>
    <cellStyle name="Normal 4 8 6" xfId="15339"/>
    <cellStyle name="Normal 4 8 6 2" xfId="22573"/>
    <cellStyle name="Normal 4 8 7" xfId="15340"/>
    <cellStyle name="Normal 4 8 7 2" xfId="22574"/>
    <cellStyle name="Normal 4 8 8" xfId="15341"/>
    <cellStyle name="Normal 4 8 8 2" xfId="22575"/>
    <cellStyle name="Normal 4 8 9" xfId="15342"/>
    <cellStyle name="Normal 4 8 9 2" xfId="22576"/>
    <cellStyle name="Normal 4 9" xfId="15343"/>
    <cellStyle name="Normal 4 9 10" xfId="15344"/>
    <cellStyle name="Normal 4 9 10 2" xfId="22577"/>
    <cellStyle name="Normal 4 9 11" xfId="15345"/>
    <cellStyle name="Normal 4 9 2" xfId="15346"/>
    <cellStyle name="Normal 4 9 2 2" xfId="15347"/>
    <cellStyle name="Normal 4 9 2 2 2" xfId="15348"/>
    <cellStyle name="Normal 4 9 2 2 2 2" xfId="22580"/>
    <cellStyle name="Normal 4 9 2 2 3" xfId="15349"/>
    <cellStyle name="Normal 4 9 2 2 3 2" xfId="22581"/>
    <cellStyle name="Normal 4 9 2 2 4" xfId="22579"/>
    <cellStyle name="Normal 4 9 2 3" xfId="15350"/>
    <cellStyle name="Normal 4 9 2 3 2" xfId="22582"/>
    <cellStyle name="Normal 4 9 2 4" xfId="15351"/>
    <cellStyle name="Normal 4 9 2 4 2" xfId="22583"/>
    <cellStyle name="Normal 4 9 2 5" xfId="15352"/>
    <cellStyle name="Normal 4 9 2 5 2" xfId="22584"/>
    <cellStyle name="Normal 4 9 2 6" xfId="15353"/>
    <cellStyle name="Normal 4 9 2 6 2" xfId="22585"/>
    <cellStyle name="Normal 4 9 2 7" xfId="15354"/>
    <cellStyle name="Normal 4 9 2 7 2" xfId="22586"/>
    <cellStyle name="Normal 4 9 2 8" xfId="22578"/>
    <cellStyle name="Normal 4 9 3" xfId="15355"/>
    <cellStyle name="Normal 4 9 3 2" xfId="15356"/>
    <cellStyle name="Normal 4 9 3 2 2" xfId="22588"/>
    <cellStyle name="Normal 4 9 3 3" xfId="15357"/>
    <cellStyle name="Normal 4 9 3 3 2" xfId="22589"/>
    <cellStyle name="Normal 4 9 3 4" xfId="15358"/>
    <cellStyle name="Normal 4 9 3 4 2" xfId="22590"/>
    <cellStyle name="Normal 4 9 3 5" xfId="22587"/>
    <cellStyle name="Normal 4 9 4" xfId="15359"/>
    <cellStyle name="Normal 4 9 4 2" xfId="15360"/>
    <cellStyle name="Normal 4 9 4 2 2" xfId="22592"/>
    <cellStyle name="Normal 4 9 4 3" xfId="15361"/>
    <cellStyle name="Normal 4 9 4 3 2" xfId="22593"/>
    <cellStyle name="Normal 4 9 4 4" xfId="22591"/>
    <cellStyle name="Normal 4 9 5" xfId="15362"/>
    <cellStyle name="Normal 4 9 5 2" xfId="22594"/>
    <cellStyle name="Normal 4 9 6" xfId="15363"/>
    <cellStyle name="Normal 4 9 6 2" xfId="22595"/>
    <cellStyle name="Normal 4 9 7" xfId="15364"/>
    <cellStyle name="Normal 4 9 7 2" xfId="22596"/>
    <cellStyle name="Normal 4 9 8" xfId="15365"/>
    <cellStyle name="Normal 4 9 8 2" xfId="22597"/>
    <cellStyle name="Normal 4 9 9" xfId="15366"/>
    <cellStyle name="Normal 4 9 9 2" xfId="22598"/>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3" xfId="15375"/>
    <cellStyle name="Normal 40 4" xfId="15376"/>
    <cellStyle name="Normal 40 5" xfId="15377"/>
    <cellStyle name="Normal 40 6" xfId="22599"/>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3" xfId="15405"/>
    <cellStyle name="Normal 41 3 2" xfId="15406"/>
    <cellStyle name="Normal 41 3 3" xfId="22603"/>
    <cellStyle name="Normal 41 4" xfId="15407"/>
    <cellStyle name="Normal 41 5" xfId="15408"/>
    <cellStyle name="Normal 41 6" xfId="22601"/>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3" xfId="15437"/>
    <cellStyle name="Normal 42 3 2" xfId="15438"/>
    <cellStyle name="Normal 42 3 3" xfId="22606"/>
    <cellStyle name="Normal 42 4" xfId="15439"/>
    <cellStyle name="Normal 42 5" xfId="15440"/>
    <cellStyle name="Normal 42 6" xfId="22604"/>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3" xfId="15460"/>
    <cellStyle name="Normal 43 4" xfId="15461"/>
    <cellStyle name="Normal 43 5" xfId="15462"/>
    <cellStyle name="Normal 43 6" xfId="22607"/>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4" xfId="15484"/>
    <cellStyle name="Normal 44 5" xfId="15485"/>
    <cellStyle name="Normal 44 6" xfId="22609"/>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4" xfId="15499"/>
    <cellStyle name="Normal 45 5" xfId="15500"/>
    <cellStyle name="Normal 45 6" xfId="22611"/>
    <cellStyle name="Normal 450" xfId="15501"/>
    <cellStyle name="Normal 451" xfId="15502"/>
    <cellStyle name="Normal 452" xfId="15503"/>
    <cellStyle name="Normal 452 2" xfId="22613"/>
    <cellStyle name="Normal 453" xfId="15504"/>
    <cellStyle name="Normal 453 2" xfId="22614"/>
    <cellStyle name="Normal 454" xfId="15505"/>
    <cellStyle name="Normal 454 2" xfId="22615"/>
    <cellStyle name="Normal 455" xfId="15506"/>
    <cellStyle name="Normal 455 2" xfId="22616"/>
    <cellStyle name="Normal 456" xfId="15507"/>
    <cellStyle name="Normal 456 2" xfId="22617"/>
    <cellStyle name="Normal 457" xfId="15508"/>
    <cellStyle name="Normal 457 2" xfId="22618"/>
    <cellStyle name="Normal 458" xfId="15509"/>
    <cellStyle name="Normal 458 2" xfId="22619"/>
    <cellStyle name="Normal 459" xfId="15510"/>
    <cellStyle name="Normal 459 2" xfId="22620"/>
    <cellStyle name="Normal 46" xfId="15511"/>
    <cellStyle name="Normal 46 2" xfId="15512"/>
    <cellStyle name="Normal 46 3" xfId="15513"/>
    <cellStyle name="Normal 46 3 2" xfId="22622"/>
    <cellStyle name="Normal 46 4" xfId="15514"/>
    <cellStyle name="Normal 46 5" xfId="15515"/>
    <cellStyle name="Normal 46 6" xfId="22621"/>
    <cellStyle name="Normal 460" xfId="15516"/>
    <cellStyle name="Normal 460 2" xfId="22623"/>
    <cellStyle name="Normal 461" xfId="15517"/>
    <cellStyle name="Normal 461 2" xfId="22624"/>
    <cellStyle name="Normal 462" xfId="15518"/>
    <cellStyle name="Normal 462 2" xfId="22625"/>
    <cellStyle name="Normal 463" xfId="15519"/>
    <cellStyle name="Normal 463 2" xfId="22626"/>
    <cellStyle name="Normal 464" xfId="15520"/>
    <cellStyle name="Normal 464 2" xfId="22627"/>
    <cellStyle name="Normal 465" xfId="15521"/>
    <cellStyle name="Normal 465 2" xfId="22628"/>
    <cellStyle name="Normal 466" xfId="15522"/>
    <cellStyle name="Normal 466 2" xfId="22629"/>
    <cellStyle name="Normal 467" xfId="15523"/>
    <cellStyle name="Normal 467 2" xfId="22630"/>
    <cellStyle name="Normal 468" xfId="15524"/>
    <cellStyle name="Normal 468 2" xfId="22631"/>
    <cellStyle name="Normal 469" xfId="15525"/>
    <cellStyle name="Normal 469 2" xfId="22632"/>
    <cellStyle name="Normal 47" xfId="15526"/>
    <cellStyle name="Normal 47 2" xfId="15527"/>
    <cellStyle name="Normal 47 3" xfId="15528"/>
    <cellStyle name="Normal 47 3 2" xfId="22634"/>
    <cellStyle name="Normal 47 4" xfId="15529"/>
    <cellStyle name="Normal 47 5" xfId="22633"/>
    <cellStyle name="Normal 470" xfId="15530"/>
    <cellStyle name="Normal 470 2" xfId="22635"/>
    <cellStyle name="Normal 471" xfId="15531"/>
    <cellStyle name="Normal 471 2" xfId="22636"/>
    <cellStyle name="Normal 472" xfId="15532"/>
    <cellStyle name="Normal 472 2" xfId="22637"/>
    <cellStyle name="Normal 473" xfId="15533"/>
    <cellStyle name="Normal 473 2" xfId="22638"/>
    <cellStyle name="Normal 474" xfId="15534"/>
    <cellStyle name="Normal 474 2" xfId="22639"/>
    <cellStyle name="Normal 475" xfId="15535"/>
    <cellStyle name="Normal 475 2" xfId="22640"/>
    <cellStyle name="Normal 476" xfId="15536"/>
    <cellStyle name="Normal 476 2" xfId="22641"/>
    <cellStyle name="Normal 477" xfId="15537"/>
    <cellStyle name="Normal 477 2" xfId="22642"/>
    <cellStyle name="Normal 478" xfId="15538"/>
    <cellStyle name="Normal 478 2" xfId="22643"/>
    <cellStyle name="Normal 479" xfId="15539"/>
    <cellStyle name="Normal 479 2" xfId="22644"/>
    <cellStyle name="Normal 48" xfId="15540"/>
    <cellStyle name="Normal 48 2" xfId="22645"/>
    <cellStyle name="Normal 480" xfId="15541"/>
    <cellStyle name="Normal 480 2" xfId="22646"/>
    <cellStyle name="Normal 481" xfId="15542"/>
    <cellStyle name="Normal 481 2" xfId="22647"/>
    <cellStyle name="Normal 482" xfId="15543"/>
    <cellStyle name="Normal 482 2" xfId="22648"/>
    <cellStyle name="Normal 483" xfId="15544"/>
    <cellStyle name="Normal 483 2" xfId="22649"/>
    <cellStyle name="Normal 484" xfId="15545"/>
    <cellStyle name="Normal 484 2" xfId="22650"/>
    <cellStyle name="Normal 485" xfId="15546"/>
    <cellStyle name="Normal 485 2" xfId="22651"/>
    <cellStyle name="Normal 486" xfId="15547"/>
    <cellStyle name="Normal 486 2" xfId="22652"/>
    <cellStyle name="Normal 487" xfId="15548"/>
    <cellStyle name="Normal 487 2" xfId="22653"/>
    <cellStyle name="Normal 488" xfId="15549"/>
    <cellStyle name="Normal 488 2" xfId="22654"/>
    <cellStyle name="Normal 489" xfId="15550"/>
    <cellStyle name="Normal 489 2" xfId="22655"/>
    <cellStyle name="Normal 49" xfId="15551"/>
    <cellStyle name="Normal 49 2" xfId="22656"/>
    <cellStyle name="Normal 490" xfId="15552"/>
    <cellStyle name="Normal 490 2" xfId="22657"/>
    <cellStyle name="Normal 491" xfId="15553"/>
    <cellStyle name="Normal 491 2" xfId="22658"/>
    <cellStyle name="Normal 492" xfId="15554"/>
    <cellStyle name="Normal 492 2" xfId="22659"/>
    <cellStyle name="Normal 493" xfId="15555"/>
    <cellStyle name="Normal 493 2" xfId="22660"/>
    <cellStyle name="Normal 494" xfId="15556"/>
    <cellStyle name="Normal 494 2" xfId="22661"/>
    <cellStyle name="Normal 495" xfId="15557"/>
    <cellStyle name="Normal 495 2" xfId="22662"/>
    <cellStyle name="Normal 496" xfId="15558"/>
    <cellStyle name="Normal 496 2" xfId="22663"/>
    <cellStyle name="Normal 497" xfId="15559"/>
    <cellStyle name="Normal 497 2" xfId="22664"/>
    <cellStyle name="Normal 498" xfId="15560"/>
    <cellStyle name="Normal 498 2" xfId="22665"/>
    <cellStyle name="Normal 499" xfId="15561"/>
    <cellStyle name="Normal 499 2" xfId="22666"/>
    <cellStyle name="Normal 5" xfId="15562"/>
    <cellStyle name="Normal 5 10" xfId="15563"/>
    <cellStyle name="Normal 5 10 10" xfId="15564"/>
    <cellStyle name="Normal 5 10 11" xfId="22668"/>
    <cellStyle name="Normal 5 10 2" xfId="15565"/>
    <cellStyle name="Normal 5 10 2 2" xfId="15566"/>
    <cellStyle name="Normal 5 10 2 2 2" xfId="15567"/>
    <cellStyle name="Normal 5 10 2 2 2 2" xfId="22671"/>
    <cellStyle name="Normal 5 10 2 2 3" xfId="15568"/>
    <cellStyle name="Normal 5 10 2 2 3 2" xfId="22672"/>
    <cellStyle name="Normal 5 10 2 2 4" xfId="22670"/>
    <cellStyle name="Normal 5 10 2 3" xfId="15569"/>
    <cellStyle name="Normal 5 10 2 3 2" xfId="22673"/>
    <cellStyle name="Normal 5 10 2 4" xfId="15570"/>
    <cellStyle name="Normal 5 10 2 4 2" xfId="22674"/>
    <cellStyle name="Normal 5 10 2 5" xfId="15571"/>
    <cellStyle name="Normal 5 10 2 5 2" xfId="22675"/>
    <cellStyle name="Normal 5 10 2 6" xfId="15572"/>
    <cellStyle name="Normal 5 10 2 6 2" xfId="22676"/>
    <cellStyle name="Normal 5 10 2 7" xfId="15573"/>
    <cellStyle name="Normal 5 10 2 7 2" xfId="22677"/>
    <cellStyle name="Normal 5 10 2 8" xfId="22669"/>
    <cellStyle name="Normal 5 10 3" xfId="15574"/>
    <cellStyle name="Normal 5 10 3 2" xfId="15575"/>
    <cellStyle name="Normal 5 10 3 2 2" xfId="22679"/>
    <cellStyle name="Normal 5 10 3 3" xfId="22678"/>
    <cellStyle name="Normal 5 10 4" xfId="15576"/>
    <cellStyle name="Normal 5 10 4 2" xfId="15577"/>
    <cellStyle name="Normal 5 10 4 2 2" xfId="22681"/>
    <cellStyle name="Normal 5 10 4 3" xfId="22680"/>
    <cellStyle name="Normal 5 10 5" xfId="15578"/>
    <cellStyle name="Normal 5 10 5 2" xfId="22682"/>
    <cellStyle name="Normal 5 10 6" xfId="15579"/>
    <cellStyle name="Normal 5 10 6 2" xfId="22683"/>
    <cellStyle name="Normal 5 10 7" xfId="15580"/>
    <cellStyle name="Normal 5 10 7 2" xfId="22684"/>
    <cellStyle name="Normal 5 10 8" xfId="15581"/>
    <cellStyle name="Normal 5 10 8 2" xfId="22685"/>
    <cellStyle name="Normal 5 10 9" xfId="15582"/>
    <cellStyle name="Normal 5 10 9 2" xfId="22686"/>
    <cellStyle name="Normal 5 11" xfId="15583"/>
    <cellStyle name="Normal 5 11 2" xfId="15584"/>
    <cellStyle name="Normal 5 11 2 2" xfId="15585"/>
    <cellStyle name="Normal 5 11 2 2 2" xfId="22689"/>
    <cellStyle name="Normal 5 11 2 3" xfId="15586"/>
    <cellStyle name="Normal 5 11 2 3 2" xfId="22690"/>
    <cellStyle name="Normal 5 11 2 4" xfId="15587"/>
    <cellStyle name="Normal 5 11 2 4 2" xfId="22691"/>
    <cellStyle name="Normal 5 11 2 5" xfId="15588"/>
    <cellStyle name="Normal 5 11 2 5 2" xfId="22692"/>
    <cellStyle name="Normal 5 11 2 6" xfId="15589"/>
    <cellStyle name="Normal 5 11 2 6 2" xfId="22693"/>
    <cellStyle name="Normal 5 11 2 7" xfId="22688"/>
    <cellStyle name="Normal 5 11 3" xfId="15590"/>
    <cellStyle name="Normal 5 11 3 2" xfId="15591"/>
    <cellStyle name="Normal 5 11 3 2 2" xfId="22695"/>
    <cellStyle name="Normal 5 11 3 3" xfId="22694"/>
    <cellStyle name="Normal 5 11 4" xfId="15592"/>
    <cellStyle name="Normal 5 11 4 2" xfId="15593"/>
    <cellStyle name="Normal 5 11 4 2 2" xfId="22697"/>
    <cellStyle name="Normal 5 11 4 3" xfId="22696"/>
    <cellStyle name="Normal 5 11 5" xfId="15594"/>
    <cellStyle name="Normal 5 11 5 2" xfId="22698"/>
    <cellStyle name="Normal 5 11 6" xfId="15595"/>
    <cellStyle name="Normal 5 11 6 2" xfId="22699"/>
    <cellStyle name="Normal 5 11 7" xfId="15596"/>
    <cellStyle name="Normal 5 11 7 2" xfId="22700"/>
    <cellStyle name="Normal 5 11 8" xfId="15597"/>
    <cellStyle name="Normal 5 11 9" xfId="22687"/>
    <cellStyle name="Normal 5 12" xfId="15598"/>
    <cellStyle name="Normal 5 12 2" xfId="15599"/>
    <cellStyle name="Normal 5 12 2 2" xfId="15600"/>
    <cellStyle name="Normal 5 12 2 2 2" xfId="22703"/>
    <cellStyle name="Normal 5 12 2 3" xfId="15601"/>
    <cellStyle name="Normal 5 12 2 3 2" xfId="22704"/>
    <cellStyle name="Normal 5 12 2 4" xfId="15602"/>
    <cellStyle name="Normal 5 12 2 4 2" xfId="22705"/>
    <cellStyle name="Normal 5 12 2 5" xfId="15603"/>
    <cellStyle name="Normal 5 12 2 5 2" xfId="22706"/>
    <cellStyle name="Normal 5 12 2 6" xfId="15604"/>
    <cellStyle name="Normal 5 12 2 6 2" xfId="22707"/>
    <cellStyle name="Normal 5 12 2 7" xfId="22702"/>
    <cellStyle name="Normal 5 12 3" xfId="15605"/>
    <cellStyle name="Normal 5 12 3 2" xfId="22708"/>
    <cellStyle name="Normal 5 12 4" xfId="15606"/>
    <cellStyle name="Normal 5 12 4 2" xfId="22709"/>
    <cellStyle name="Normal 5 12 5" xfId="15607"/>
    <cellStyle name="Normal 5 12 5 2" xfId="22710"/>
    <cellStyle name="Normal 5 12 6" xfId="22701"/>
    <cellStyle name="Normal 5 13" xfId="15608"/>
    <cellStyle name="Normal 5 13 2" xfId="15609"/>
    <cellStyle name="Normal 5 13 2 2" xfId="15610"/>
    <cellStyle name="Normal 5 13 2 2 2" xfId="22713"/>
    <cellStyle name="Normal 5 13 2 3" xfId="22712"/>
    <cellStyle name="Normal 5 13 3" xfId="15611"/>
    <cellStyle name="Normal 5 13 3 2" xfId="22714"/>
    <cellStyle name="Normal 5 13 4" xfId="15612"/>
    <cellStyle name="Normal 5 13 4 2" xfId="22715"/>
    <cellStyle name="Normal 5 13 5" xfId="15613"/>
    <cellStyle name="Normal 5 13 5 2" xfId="22716"/>
    <cellStyle name="Normal 5 13 6" xfId="22711"/>
    <cellStyle name="Normal 5 14" xfId="15614"/>
    <cellStyle name="Normal 5 14 2" xfId="15615"/>
    <cellStyle name="Normal 5 14 2 2" xfId="15616"/>
    <cellStyle name="Normal 5 14 2 2 2" xfId="22719"/>
    <cellStyle name="Normal 5 14 2 3" xfId="22718"/>
    <cellStyle name="Normal 5 14 3" xfId="15617"/>
    <cellStyle name="Normal 5 14 3 2" xfId="22720"/>
    <cellStyle name="Normal 5 14 4" xfId="15618"/>
    <cellStyle name="Normal 5 14 4 2" xfId="22721"/>
    <cellStyle name="Normal 5 14 5" xfId="15619"/>
    <cellStyle name="Normal 5 14 5 2" xfId="22722"/>
    <cellStyle name="Normal 5 14 6" xfId="22717"/>
    <cellStyle name="Normal 5 15" xfId="15620"/>
    <cellStyle name="Normal 5 15 2" xfId="15621"/>
    <cellStyle name="Normal 5 15 2 2" xfId="15622"/>
    <cellStyle name="Normal 5 15 2 2 2" xfId="22725"/>
    <cellStyle name="Normal 5 15 2 3" xfId="22724"/>
    <cellStyle name="Normal 5 15 3" xfId="15623"/>
    <cellStyle name="Normal 5 15 3 2" xfId="22726"/>
    <cellStyle name="Normal 5 15 4" xfId="15624"/>
    <cellStyle name="Normal 5 15 4 2" xfId="22727"/>
    <cellStyle name="Normal 5 15 5" xfId="15625"/>
    <cellStyle name="Normal 5 15 5 2" xfId="22728"/>
    <cellStyle name="Normal 5 15 6" xfId="22723"/>
    <cellStyle name="Normal 5 16" xfId="15626"/>
    <cellStyle name="Normal 5 16 2" xfId="15627"/>
    <cellStyle name="Normal 5 16 2 2" xfId="15628"/>
    <cellStyle name="Normal 5 16 2 2 2" xfId="22731"/>
    <cellStyle name="Normal 5 16 2 3" xfId="22730"/>
    <cellStyle name="Normal 5 16 3" xfId="15629"/>
    <cellStyle name="Normal 5 16 3 2" xfId="22732"/>
    <cellStyle name="Normal 5 16 4" xfId="15630"/>
    <cellStyle name="Normal 5 16 4 2" xfId="22733"/>
    <cellStyle name="Normal 5 16 5" xfId="15631"/>
    <cellStyle name="Normal 5 16 5 2" xfId="22734"/>
    <cellStyle name="Normal 5 16 6" xfId="22729"/>
    <cellStyle name="Normal 5 17" xfId="15632"/>
    <cellStyle name="Normal 5 17 2" xfId="15633"/>
    <cellStyle name="Normal 5 17 2 2" xfId="15634"/>
    <cellStyle name="Normal 5 17 2 2 2" xfId="22737"/>
    <cellStyle name="Normal 5 17 2 3" xfId="22736"/>
    <cellStyle name="Normal 5 17 3" xfId="15635"/>
    <cellStyle name="Normal 5 17 3 2" xfId="22738"/>
    <cellStyle name="Normal 5 17 4" xfId="15636"/>
    <cellStyle name="Normal 5 17 4 2" xfId="22739"/>
    <cellStyle name="Normal 5 17 5" xfId="15637"/>
    <cellStyle name="Normal 5 17 5 2" xfId="22740"/>
    <cellStyle name="Normal 5 17 6" xfId="22735"/>
    <cellStyle name="Normal 5 18" xfId="15638"/>
    <cellStyle name="Normal 5 18 2" xfId="15639"/>
    <cellStyle name="Normal 5 18 2 2" xfId="22742"/>
    <cellStyle name="Normal 5 18 3" xfId="15640"/>
    <cellStyle name="Normal 5 18 3 2" xfId="22743"/>
    <cellStyle name="Normal 5 18 4" xfId="15641"/>
    <cellStyle name="Normal 5 18 4 2" xfId="22744"/>
    <cellStyle name="Normal 5 18 5" xfId="15642"/>
    <cellStyle name="Normal 5 18 5 2" xfId="22745"/>
    <cellStyle name="Normal 5 18 6" xfId="15643"/>
    <cellStyle name="Normal 5 18 6 2" xfId="22746"/>
    <cellStyle name="Normal 5 18 7" xfId="22741"/>
    <cellStyle name="Normal 5 19" xfId="15644"/>
    <cellStyle name="Normal 5 19 2" xfId="15645"/>
    <cellStyle name="Normal 5 19 2 2" xfId="15646"/>
    <cellStyle name="Normal 5 19 2 2 2" xfId="15647"/>
    <cellStyle name="Normal 5 19 2 2 2 2" xfId="22750"/>
    <cellStyle name="Normal 5 19 2 2 3" xfId="22749"/>
    <cellStyle name="Normal 5 19 2 3" xfId="15648"/>
    <cellStyle name="Normal 5 19 2 3 2" xfId="22751"/>
    <cellStyle name="Normal 5 19 2 4" xfId="15649"/>
    <cellStyle name="Normal 5 19 2 4 2" xfId="22752"/>
    <cellStyle name="Normal 5 19 2 5" xfId="22748"/>
    <cellStyle name="Normal 5 19 3" xfId="15650"/>
    <cellStyle name="Normal 5 19 3 2" xfId="15651"/>
    <cellStyle name="Normal 5 19 3 2 2" xfId="22754"/>
    <cellStyle name="Normal 5 19 3 3" xfId="22753"/>
    <cellStyle name="Normal 5 19 4" xfId="15652"/>
    <cellStyle name="Normal 5 19 4 2" xfId="22755"/>
    <cellStyle name="Normal 5 19 5" xfId="15653"/>
    <cellStyle name="Normal 5 19 5 2" xfId="22756"/>
    <cellStyle name="Normal 5 19 6" xfId="22747"/>
    <cellStyle name="Normal 5 2" xfId="15654"/>
    <cellStyle name="Normal 5 2 10" xfId="15655"/>
    <cellStyle name="Normal 5 2 10 2" xfId="15656"/>
    <cellStyle name="Normal 5 2 10 3" xfId="22758"/>
    <cellStyle name="Normal 5 2 11" xfId="15657"/>
    <cellStyle name="Normal 5 2 11 2" xfId="22759"/>
    <cellStyle name="Normal 5 2 12" xfId="22757"/>
    <cellStyle name="Normal 5 2 2" xfId="15658"/>
    <cellStyle name="Normal 5 2 2 10" xfId="22760"/>
    <cellStyle name="Normal 5 2 2 2" xfId="15659"/>
    <cellStyle name="Normal 5 2 2 2 2" xfId="15660"/>
    <cellStyle name="Normal 5 2 2 2 2 2" xfId="15661"/>
    <cellStyle name="Normal 5 2 2 2 2 2 2" xfId="22763"/>
    <cellStyle name="Normal 5 2 2 2 2 3" xfId="15662"/>
    <cellStyle name="Normal 5 2 2 2 2 3 2" xfId="22764"/>
    <cellStyle name="Normal 5 2 2 2 2 4" xfId="15663"/>
    <cellStyle name="Normal 5 2 2 2 2 5" xfId="15664"/>
    <cellStyle name="Normal 5 2 2 2 2 6" xfId="22762"/>
    <cellStyle name="Normal 5 2 2 2 3" xfId="15665"/>
    <cellStyle name="Normal 5 2 2 2 3 2" xfId="15666"/>
    <cellStyle name="Normal 5 2 2 2 3 2 2" xfId="22766"/>
    <cellStyle name="Normal 5 2 2 2 3 3" xfId="22765"/>
    <cellStyle name="Normal 5 2 2 2 4" xfId="15667"/>
    <cellStyle name="Normal 5 2 2 2 4 2" xfId="22767"/>
    <cellStyle name="Normal 5 2 2 2 5" xfId="15668"/>
    <cellStyle name="Normal 5 2 2 2 6" xfId="15669"/>
    <cellStyle name="Normal 5 2 2 2 7" xfId="22761"/>
    <cellStyle name="Normal 5 2 2 3" xfId="15670"/>
    <cellStyle name="Normal 5 2 2 3 2" xfId="15671"/>
    <cellStyle name="Normal 5 2 2 3 2 2" xfId="15672"/>
    <cellStyle name="Normal 5 2 2 3 2 2 2" xfId="22770"/>
    <cellStyle name="Normal 5 2 2 3 2 3" xfId="22769"/>
    <cellStyle name="Normal 5 2 2 3 3" xfId="15673"/>
    <cellStyle name="Normal 5 2 2 3 3 2" xfId="22771"/>
    <cellStyle name="Normal 5 2 2 3 4" xfId="15674"/>
    <cellStyle name="Normal 5 2 2 3 5" xfId="15675"/>
    <cellStyle name="Normal 5 2 2 3 6" xfId="22768"/>
    <cellStyle name="Normal 5 2 2 4" xfId="15676"/>
    <cellStyle name="Normal 5 2 2 4 2" xfId="15677"/>
    <cellStyle name="Normal 5 2 2 4 2 2" xfId="22773"/>
    <cellStyle name="Normal 5 2 2 4 3" xfId="22772"/>
    <cellStyle name="Normal 5 2 2 5" xfId="15678"/>
    <cellStyle name="Normal 5 2 2 5 2" xfId="22774"/>
    <cellStyle name="Normal 5 2 2 6" xfId="15679"/>
    <cellStyle name="Normal 5 2 2 6 2" xfId="15680"/>
    <cellStyle name="Normal 5 2 2 6 3" xfId="22775"/>
    <cellStyle name="Normal 5 2 2 7" xfId="15681"/>
    <cellStyle name="Normal 5 2 2 7 2" xfId="15682"/>
    <cellStyle name="Normal 5 2 2 7 3" xfId="15683"/>
    <cellStyle name="Normal 5 2 2 7 4" xfId="15684"/>
    <cellStyle name="Normal 5 2 2 7 5" xfId="22776"/>
    <cellStyle name="Normal 5 2 2 8" xfId="15685"/>
    <cellStyle name="Normal 5 2 2 8 2" xfId="15686"/>
    <cellStyle name="Normal 5 2 2 8 3" xfId="22777"/>
    <cellStyle name="Normal 5 2 2 9" xfId="15687"/>
    <cellStyle name="Normal 5 2 3" xfId="15688"/>
    <cellStyle name="Normal 5 2 3 2" xfId="15689"/>
    <cellStyle name="Normal 5 2 3 2 2" xfId="15690"/>
    <cellStyle name="Normal 5 2 3 2 2 2" xfId="22780"/>
    <cellStyle name="Normal 5 2 3 2 3" xfId="15691"/>
    <cellStyle name="Normal 5 2 3 2 3 2" xfId="22781"/>
    <cellStyle name="Normal 5 2 3 2 4" xfId="15692"/>
    <cellStyle name="Normal 5 2 3 2 5" xfId="15693"/>
    <cellStyle name="Normal 5 2 3 2 6" xfId="22779"/>
    <cellStyle name="Normal 5 2 3 3" xfId="15694"/>
    <cellStyle name="Normal 5 2 3 3 2" xfId="15695"/>
    <cellStyle name="Normal 5 2 3 3 2 2" xfId="22783"/>
    <cellStyle name="Normal 5 2 3 3 3" xfId="15696"/>
    <cellStyle name="Normal 5 2 3 3 3 2" xfId="22784"/>
    <cellStyle name="Normal 5 2 3 3 4" xfId="22782"/>
    <cellStyle name="Normal 5 2 3 4" xfId="15697"/>
    <cellStyle name="Normal 5 2 3 4 2" xfId="15698"/>
    <cellStyle name="Normal 5 2 3 4 2 2" xfId="22786"/>
    <cellStyle name="Normal 5 2 3 4 3" xfId="22785"/>
    <cellStyle name="Normal 5 2 3 5" xfId="15699"/>
    <cellStyle name="Normal 5 2 3 5 2" xfId="15700"/>
    <cellStyle name="Normal 5 2 3 5 3" xfId="22787"/>
    <cellStyle name="Normal 5 2 3 6" xfId="15701"/>
    <cellStyle name="Normal 5 2 3 6 2" xfId="15702"/>
    <cellStyle name="Normal 5 2 3 6 3" xfId="22788"/>
    <cellStyle name="Normal 5 2 3 7" xfId="22778"/>
    <cellStyle name="Normal 5 2 4" xfId="15703"/>
    <cellStyle name="Normal 5 2 4 2" xfId="15704"/>
    <cellStyle name="Normal 5 2 4 2 2" xfId="15705"/>
    <cellStyle name="Normal 5 2 4 2 2 2" xfId="22791"/>
    <cellStyle name="Normal 5 2 4 2 3" xfId="15706"/>
    <cellStyle name="Normal 5 2 4 2 3 2" xfId="22792"/>
    <cellStyle name="Normal 5 2 4 2 4" xfId="22790"/>
    <cellStyle name="Normal 5 2 4 3" xfId="15707"/>
    <cellStyle name="Normal 5 2 4 3 2" xfId="22793"/>
    <cellStyle name="Normal 5 2 4 4" xfId="15708"/>
    <cellStyle name="Normal 5 2 4 4 2" xfId="15709"/>
    <cellStyle name="Normal 5 2 4 4 3" xfId="22794"/>
    <cellStyle name="Normal 5 2 4 5" xfId="15710"/>
    <cellStyle name="Normal 5 2 4 5 2" xfId="15711"/>
    <cellStyle name="Normal 5 2 4 5 3" xfId="22795"/>
    <cellStyle name="Normal 5 2 4 6" xfId="22789"/>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3" xfId="15717"/>
    <cellStyle name="Normal 5 2 5 2 2 4" xfId="15718"/>
    <cellStyle name="Normal 5 2 5 2 2 5" xfId="22798"/>
    <cellStyle name="Normal 5 2 5 2 3" xfId="15719"/>
    <cellStyle name="Normal 5 2 5 2 3 2" xfId="15720"/>
    <cellStyle name="Normal 5 2 5 2 3 3" xfId="22800"/>
    <cellStyle name="Normal 5 2 5 2 4" xfId="15721"/>
    <cellStyle name="Normal 5 2 5 2 4 2" xfId="15722"/>
    <cellStyle name="Normal 5 2 5 2 4 3" xfId="22801"/>
    <cellStyle name="Normal 5 2 5 2 5" xfId="15723"/>
    <cellStyle name="Normal 5 2 5 2 6" xfId="22797"/>
    <cellStyle name="Normal 5 2 5 3" xfId="15724"/>
    <cellStyle name="Normal 5 2 5 3 2" xfId="15725"/>
    <cellStyle name="Normal 5 2 5 3 2 2" xfId="22803"/>
    <cellStyle name="Normal 5 2 5 3 3" xfId="22802"/>
    <cellStyle name="Normal 5 2 5 4" xfId="15726"/>
    <cellStyle name="Normal 5 2 5 4 2" xfId="15727"/>
    <cellStyle name="Normal 5 2 5 4 3" xfId="22804"/>
    <cellStyle name="Normal 5 2 5 5" xfId="15728"/>
    <cellStyle name="Normal 5 2 5 5 2" xfId="15729"/>
    <cellStyle name="Normal 5 2 5 5 3" xfId="22805"/>
    <cellStyle name="Normal 5 2 5 6" xfId="15730"/>
    <cellStyle name="Normal 5 2 5 7" xfId="15731"/>
    <cellStyle name="Normal 5 2 5 8" xfId="22796"/>
    <cellStyle name="Normal 5 2 6" xfId="15732"/>
    <cellStyle name="Normal 5 2 6 2" xfId="15733"/>
    <cellStyle name="Normal 5 2 6 3" xfId="22806"/>
    <cellStyle name="Normal 5 2 7" xfId="15734"/>
    <cellStyle name="Normal 5 2 7 2" xfId="22807"/>
    <cellStyle name="Normal 5 2 8" xfId="15735"/>
    <cellStyle name="Normal 5 2 8 2" xfId="15736"/>
    <cellStyle name="Normal 5 2 8 3" xfId="22808"/>
    <cellStyle name="Normal 5 2 9" xfId="15737"/>
    <cellStyle name="Normal 5 2 9 2" xfId="15738"/>
    <cellStyle name="Normal 5 2 9 3" xfId="22809"/>
    <cellStyle name="Normal 5 20" xfId="15739"/>
    <cellStyle name="Normal 5 20 2" xfId="15740"/>
    <cellStyle name="Normal 5 20 2 2" xfId="22811"/>
    <cellStyle name="Normal 5 20 3" xfId="15741"/>
    <cellStyle name="Normal 5 20 3 2" xfId="22812"/>
    <cellStyle name="Normal 5 20 4" xfId="22810"/>
    <cellStyle name="Normal 5 21" xfId="15742"/>
    <cellStyle name="Normal 5 21 2" xfId="15743"/>
    <cellStyle name="Normal 5 21 2 2" xfId="22814"/>
    <cellStyle name="Normal 5 21 3" xfId="15744"/>
    <cellStyle name="Normal 5 21 3 2" xfId="22815"/>
    <cellStyle name="Normal 5 21 4" xfId="22813"/>
    <cellStyle name="Normal 5 22" xfId="15745"/>
    <cellStyle name="Normal 5 22 2" xfId="15746"/>
    <cellStyle name="Normal 5 22 2 2" xfId="22817"/>
    <cellStyle name="Normal 5 22 3" xfId="15747"/>
    <cellStyle name="Normal 5 22 3 2" xfId="22818"/>
    <cellStyle name="Normal 5 22 4" xfId="22816"/>
    <cellStyle name="Normal 5 23" xfId="15748"/>
    <cellStyle name="Normal 5 23 2" xfId="15749"/>
    <cellStyle name="Normal 5 23 2 2" xfId="22820"/>
    <cellStyle name="Normal 5 23 3" xfId="22819"/>
    <cellStyle name="Normal 5 24" xfId="15750"/>
    <cellStyle name="Normal 5 24 2" xfId="15751"/>
    <cellStyle name="Normal 5 24 2 2" xfId="22822"/>
    <cellStyle name="Normal 5 24 3" xfId="22821"/>
    <cellStyle name="Normal 5 25" xfId="15752"/>
    <cellStyle name="Normal 5 25 2" xfId="22823"/>
    <cellStyle name="Normal 5 26" xfId="15753"/>
    <cellStyle name="Normal 5 26 2" xfId="22824"/>
    <cellStyle name="Normal 5 27" xfId="15754"/>
    <cellStyle name="Normal 5 27 2" xfId="22825"/>
    <cellStyle name="Normal 5 28" xfId="15755"/>
    <cellStyle name="Normal 5 29" xfId="15756"/>
    <cellStyle name="Normal 5 3" xfId="15757"/>
    <cellStyle name="Normal 5 3 10" xfId="22826"/>
    <cellStyle name="Normal 5 3 2" xfId="15758"/>
    <cellStyle name="Normal 5 3 2 2" xfId="15759"/>
    <cellStyle name="Normal 5 3 2 2 2" xfId="15760"/>
    <cellStyle name="Normal 5 3 2 2 2 2" xfId="22829"/>
    <cellStyle name="Normal 5 3 2 2 3" xfId="15761"/>
    <cellStyle name="Normal 5 3 2 2 3 2" xfId="22830"/>
    <cellStyle name="Normal 5 3 2 2 4" xfId="15762"/>
    <cellStyle name="Normal 5 3 2 2 5" xfId="15763"/>
    <cellStyle name="Normal 5 3 2 2 6" xfId="22828"/>
    <cellStyle name="Normal 5 3 2 3" xfId="15764"/>
    <cellStyle name="Normal 5 3 2 3 2" xfId="22831"/>
    <cellStyle name="Normal 5 3 2 4" xfId="15765"/>
    <cellStyle name="Normal 5 3 2 4 2" xfId="22832"/>
    <cellStyle name="Normal 5 3 2 5" xfId="15766"/>
    <cellStyle name="Normal 5 3 2 6" xfId="15767"/>
    <cellStyle name="Normal 5 3 2 7" xfId="22827"/>
    <cellStyle name="Normal 5 3 3" xfId="15768"/>
    <cellStyle name="Normal 5 3 3 2" xfId="15769"/>
    <cellStyle name="Normal 5 3 3 2 2" xfId="22834"/>
    <cellStyle name="Normal 5 3 3 3" xfId="15770"/>
    <cellStyle name="Normal 5 3 3 3 2" xfId="22835"/>
    <cellStyle name="Normal 5 3 3 4" xfId="15771"/>
    <cellStyle name="Normal 5 3 3 5" xfId="15772"/>
    <cellStyle name="Normal 5 3 3 6" xfId="22833"/>
    <cellStyle name="Normal 5 3 4" xfId="15773"/>
    <cellStyle name="Normal 5 3 4 2" xfId="22836"/>
    <cellStyle name="Normal 5 3 5" xfId="15774"/>
    <cellStyle name="Normal 5 3 5 2" xfId="22837"/>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4" xfId="15781"/>
    <cellStyle name="Normal 5 4 10" xfId="22838"/>
    <cellStyle name="Normal 5 4 2" xfId="15782"/>
    <cellStyle name="Normal 5 4 2 2" xfId="15783"/>
    <cellStyle name="Normal 5 4 2 2 2" xfId="15784"/>
    <cellStyle name="Normal 5 4 2 2 2 2" xfId="15785"/>
    <cellStyle name="Normal 5 4 2 2 2 2 2" xfId="22842"/>
    <cellStyle name="Normal 5 4 2 2 2 3" xfId="15786"/>
    <cellStyle name="Normal 5 4 2 2 2 3 2" xfId="22843"/>
    <cellStyle name="Normal 5 4 2 2 2 4" xfId="22841"/>
    <cellStyle name="Normal 5 4 2 2 3" xfId="15787"/>
    <cellStyle name="Normal 5 4 2 2 3 2" xfId="15788"/>
    <cellStyle name="Normal 5 4 2 2 3 2 2" xfId="22845"/>
    <cellStyle name="Normal 5 4 2 2 3 3" xfId="22844"/>
    <cellStyle name="Normal 5 4 2 2 4" xfId="15789"/>
    <cellStyle name="Normal 5 4 2 2 4 2" xfId="22846"/>
    <cellStyle name="Normal 5 4 2 2 5" xfId="22840"/>
    <cellStyle name="Normal 5 4 2 3" xfId="15790"/>
    <cellStyle name="Normal 5 4 2 3 2" xfId="15791"/>
    <cellStyle name="Normal 5 4 2 3 2 2" xfId="15792"/>
    <cellStyle name="Normal 5 4 2 3 2 2 2" xfId="22849"/>
    <cellStyle name="Normal 5 4 2 3 2 3" xfId="22848"/>
    <cellStyle name="Normal 5 4 2 3 3" xfId="15793"/>
    <cellStyle name="Normal 5 4 2 3 3 2" xfId="22850"/>
    <cellStyle name="Normal 5 4 2 3 4" xfId="22847"/>
    <cellStyle name="Normal 5 4 2 4" xfId="15794"/>
    <cellStyle name="Normal 5 4 2 4 2" xfId="15795"/>
    <cellStyle name="Normal 5 4 2 4 2 2" xfId="22852"/>
    <cellStyle name="Normal 5 4 2 4 3" xfId="15796"/>
    <cellStyle name="Normal 5 4 2 4 4" xfId="22851"/>
    <cellStyle name="Normal 5 4 2 5" xfId="15797"/>
    <cellStyle name="Normal 5 4 2 5 2" xfId="15798"/>
    <cellStyle name="Normal 5 4 2 5 3" xfId="22853"/>
    <cellStyle name="Normal 5 4 2 6" xfId="15799"/>
    <cellStyle name="Normal 5 4 2 6 2" xfId="22854"/>
    <cellStyle name="Normal 5 4 2 7" xfId="15800"/>
    <cellStyle name="Normal 5 4 2 7 2" xfId="22855"/>
    <cellStyle name="Normal 5 4 2 8" xfId="15801"/>
    <cellStyle name="Normal 5 4 2 8 2" xfId="22856"/>
    <cellStyle name="Normal 5 4 2 9" xfId="22839"/>
    <cellStyle name="Normal 5 4 3" xfId="15802"/>
    <cellStyle name="Normal 5 4 3 2" xfId="15803"/>
    <cellStyle name="Normal 5 4 3 2 2" xfId="15804"/>
    <cellStyle name="Normal 5 4 3 2 2 2" xfId="22859"/>
    <cellStyle name="Normal 5 4 3 2 3" xfId="15805"/>
    <cellStyle name="Normal 5 4 3 2 3 2" xfId="22860"/>
    <cellStyle name="Normal 5 4 3 2 4" xfId="22858"/>
    <cellStyle name="Normal 5 4 3 3" xfId="15806"/>
    <cellStyle name="Normal 5 4 3 3 2" xfId="15807"/>
    <cellStyle name="Normal 5 4 3 3 2 2" xfId="22862"/>
    <cellStyle name="Normal 5 4 3 3 3" xfId="22861"/>
    <cellStyle name="Normal 5 4 3 4" xfId="15808"/>
    <cellStyle name="Normal 5 4 3 4 2" xfId="22863"/>
    <cellStyle name="Normal 5 4 3 5" xfId="15809"/>
    <cellStyle name="Normal 5 4 3 5 2" xfId="22864"/>
    <cellStyle name="Normal 5 4 3 6" xfId="22857"/>
    <cellStyle name="Normal 5 4 4" xfId="15810"/>
    <cellStyle name="Normal 5 4 4 2" xfId="15811"/>
    <cellStyle name="Normal 5 4 4 2 2" xfId="15812"/>
    <cellStyle name="Normal 5 4 4 2 2 2" xfId="22867"/>
    <cellStyle name="Normal 5 4 4 2 3" xfId="22866"/>
    <cellStyle name="Normal 5 4 4 3" xfId="15813"/>
    <cellStyle name="Normal 5 4 4 3 2" xfId="22868"/>
    <cellStyle name="Normal 5 4 4 4" xfId="15814"/>
    <cellStyle name="Normal 5 4 4 4 2" xfId="22869"/>
    <cellStyle name="Normal 5 4 4 5" xfId="22865"/>
    <cellStyle name="Normal 5 4 5" xfId="15815"/>
    <cellStyle name="Normal 5 4 5 2" xfId="15816"/>
    <cellStyle name="Normal 5 4 5 2 2" xfId="22871"/>
    <cellStyle name="Normal 5 4 5 3" xfId="15817"/>
    <cellStyle name="Normal 5 4 5 4" xfId="22870"/>
    <cellStyle name="Normal 5 4 6" xfId="15818"/>
    <cellStyle name="Normal 5 4 6 2" xfId="15819"/>
    <cellStyle name="Normal 5 4 6 3" xfId="22872"/>
    <cellStyle name="Normal 5 4 7" xfId="15820"/>
    <cellStyle name="Normal 5 4 7 2" xfId="22873"/>
    <cellStyle name="Normal 5 4 8" xfId="15821"/>
    <cellStyle name="Normal 5 4 8 2" xfId="22874"/>
    <cellStyle name="Normal 5 4 9" xfId="15822"/>
    <cellStyle name="Normal 5 4 9 2" xfId="22875"/>
    <cellStyle name="Normal 5 5" xfId="15823"/>
    <cellStyle name="Normal 5 5 2" xfId="15824"/>
    <cellStyle name="Normal 5 5 2 2" xfId="15825"/>
    <cellStyle name="Normal 5 5 2 2 2" xfId="15826"/>
    <cellStyle name="Normal 5 5 2 2 3" xfId="22878"/>
    <cellStyle name="Normal 5 5 2 3" xfId="15827"/>
    <cellStyle name="Normal 5 5 2 4" xfId="15828"/>
    <cellStyle name="Normal 5 5 2 5" xfId="22877"/>
    <cellStyle name="Normal 5 5 3" xfId="15829"/>
    <cellStyle name="Normal 5 5 3 2" xfId="15830"/>
    <cellStyle name="Normal 5 5 3 3" xfId="15831"/>
    <cellStyle name="Normal 5 5 3 4" xfId="15832"/>
    <cellStyle name="Normal 5 5 3 5" xfId="22879"/>
    <cellStyle name="Normal 5 5 4" xfId="15833"/>
    <cellStyle name="Normal 5 5 4 2" xfId="15834"/>
    <cellStyle name="Normal 5 5 4 3" xfId="22880"/>
    <cellStyle name="Normal 5 5 5" xfId="15835"/>
    <cellStyle name="Normal 5 5 5 2" xfId="15836"/>
    <cellStyle name="Normal 5 5 5 3" xfId="22881"/>
    <cellStyle name="Normal 5 5 6" xfId="15837"/>
    <cellStyle name="Normal 5 5 6 2" xfId="22882"/>
    <cellStyle name="Normal 5 5 7" xfId="15838"/>
    <cellStyle name="Normal 5 5 8" xfId="22876"/>
    <cellStyle name="Normal 5 6" xfId="15839"/>
    <cellStyle name="Normal 5 6 10" xfId="15840"/>
    <cellStyle name="Normal 5 6 11" xfId="22883"/>
    <cellStyle name="Normal 5 6 2" xfId="15841"/>
    <cellStyle name="Normal 5 6 2 10" xfId="22884"/>
    <cellStyle name="Normal 5 6 2 2" xfId="15842"/>
    <cellStyle name="Normal 5 6 2 2 2" xfId="15843"/>
    <cellStyle name="Normal 5 6 2 2 2 2" xfId="15844"/>
    <cellStyle name="Normal 5 6 2 2 2 2 2" xfId="22887"/>
    <cellStyle name="Normal 5 6 2 2 2 3" xfId="15845"/>
    <cellStyle name="Normal 5 6 2 2 2 3 2" xfId="22888"/>
    <cellStyle name="Normal 5 6 2 2 2 4" xfId="22886"/>
    <cellStyle name="Normal 5 6 2 2 3" xfId="15846"/>
    <cellStyle name="Normal 5 6 2 2 3 2" xfId="15847"/>
    <cellStyle name="Normal 5 6 2 2 3 2 2" xfId="22890"/>
    <cellStyle name="Normal 5 6 2 2 3 3" xfId="22889"/>
    <cellStyle name="Normal 5 6 2 2 4" xfId="15848"/>
    <cellStyle name="Normal 5 6 2 2 4 2" xfId="22891"/>
    <cellStyle name="Normal 5 6 2 2 5" xfId="22885"/>
    <cellStyle name="Normal 5 6 2 3" xfId="15849"/>
    <cellStyle name="Normal 5 6 2 3 2" xfId="15850"/>
    <cellStyle name="Normal 5 6 2 3 2 2" xfId="15851"/>
    <cellStyle name="Normal 5 6 2 3 2 2 2" xfId="22894"/>
    <cellStyle name="Normal 5 6 2 3 2 3" xfId="22893"/>
    <cellStyle name="Normal 5 6 2 3 3" xfId="15852"/>
    <cellStyle name="Normal 5 6 2 3 3 2" xfId="22895"/>
    <cellStyle name="Normal 5 6 2 3 4" xfId="22892"/>
    <cellStyle name="Normal 5 6 2 4" xfId="15853"/>
    <cellStyle name="Normal 5 6 2 4 2" xfId="15854"/>
    <cellStyle name="Normal 5 6 2 4 2 2" xfId="22897"/>
    <cellStyle name="Normal 5 6 2 4 3" xfId="22896"/>
    <cellStyle name="Normal 5 6 2 5" xfId="15855"/>
    <cellStyle name="Normal 5 6 2 5 2" xfId="22898"/>
    <cellStyle name="Normal 5 6 2 6" xfId="15856"/>
    <cellStyle name="Normal 5 6 2 6 2" xfId="22899"/>
    <cellStyle name="Normal 5 6 2 7" xfId="15857"/>
    <cellStyle name="Normal 5 6 2 7 2" xfId="22900"/>
    <cellStyle name="Normal 5 6 2 8" xfId="15858"/>
    <cellStyle name="Normal 5 6 2 8 2" xfId="22901"/>
    <cellStyle name="Normal 5 6 2 9" xfId="15859"/>
    <cellStyle name="Normal 5 6 3" xfId="15860"/>
    <cellStyle name="Normal 5 6 3 2" xfId="15861"/>
    <cellStyle name="Normal 5 6 3 2 2" xfId="15862"/>
    <cellStyle name="Normal 5 6 3 2 2 2" xfId="22904"/>
    <cellStyle name="Normal 5 6 3 2 3" xfId="15863"/>
    <cellStyle name="Normal 5 6 3 2 3 2" xfId="22905"/>
    <cellStyle name="Normal 5 6 3 2 4" xfId="22903"/>
    <cellStyle name="Normal 5 6 3 3" xfId="15864"/>
    <cellStyle name="Normal 5 6 3 3 2" xfId="15865"/>
    <cellStyle name="Normal 5 6 3 3 2 2" xfId="22907"/>
    <cellStyle name="Normal 5 6 3 3 3" xfId="22906"/>
    <cellStyle name="Normal 5 6 3 4" xfId="15866"/>
    <cellStyle name="Normal 5 6 3 4 2" xfId="22908"/>
    <cellStyle name="Normal 5 6 3 5" xfId="15867"/>
    <cellStyle name="Normal 5 6 3 5 2" xfId="22909"/>
    <cellStyle name="Normal 5 6 3 6" xfId="15868"/>
    <cellStyle name="Normal 5 6 3 7" xfId="22902"/>
    <cellStyle name="Normal 5 6 4" xfId="15869"/>
    <cellStyle name="Normal 5 6 4 2" xfId="15870"/>
    <cellStyle name="Normal 5 6 4 2 2" xfId="15871"/>
    <cellStyle name="Normal 5 6 4 2 2 2" xfId="22912"/>
    <cellStyle name="Normal 5 6 4 2 3" xfId="22911"/>
    <cellStyle name="Normal 5 6 4 3" xfId="15872"/>
    <cellStyle name="Normal 5 6 4 3 2" xfId="22913"/>
    <cellStyle name="Normal 5 6 4 4" xfId="15873"/>
    <cellStyle name="Normal 5 6 4 4 2" xfId="22914"/>
    <cellStyle name="Normal 5 6 4 5" xfId="22910"/>
    <cellStyle name="Normal 5 6 5" xfId="15874"/>
    <cellStyle name="Normal 5 6 5 2" xfId="15875"/>
    <cellStyle name="Normal 5 6 5 2 2" xfId="22916"/>
    <cellStyle name="Normal 5 6 5 3" xfId="22915"/>
    <cellStyle name="Normal 5 6 6" xfId="15876"/>
    <cellStyle name="Normal 5 6 6 2" xfId="22917"/>
    <cellStyle name="Normal 5 6 7" xfId="15877"/>
    <cellStyle name="Normal 5 6 7 2" xfId="22918"/>
    <cellStyle name="Normal 5 6 8" xfId="15878"/>
    <cellStyle name="Normal 5 6 8 2" xfId="22919"/>
    <cellStyle name="Normal 5 6 9" xfId="15879"/>
    <cellStyle name="Normal 5 6 9 2" xfId="22920"/>
    <cellStyle name="Normal 5 7" xfId="15880"/>
    <cellStyle name="Normal 5 7 10" xfId="22921"/>
    <cellStyle name="Normal 5 7 2" xfId="15881"/>
    <cellStyle name="Normal 5 7 2 2" xfId="15882"/>
    <cellStyle name="Normal 5 7 2 2 2" xfId="15883"/>
    <cellStyle name="Normal 5 7 2 2 2 2" xfId="22924"/>
    <cellStyle name="Normal 5 7 2 2 3" xfId="15884"/>
    <cellStyle name="Normal 5 7 2 2 3 2" xfId="22925"/>
    <cellStyle name="Normal 5 7 2 2 4" xfId="22923"/>
    <cellStyle name="Normal 5 7 2 3" xfId="15885"/>
    <cellStyle name="Normal 5 7 2 3 2" xfId="15886"/>
    <cellStyle name="Normal 5 7 2 3 2 2" xfId="22927"/>
    <cellStyle name="Normal 5 7 2 3 3" xfId="22926"/>
    <cellStyle name="Normal 5 7 2 4" xfId="15887"/>
    <cellStyle name="Normal 5 7 2 4 2" xfId="22928"/>
    <cellStyle name="Normal 5 7 2 5" xfId="15888"/>
    <cellStyle name="Normal 5 7 2 5 2" xfId="22929"/>
    <cellStyle name="Normal 5 7 2 6" xfId="15889"/>
    <cellStyle name="Normal 5 7 2 6 2" xfId="22930"/>
    <cellStyle name="Normal 5 7 2 7" xfId="15890"/>
    <cellStyle name="Normal 5 7 2 7 2" xfId="22931"/>
    <cellStyle name="Normal 5 7 2 8" xfId="22922"/>
    <cellStyle name="Normal 5 7 3" xfId="15891"/>
    <cellStyle name="Normal 5 7 3 2" xfId="15892"/>
    <cellStyle name="Normal 5 7 3 2 2" xfId="15893"/>
    <cellStyle name="Normal 5 7 3 2 2 2" xfId="22934"/>
    <cellStyle name="Normal 5 7 3 2 3" xfId="22933"/>
    <cellStyle name="Normal 5 7 3 3" xfId="15894"/>
    <cellStyle name="Normal 5 7 3 3 2" xfId="22935"/>
    <cellStyle name="Normal 5 7 3 4" xfId="15895"/>
    <cellStyle name="Normal 5 7 3 4 2" xfId="22936"/>
    <cellStyle name="Normal 5 7 3 5" xfId="22932"/>
    <cellStyle name="Normal 5 7 4" xfId="15896"/>
    <cellStyle name="Normal 5 7 4 2" xfId="15897"/>
    <cellStyle name="Normal 5 7 4 2 2" xfId="22938"/>
    <cellStyle name="Normal 5 7 4 3" xfId="15898"/>
    <cellStyle name="Normal 5 7 4 3 2" xfId="22939"/>
    <cellStyle name="Normal 5 7 4 4" xfId="22937"/>
    <cellStyle name="Normal 5 7 5" xfId="15899"/>
    <cellStyle name="Normal 5 7 5 2" xfId="22940"/>
    <cellStyle name="Normal 5 7 6" xfId="15900"/>
    <cellStyle name="Normal 5 7 6 2" xfId="22941"/>
    <cellStyle name="Normal 5 7 7" xfId="15901"/>
    <cellStyle name="Normal 5 7 7 2" xfId="22942"/>
    <cellStyle name="Normal 5 7 8" xfId="15902"/>
    <cellStyle name="Normal 5 7 8 2" xfId="22943"/>
    <cellStyle name="Normal 5 7 9" xfId="15903"/>
    <cellStyle name="Normal 5 8" xfId="15904"/>
    <cellStyle name="Normal 5 8 10" xfId="22944"/>
    <cellStyle name="Normal 5 8 2" xfId="15905"/>
    <cellStyle name="Normal 5 8 2 2" xfId="15906"/>
    <cellStyle name="Normal 5 8 2 2 2" xfId="15907"/>
    <cellStyle name="Normal 5 8 2 2 2 2" xfId="22947"/>
    <cellStyle name="Normal 5 8 2 2 3" xfId="15908"/>
    <cellStyle name="Normal 5 8 2 2 3 2" xfId="22948"/>
    <cellStyle name="Normal 5 8 2 2 4" xfId="22946"/>
    <cellStyle name="Normal 5 8 2 3" xfId="15909"/>
    <cellStyle name="Normal 5 8 2 3 2" xfId="22949"/>
    <cellStyle name="Normal 5 8 2 4" xfId="15910"/>
    <cellStyle name="Normal 5 8 2 4 2" xfId="22950"/>
    <cellStyle name="Normal 5 8 2 5" xfId="15911"/>
    <cellStyle name="Normal 5 8 2 5 2" xfId="22951"/>
    <cellStyle name="Normal 5 8 2 6" xfId="15912"/>
    <cellStyle name="Normal 5 8 2 6 2" xfId="22952"/>
    <cellStyle name="Normal 5 8 2 7" xfId="15913"/>
    <cellStyle name="Normal 5 8 2 7 2" xfId="22953"/>
    <cellStyle name="Normal 5 8 2 8" xfId="22945"/>
    <cellStyle name="Normal 5 8 3" xfId="15914"/>
    <cellStyle name="Normal 5 8 3 2" xfId="15915"/>
    <cellStyle name="Normal 5 8 3 2 2" xfId="22955"/>
    <cellStyle name="Normal 5 8 3 3" xfId="15916"/>
    <cellStyle name="Normal 5 8 3 3 2" xfId="22956"/>
    <cellStyle name="Normal 5 8 3 4" xfId="15917"/>
    <cellStyle name="Normal 5 8 3 4 2" xfId="22957"/>
    <cellStyle name="Normal 5 8 3 5" xfId="22954"/>
    <cellStyle name="Normal 5 8 4" xfId="15918"/>
    <cellStyle name="Normal 5 8 4 2" xfId="15919"/>
    <cellStyle name="Normal 5 8 4 2 2" xfId="22959"/>
    <cellStyle name="Normal 5 8 4 3" xfId="22958"/>
    <cellStyle name="Normal 5 8 5" xfId="15920"/>
    <cellStyle name="Normal 5 8 5 2" xfId="22960"/>
    <cellStyle name="Normal 5 8 6" xfId="15921"/>
    <cellStyle name="Normal 5 8 6 2" xfId="22961"/>
    <cellStyle name="Normal 5 8 7" xfId="15922"/>
    <cellStyle name="Normal 5 8 7 2" xfId="22962"/>
    <cellStyle name="Normal 5 8 8" xfId="15923"/>
    <cellStyle name="Normal 5 8 8 2" xfId="22963"/>
    <cellStyle name="Normal 5 8 9" xfId="15924"/>
    <cellStyle name="Normal 5 9" xfId="15925"/>
    <cellStyle name="Normal 5 9 2" xfId="15926"/>
    <cellStyle name="Normal 5 9 2 2" xfId="15927"/>
    <cellStyle name="Normal 5 9 2 2 2" xfId="22966"/>
    <cellStyle name="Normal 5 9 2 3" xfId="15928"/>
    <cellStyle name="Normal 5 9 2 3 2" xfId="22967"/>
    <cellStyle name="Normal 5 9 2 4" xfId="15929"/>
    <cellStyle name="Normal 5 9 2 4 2" xfId="22968"/>
    <cellStyle name="Normal 5 9 2 5" xfId="15930"/>
    <cellStyle name="Normal 5 9 2 5 2" xfId="22969"/>
    <cellStyle name="Normal 5 9 2 6" xfId="15931"/>
    <cellStyle name="Normal 5 9 2 6 2" xfId="22970"/>
    <cellStyle name="Normal 5 9 2 7" xfId="22965"/>
    <cellStyle name="Normal 5 9 3" xfId="15932"/>
    <cellStyle name="Normal 5 9 3 2" xfId="15933"/>
    <cellStyle name="Normal 5 9 3 2 2" xfId="22972"/>
    <cellStyle name="Normal 5 9 3 3" xfId="22971"/>
    <cellStyle name="Normal 5 9 4" xfId="15934"/>
    <cellStyle name="Normal 5 9 4 2" xfId="15935"/>
    <cellStyle name="Normal 5 9 4 2 2" xfId="22974"/>
    <cellStyle name="Normal 5 9 4 3" xfId="22973"/>
    <cellStyle name="Normal 5 9 5" xfId="15936"/>
    <cellStyle name="Normal 5 9 5 2" xfId="22975"/>
    <cellStyle name="Normal 5 9 6" xfId="15937"/>
    <cellStyle name="Normal 5 9 6 2" xfId="22976"/>
    <cellStyle name="Normal 5 9 7" xfId="15938"/>
    <cellStyle name="Normal 5 9 7 2" xfId="22977"/>
    <cellStyle name="Normal 5 9 8" xfId="15939"/>
    <cellStyle name="Normal 5 9 9" xfId="22964"/>
    <cellStyle name="Normal 50" xfId="15940"/>
    <cellStyle name="Normal 50 2" xfId="22978"/>
    <cellStyle name="Normal 500" xfId="15941"/>
    <cellStyle name="Normal 500 2" xfId="22979"/>
    <cellStyle name="Normal 501" xfId="15942"/>
    <cellStyle name="Normal 501 2" xfId="22980"/>
    <cellStyle name="Normal 502" xfId="15943"/>
    <cellStyle name="Normal 502 2" xfId="22981"/>
    <cellStyle name="Normal 503" xfId="15944"/>
    <cellStyle name="Normal 503 2" xfId="22982"/>
    <cellStyle name="Normal 504" xfId="15945"/>
    <cellStyle name="Normal 504 2" xfId="22983"/>
    <cellStyle name="Normal 505" xfId="15946"/>
    <cellStyle name="Normal 505 2" xfId="22984"/>
    <cellStyle name="Normal 506" xfId="15947"/>
    <cellStyle name="Normal 506 2" xfId="22985"/>
    <cellStyle name="Normal 507" xfId="15948"/>
    <cellStyle name="Normal 507 2" xfId="22986"/>
    <cellStyle name="Normal 508" xfId="15949"/>
    <cellStyle name="Normal 509" xfId="15950"/>
    <cellStyle name="Normal 51" xfId="15951"/>
    <cellStyle name="Normal 51 2" xfId="22987"/>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3" xfId="16039"/>
    <cellStyle name="Normal 58 3 2" xfId="22996"/>
    <cellStyle name="Normal 58 4" xfId="22994"/>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3" xfId="16062"/>
    <cellStyle name="Normal 59 3 2" xfId="22999"/>
    <cellStyle name="Normal 59 4" xfId="16063"/>
    <cellStyle name="Normal 59 4 2" xfId="23000"/>
    <cellStyle name="Normal 59 5" xfId="22997"/>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3" xfId="16084"/>
    <cellStyle name="Normal 6 10 2 3 2" xfId="23004"/>
    <cellStyle name="Normal 6 10 2 4" xfId="16085"/>
    <cellStyle name="Normal 6 10 2 4 2" xfId="23005"/>
    <cellStyle name="Normal 6 10 2 5" xfId="16086"/>
    <cellStyle name="Normal 6 10 2 5 2" xfId="23006"/>
    <cellStyle name="Normal 6 10 2 6" xfId="23002"/>
    <cellStyle name="Normal 6 10 3" xfId="16087"/>
    <cellStyle name="Normal 6 10 3 2" xfId="16088"/>
    <cellStyle name="Normal 6 10 3 2 2" xfId="23008"/>
    <cellStyle name="Normal 6 10 3 3" xfId="23007"/>
    <cellStyle name="Normal 6 10 4" xfId="16089"/>
    <cellStyle name="Normal 6 10 4 2" xfId="16090"/>
    <cellStyle name="Normal 6 10 4 2 2" xfId="23010"/>
    <cellStyle name="Normal 6 10 4 3" xfId="23009"/>
    <cellStyle name="Normal 6 10 5" xfId="16091"/>
    <cellStyle name="Normal 6 10 5 2" xfId="23011"/>
    <cellStyle name="Normal 6 10 6" xfId="16092"/>
    <cellStyle name="Normal 6 10 6 2" xfId="23012"/>
    <cellStyle name="Normal 6 10 7" xfId="23001"/>
    <cellStyle name="Normal 6 11" xfId="16093"/>
    <cellStyle name="Normal 6 11 2" xfId="16094"/>
    <cellStyle name="Normal 6 11 2 2" xfId="16095"/>
    <cellStyle name="Normal 6 11 2 2 2" xfId="23015"/>
    <cellStyle name="Normal 6 11 2 3" xfId="23014"/>
    <cellStyle name="Normal 6 11 3" xfId="16096"/>
    <cellStyle name="Normal 6 11 3 2" xfId="16097"/>
    <cellStyle name="Normal 6 11 3 2 2" xfId="23017"/>
    <cellStyle name="Normal 6 11 3 3" xfId="23016"/>
    <cellStyle name="Normal 6 11 4" xfId="16098"/>
    <cellStyle name="Normal 6 11 4 2" xfId="16099"/>
    <cellStyle name="Normal 6 11 4 2 2" xfId="23019"/>
    <cellStyle name="Normal 6 11 4 3" xfId="23018"/>
    <cellStyle name="Normal 6 11 5" xfId="16100"/>
    <cellStyle name="Normal 6 11 5 2" xfId="23020"/>
    <cellStyle name="Normal 6 11 6" xfId="16101"/>
    <cellStyle name="Normal 6 11 6 2" xfId="23021"/>
    <cellStyle name="Normal 6 11 7" xfId="23013"/>
    <cellStyle name="Normal 6 12" xfId="16102"/>
    <cellStyle name="Normal 6 12 2" xfId="16103"/>
    <cellStyle name="Normal 6 12 2 2" xfId="16104"/>
    <cellStyle name="Normal 6 12 2 2 2" xfId="23024"/>
    <cellStyle name="Normal 6 12 2 3" xfId="23023"/>
    <cellStyle name="Normal 6 12 3" xfId="16105"/>
    <cellStyle name="Normal 6 12 3 2" xfId="23025"/>
    <cellStyle name="Normal 6 12 4" xfId="16106"/>
    <cellStyle name="Normal 6 12 4 2" xfId="23026"/>
    <cellStyle name="Normal 6 12 5" xfId="16107"/>
    <cellStyle name="Normal 6 12 5 2" xfId="23027"/>
    <cellStyle name="Normal 6 12 6" xfId="23022"/>
    <cellStyle name="Normal 6 13" xfId="16108"/>
    <cellStyle name="Normal 6 13 2" xfId="16109"/>
    <cellStyle name="Normal 6 13 2 2" xfId="16110"/>
    <cellStyle name="Normal 6 13 2 2 2" xfId="23030"/>
    <cellStyle name="Normal 6 13 2 3" xfId="23029"/>
    <cellStyle name="Normal 6 13 3" xfId="16111"/>
    <cellStyle name="Normal 6 13 3 2" xfId="23031"/>
    <cellStyle name="Normal 6 13 4" xfId="16112"/>
    <cellStyle name="Normal 6 13 4 2" xfId="23032"/>
    <cellStyle name="Normal 6 13 5" xfId="16113"/>
    <cellStyle name="Normal 6 13 5 2" xfId="23033"/>
    <cellStyle name="Normal 6 13 6" xfId="23028"/>
    <cellStyle name="Normal 6 14" xfId="16114"/>
    <cellStyle name="Normal 6 14 2" xfId="16115"/>
    <cellStyle name="Normal 6 14 2 2" xfId="16116"/>
    <cellStyle name="Normal 6 14 2 2 2" xfId="23036"/>
    <cellStyle name="Normal 6 14 2 3" xfId="23035"/>
    <cellStyle name="Normal 6 14 3" xfId="16117"/>
    <cellStyle name="Normal 6 14 3 2" xfId="23037"/>
    <cellStyle name="Normal 6 14 4" xfId="16118"/>
    <cellStyle name="Normal 6 14 4 2" xfId="23038"/>
    <cellStyle name="Normal 6 14 5" xfId="16119"/>
    <cellStyle name="Normal 6 14 5 2" xfId="23039"/>
    <cellStyle name="Normal 6 14 6" xfId="23034"/>
    <cellStyle name="Normal 6 15" xfId="16120"/>
    <cellStyle name="Normal 6 15 2" xfId="16121"/>
    <cellStyle name="Normal 6 15 2 2" xfId="16122"/>
    <cellStyle name="Normal 6 15 2 2 2" xfId="23042"/>
    <cellStyle name="Normal 6 15 2 3" xfId="23041"/>
    <cellStyle name="Normal 6 15 3" xfId="16123"/>
    <cellStyle name="Normal 6 15 3 2" xfId="23043"/>
    <cellStyle name="Normal 6 15 4" xfId="16124"/>
    <cellStyle name="Normal 6 15 4 2" xfId="23044"/>
    <cellStyle name="Normal 6 15 5" xfId="16125"/>
    <cellStyle name="Normal 6 15 5 2" xfId="23045"/>
    <cellStyle name="Normal 6 15 6" xfId="23040"/>
    <cellStyle name="Normal 6 16" xfId="16126"/>
    <cellStyle name="Normal 6 16 2" xfId="16127"/>
    <cellStyle name="Normal 6 16 2 2" xfId="16128"/>
    <cellStyle name="Normal 6 16 2 2 2" xfId="23048"/>
    <cellStyle name="Normal 6 16 2 3" xfId="23047"/>
    <cellStyle name="Normal 6 16 3" xfId="16129"/>
    <cellStyle name="Normal 6 16 3 2" xfId="23049"/>
    <cellStyle name="Normal 6 16 4" xfId="16130"/>
    <cellStyle name="Normal 6 16 4 2" xfId="23050"/>
    <cellStyle name="Normal 6 16 5" xfId="16131"/>
    <cellStyle name="Normal 6 16 5 2" xfId="23051"/>
    <cellStyle name="Normal 6 16 6" xfId="23046"/>
    <cellStyle name="Normal 6 17" xfId="16132"/>
    <cellStyle name="Normal 6 17 2" xfId="16133"/>
    <cellStyle name="Normal 6 17 2 2" xfId="16134"/>
    <cellStyle name="Normal 6 17 2 2 2" xfId="23054"/>
    <cellStyle name="Normal 6 17 2 3" xfId="23053"/>
    <cellStyle name="Normal 6 17 3" xfId="16135"/>
    <cellStyle name="Normal 6 17 3 2" xfId="23055"/>
    <cellStyle name="Normal 6 17 4" xfId="16136"/>
    <cellStyle name="Normal 6 17 4 2" xfId="23056"/>
    <cellStyle name="Normal 6 17 5" xfId="16137"/>
    <cellStyle name="Normal 6 17 5 2" xfId="23057"/>
    <cellStyle name="Normal 6 17 6" xfId="23052"/>
    <cellStyle name="Normal 6 18" xfId="16138"/>
    <cellStyle name="Normal 6 18 2" xfId="16139"/>
    <cellStyle name="Normal 6 18 2 2" xfId="16140"/>
    <cellStyle name="Normal 6 18 2 2 2" xfId="16141"/>
    <cellStyle name="Normal 6 18 2 2 2 2" xfId="23061"/>
    <cellStyle name="Normal 6 18 2 2 3" xfId="23060"/>
    <cellStyle name="Normal 6 18 2 3" xfId="16142"/>
    <cellStyle name="Normal 6 18 2 3 2" xfId="23062"/>
    <cellStyle name="Normal 6 18 2 4" xfId="16143"/>
    <cellStyle name="Normal 6 18 2 4 2" xfId="23063"/>
    <cellStyle name="Normal 6 18 2 5" xfId="23059"/>
    <cellStyle name="Normal 6 18 3" xfId="16144"/>
    <cellStyle name="Normal 6 18 3 2" xfId="16145"/>
    <cellStyle name="Normal 6 18 3 2 2" xfId="23065"/>
    <cellStyle name="Normal 6 18 3 3" xfId="23064"/>
    <cellStyle name="Normal 6 18 4" xfId="16146"/>
    <cellStyle name="Normal 6 18 4 2" xfId="23066"/>
    <cellStyle name="Normal 6 18 5" xfId="16147"/>
    <cellStyle name="Normal 6 18 5 2" xfId="23067"/>
    <cellStyle name="Normal 6 18 6" xfId="23058"/>
    <cellStyle name="Normal 6 19" xfId="16148"/>
    <cellStyle name="Normal 6 19 2" xfId="16149"/>
    <cellStyle name="Normal 6 19 2 2" xfId="23069"/>
    <cellStyle name="Normal 6 19 3" xfId="16150"/>
    <cellStyle name="Normal 6 19 3 2" xfId="23070"/>
    <cellStyle name="Normal 6 19 4" xfId="23068"/>
    <cellStyle name="Normal 6 2" xfId="16151"/>
    <cellStyle name="Normal 6 2 10" xfId="16152"/>
    <cellStyle name="Normal 6 2 10 2" xfId="23071"/>
    <cellStyle name="Normal 6 2 11" xfId="16153"/>
    <cellStyle name="Normal 6 2 11 2" xfId="23072"/>
    <cellStyle name="Normal 6 2 2" xfId="16154"/>
    <cellStyle name="Normal 6 2 2 2" xfId="16155"/>
    <cellStyle name="Normal 6 2 2 2 2" xfId="16156"/>
    <cellStyle name="Normal 6 2 2 2 2 2" xfId="16157"/>
    <cellStyle name="Normal 6 2 2 2 2 2 2" xfId="23076"/>
    <cellStyle name="Normal 6 2 2 2 2 3" xfId="16158"/>
    <cellStyle name="Normal 6 2 2 2 2 3 2" xfId="23077"/>
    <cellStyle name="Normal 6 2 2 2 2 4" xfId="16159"/>
    <cellStyle name="Normal 6 2 2 2 2 5" xfId="16160"/>
    <cellStyle name="Normal 6 2 2 2 2 6" xfId="23075"/>
    <cellStyle name="Normal 6 2 2 2 3" xfId="16161"/>
    <cellStyle name="Normal 6 2 2 2 3 2" xfId="16162"/>
    <cellStyle name="Normal 6 2 2 2 3 2 2" xfId="23079"/>
    <cellStyle name="Normal 6 2 2 2 3 3" xfId="23078"/>
    <cellStyle name="Normal 6 2 2 2 4" xfId="16163"/>
    <cellStyle name="Normal 6 2 2 2 4 2" xfId="23080"/>
    <cellStyle name="Normal 6 2 2 2 5" xfId="16164"/>
    <cellStyle name="Normal 6 2 2 2 5 2" xfId="16165"/>
    <cellStyle name="Normal 6 2 2 2 5 3" xfId="23081"/>
    <cellStyle name="Normal 6 2 2 2 6" xfId="16166"/>
    <cellStyle name="Normal 6 2 2 2 6 2" xfId="16167"/>
    <cellStyle name="Normal 6 2 2 2 6 3" xfId="23082"/>
    <cellStyle name="Normal 6 2 2 2 7" xfId="23074"/>
    <cellStyle name="Normal 6 2 2 3" xfId="16168"/>
    <cellStyle name="Normal 6 2 2 3 2" xfId="16169"/>
    <cellStyle name="Normal 6 2 2 3 2 2" xfId="16170"/>
    <cellStyle name="Normal 6 2 2 3 2 2 2" xfId="23085"/>
    <cellStyle name="Normal 6 2 2 3 2 3" xfId="23084"/>
    <cellStyle name="Normal 6 2 2 3 3" xfId="16171"/>
    <cellStyle name="Normal 6 2 2 3 3 2" xfId="23086"/>
    <cellStyle name="Normal 6 2 2 3 4" xfId="16172"/>
    <cellStyle name="Normal 6 2 2 3 5" xfId="16173"/>
    <cellStyle name="Normal 6 2 2 3 6" xfId="23083"/>
    <cellStyle name="Normal 6 2 2 4" xfId="16174"/>
    <cellStyle name="Normal 6 2 2 4 2" xfId="16175"/>
    <cellStyle name="Normal 6 2 2 4 2 2" xfId="23088"/>
    <cellStyle name="Normal 6 2 2 4 3" xfId="23087"/>
    <cellStyle name="Normal 6 2 2 5" xfId="16176"/>
    <cellStyle name="Normal 6 2 2 5 2" xfId="23089"/>
    <cellStyle name="Normal 6 2 2 6" xfId="16177"/>
    <cellStyle name="Normal 6 2 2 6 2" xfId="16178"/>
    <cellStyle name="Normal 6 2 2 6 3" xfId="23090"/>
    <cellStyle name="Normal 6 2 2 7" xfId="16179"/>
    <cellStyle name="Normal 6 2 2 7 2" xfId="16180"/>
    <cellStyle name="Normal 6 2 2 7 3" xfId="23091"/>
    <cellStyle name="Normal 6 2 2 8" xfId="16181"/>
    <cellStyle name="Normal 6 2 2 8 2" xfId="23092"/>
    <cellStyle name="Normal 6 2 2 9" xfId="23073"/>
    <cellStyle name="Normal 6 2 3" xfId="16182"/>
    <cellStyle name="Normal 6 2 3 2" xfId="16183"/>
    <cellStyle name="Normal 6 2 3 2 2" xfId="16184"/>
    <cellStyle name="Normal 6 2 3 2 2 2" xfId="23095"/>
    <cellStyle name="Normal 6 2 3 2 3" xfId="16185"/>
    <cellStyle name="Normal 6 2 3 2 3 2" xfId="23096"/>
    <cellStyle name="Normal 6 2 3 2 4" xfId="16186"/>
    <cellStyle name="Normal 6 2 3 2 5" xfId="16187"/>
    <cellStyle name="Normal 6 2 3 2 6" xfId="23094"/>
    <cellStyle name="Normal 6 2 3 3" xfId="16188"/>
    <cellStyle name="Normal 6 2 3 3 2" xfId="16189"/>
    <cellStyle name="Normal 6 2 3 3 2 2" xfId="23098"/>
    <cellStyle name="Normal 6 2 3 3 3" xfId="23097"/>
    <cellStyle name="Normal 6 2 3 4" xfId="16190"/>
    <cellStyle name="Normal 6 2 3 4 2" xfId="23099"/>
    <cellStyle name="Normal 6 2 3 5" xfId="16191"/>
    <cellStyle name="Normal 6 2 3 5 2" xfId="16192"/>
    <cellStyle name="Normal 6 2 3 5 3" xfId="23100"/>
    <cellStyle name="Normal 6 2 3 6" xfId="16193"/>
    <cellStyle name="Normal 6 2 3 6 2" xfId="16194"/>
    <cellStyle name="Normal 6 2 3 6 3" xfId="23101"/>
    <cellStyle name="Normal 6 2 3 7" xfId="16195"/>
    <cellStyle name="Normal 6 2 3 7 2" xfId="23102"/>
    <cellStyle name="Normal 6 2 3 8" xfId="23093"/>
    <cellStyle name="Normal 6 2 4" xfId="16196"/>
    <cellStyle name="Normal 6 2 4 2" xfId="16197"/>
    <cellStyle name="Normal 6 2 4 2 2" xfId="16198"/>
    <cellStyle name="Normal 6 2 4 2 2 2" xfId="23105"/>
    <cellStyle name="Normal 6 2 4 2 3" xfId="23104"/>
    <cellStyle name="Normal 6 2 4 3" xfId="16199"/>
    <cellStyle name="Normal 6 2 4 3 2" xfId="23106"/>
    <cellStyle name="Normal 6 2 4 4" xfId="16200"/>
    <cellStyle name="Normal 6 2 4 4 2" xfId="16201"/>
    <cellStyle name="Normal 6 2 4 4 3" xfId="23107"/>
    <cellStyle name="Normal 6 2 4 5" xfId="16202"/>
    <cellStyle name="Normal 6 2 4 6" xfId="23103"/>
    <cellStyle name="Normal 6 2 5" xfId="16203"/>
    <cellStyle name="Normal 6 2 5 2" xfId="16204"/>
    <cellStyle name="Normal 6 2 5 2 2" xfId="23109"/>
    <cellStyle name="Normal 6 2 5 3" xfId="16205"/>
    <cellStyle name="Normal 6 2 5 3 2" xfId="23110"/>
    <cellStyle name="Normal 6 2 5 4" xfId="23108"/>
    <cellStyle name="Normal 6 2 6" xfId="16206"/>
    <cellStyle name="Normal 6 2 6 2" xfId="16207"/>
    <cellStyle name="Normal 6 2 6 2 2" xfId="23112"/>
    <cellStyle name="Normal 6 2 6 3" xfId="23111"/>
    <cellStyle name="Normal 6 2 7" xfId="16208"/>
    <cellStyle name="Normal 6 2 7 2" xfId="16209"/>
    <cellStyle name="Normal 6 2 7 3" xfId="23113"/>
    <cellStyle name="Normal 6 2 8" xfId="16210"/>
    <cellStyle name="Normal 6 2 8 2" xfId="16211"/>
    <cellStyle name="Normal 6 2 8 3" xfId="23114"/>
    <cellStyle name="Normal 6 2 9" xfId="16212"/>
    <cellStyle name="Normal 6 2 9 2" xfId="23115"/>
    <cellStyle name="Normal 6 20" xfId="16213"/>
    <cellStyle name="Normal 6 20 2" xfId="16214"/>
    <cellStyle name="Normal 6 20 2 2" xfId="23117"/>
    <cellStyle name="Normal 6 20 3" xfId="16215"/>
    <cellStyle name="Normal 6 20 3 2" xfId="23118"/>
    <cellStyle name="Normal 6 20 4" xfId="23116"/>
    <cellStyle name="Normal 6 21" xfId="16216"/>
    <cellStyle name="Normal 6 21 2" xfId="16217"/>
    <cellStyle name="Normal 6 21 2 2" xfId="23120"/>
    <cellStyle name="Normal 6 21 3" xfId="16218"/>
    <cellStyle name="Normal 6 21 3 2" xfId="23121"/>
    <cellStyle name="Normal 6 21 4" xfId="23119"/>
    <cellStyle name="Normal 6 22" xfId="16219"/>
    <cellStyle name="Normal 6 22 2" xfId="16220"/>
    <cellStyle name="Normal 6 22 2 2" xfId="23123"/>
    <cellStyle name="Normal 6 22 3" xfId="23122"/>
    <cellStyle name="Normal 6 23" xfId="16221"/>
    <cellStyle name="Normal 6 23 2" xfId="16222"/>
    <cellStyle name="Normal 6 23 2 2" xfId="23125"/>
    <cellStyle name="Normal 6 23 3" xfId="23124"/>
    <cellStyle name="Normal 6 24" xfId="16223"/>
    <cellStyle name="Normal 6 24 2" xfId="16224"/>
    <cellStyle name="Normal 6 24 2 2" xfId="23127"/>
    <cellStyle name="Normal 6 24 3" xfId="23126"/>
    <cellStyle name="Normal 6 25" xfId="16225"/>
    <cellStyle name="Normal 6 25 2" xfId="23128"/>
    <cellStyle name="Normal 6 26" xfId="16226"/>
    <cellStyle name="Normal 6 26 2" xfId="23129"/>
    <cellStyle name="Normal 6 27" xfId="16227"/>
    <cellStyle name="Normal 6 27 2" xfId="23130"/>
    <cellStyle name="Normal 6 28" xfId="16228"/>
    <cellStyle name="Normal 6 28 2" xfId="23131"/>
    <cellStyle name="Normal 6 29" xfId="16229"/>
    <cellStyle name="Normal 6 29 2" xfId="23132"/>
    <cellStyle name="Normal 6 3" xfId="16230"/>
    <cellStyle name="Normal 6 3 10" xfId="16231"/>
    <cellStyle name="Normal 6 3 10 2" xfId="23133"/>
    <cellStyle name="Normal 6 3 2" xfId="16232"/>
    <cellStyle name="Normal 6 3 2 2" xfId="16233"/>
    <cellStyle name="Normal 6 3 2 2 2" xfId="16234"/>
    <cellStyle name="Normal 6 3 2 2 2 2" xfId="23136"/>
    <cellStyle name="Normal 6 3 2 2 3" xfId="16235"/>
    <cellStyle name="Normal 6 3 2 2 3 2" xfId="23137"/>
    <cellStyle name="Normal 6 3 2 2 4" xfId="16236"/>
    <cellStyle name="Normal 6 3 2 2 5" xfId="16237"/>
    <cellStyle name="Normal 6 3 2 2 6" xfId="23135"/>
    <cellStyle name="Normal 6 3 2 3" xfId="16238"/>
    <cellStyle name="Normal 6 3 2 3 2" xfId="16239"/>
    <cellStyle name="Normal 6 3 2 3 2 2" xfId="23139"/>
    <cellStyle name="Normal 6 3 2 3 3" xfId="23138"/>
    <cellStyle name="Normal 6 3 2 4" xfId="16240"/>
    <cellStyle name="Normal 6 3 2 4 2" xfId="23140"/>
    <cellStyle name="Normal 6 3 2 5" xfId="16241"/>
    <cellStyle name="Normal 6 3 2 5 2" xfId="16242"/>
    <cellStyle name="Normal 6 3 2 5 3" xfId="23141"/>
    <cellStyle name="Normal 6 3 2 6" xfId="16243"/>
    <cellStyle name="Normal 6 3 2 6 2" xfId="16244"/>
    <cellStyle name="Normal 6 3 2 6 3" xfId="23142"/>
    <cellStyle name="Normal 6 3 2 7" xfId="16245"/>
    <cellStyle name="Normal 6 3 2 7 2" xfId="23143"/>
    <cellStyle name="Normal 6 3 2 8" xfId="23134"/>
    <cellStyle name="Normal 6 3 3" xfId="16246"/>
    <cellStyle name="Normal 6 3 3 2" xfId="16247"/>
    <cellStyle name="Normal 6 3 3 2 2" xfId="16248"/>
    <cellStyle name="Normal 6 3 3 2 2 2" xfId="23146"/>
    <cellStyle name="Normal 6 3 3 2 3" xfId="23145"/>
    <cellStyle name="Normal 6 3 3 3" xfId="16249"/>
    <cellStyle name="Normal 6 3 3 3 2" xfId="23147"/>
    <cellStyle name="Normal 6 3 3 4" xfId="16250"/>
    <cellStyle name="Normal 6 3 3 4 2" xfId="16251"/>
    <cellStyle name="Normal 6 3 3 4 3" xfId="23148"/>
    <cellStyle name="Normal 6 3 3 5" xfId="16252"/>
    <cellStyle name="Normal 6 3 3 6" xfId="23144"/>
    <cellStyle name="Normal 6 3 4" xfId="16253"/>
    <cellStyle name="Normal 6 3 4 2" xfId="16254"/>
    <cellStyle name="Normal 6 3 4 2 2" xfId="23150"/>
    <cellStyle name="Normal 6 3 4 3" xfId="16255"/>
    <cellStyle name="Normal 6 3 4 3 2" xfId="23151"/>
    <cellStyle name="Normal 6 3 4 4" xfId="23149"/>
    <cellStyle name="Normal 6 3 5" xfId="16256"/>
    <cellStyle name="Normal 6 3 5 2" xfId="23152"/>
    <cellStyle name="Normal 6 3 6" xfId="16257"/>
    <cellStyle name="Normal 6 3 6 2" xfId="16258"/>
    <cellStyle name="Normal 6 3 6 3" xfId="23153"/>
    <cellStyle name="Normal 6 3 7" xfId="16259"/>
    <cellStyle name="Normal 6 3 7 2" xfId="16260"/>
    <cellStyle name="Normal 6 3 7 3" xfId="23154"/>
    <cellStyle name="Normal 6 3 8" xfId="16261"/>
    <cellStyle name="Normal 6 3 8 2" xfId="23155"/>
    <cellStyle name="Normal 6 3 9" xfId="16262"/>
    <cellStyle name="Normal 6 3 9 2" xfId="23156"/>
    <cellStyle name="Normal 6 30" xfId="16263"/>
    <cellStyle name="Normal 6 30 2" xfId="23157"/>
    <cellStyle name="Normal 6 31" xfId="16264"/>
    <cellStyle name="Normal 6 31 2" xfId="23158"/>
    <cellStyle name="Normal 6 4" xfId="16265"/>
    <cellStyle name="Normal 6 4 2" xfId="16266"/>
    <cellStyle name="Normal 6 4 2 2" xfId="16267"/>
    <cellStyle name="Normal 6 4 2 2 2" xfId="16268"/>
    <cellStyle name="Normal 6 4 2 2 2 2" xfId="23162"/>
    <cellStyle name="Normal 6 4 2 2 3" xfId="16269"/>
    <cellStyle name="Normal 6 4 2 2 3 2" xfId="23163"/>
    <cellStyle name="Normal 6 4 2 2 4" xfId="23161"/>
    <cellStyle name="Normal 6 4 2 3" xfId="16270"/>
    <cellStyle name="Normal 6 4 2 3 2" xfId="16271"/>
    <cellStyle name="Normal 6 4 2 3 2 2" xfId="23165"/>
    <cellStyle name="Normal 6 4 2 3 3" xfId="23164"/>
    <cellStyle name="Normal 6 4 2 4" xfId="16272"/>
    <cellStyle name="Normal 6 4 2 4 2" xfId="16273"/>
    <cellStyle name="Normal 6 4 2 4 3" xfId="23166"/>
    <cellStyle name="Normal 6 4 2 5" xfId="16274"/>
    <cellStyle name="Normal 6 4 2 5 2" xfId="16275"/>
    <cellStyle name="Normal 6 4 2 5 3" xfId="23167"/>
    <cellStyle name="Normal 6 4 2 6" xfId="16276"/>
    <cellStyle name="Normal 6 4 2 6 2" xfId="23168"/>
    <cellStyle name="Normal 6 4 2 7" xfId="16277"/>
    <cellStyle name="Normal 6 4 2 7 2" xfId="23169"/>
    <cellStyle name="Normal 6 4 2 8" xfId="23160"/>
    <cellStyle name="Normal 6 4 3" xfId="16278"/>
    <cellStyle name="Normal 6 4 3 2" xfId="16279"/>
    <cellStyle name="Normal 6 4 3 2 2" xfId="16280"/>
    <cellStyle name="Normal 6 4 3 2 2 2" xfId="23172"/>
    <cellStyle name="Normal 6 4 3 2 3" xfId="23171"/>
    <cellStyle name="Normal 6 4 3 3" xfId="16281"/>
    <cellStyle name="Normal 6 4 3 3 2" xfId="23173"/>
    <cellStyle name="Normal 6 4 3 4" xfId="16282"/>
    <cellStyle name="Normal 6 4 3 4 2" xfId="23174"/>
    <cellStyle name="Normal 6 4 3 5" xfId="23170"/>
    <cellStyle name="Normal 6 4 4" xfId="16283"/>
    <cellStyle name="Normal 6 4 4 2" xfId="16284"/>
    <cellStyle name="Normal 6 4 4 2 2" xfId="23176"/>
    <cellStyle name="Normal 6 4 4 3" xfId="16285"/>
    <cellStyle name="Normal 6 4 4 3 2" xfId="23177"/>
    <cellStyle name="Normal 6 4 4 4" xfId="23175"/>
    <cellStyle name="Normal 6 4 5" xfId="16286"/>
    <cellStyle name="Normal 6 4 5 2" xfId="16287"/>
    <cellStyle name="Normal 6 4 5 3" xfId="23178"/>
    <cellStyle name="Normal 6 4 6" xfId="16288"/>
    <cellStyle name="Normal 6 4 6 2" xfId="16289"/>
    <cellStyle name="Normal 6 4 6 3" xfId="23179"/>
    <cellStyle name="Normal 6 4 7" xfId="16290"/>
    <cellStyle name="Normal 6 4 7 2" xfId="23180"/>
    <cellStyle name="Normal 6 4 8" xfId="16291"/>
    <cellStyle name="Normal 6 4 8 2" xfId="23181"/>
    <cellStyle name="Normal 6 4 9" xfId="23159"/>
    <cellStyle name="Normal 6 5" xfId="16292"/>
    <cellStyle name="Normal 6 5 2" xfId="16293"/>
    <cellStyle name="Normal 6 5 2 2" xfId="16294"/>
    <cellStyle name="Normal 6 5 2 2 2" xfId="16295"/>
    <cellStyle name="Normal 6 5 2 2 2 2" xfId="23185"/>
    <cellStyle name="Normal 6 5 2 2 3" xfId="16296"/>
    <cellStyle name="Normal 6 5 2 2 3 2" xfId="23186"/>
    <cellStyle name="Normal 6 5 2 2 4" xfId="23184"/>
    <cellStyle name="Normal 6 5 2 3" xfId="16297"/>
    <cellStyle name="Normal 6 5 2 3 2" xfId="23187"/>
    <cellStyle name="Normal 6 5 2 4" xfId="16298"/>
    <cellStyle name="Normal 6 5 2 4 2" xfId="23188"/>
    <cellStyle name="Normal 6 5 2 5" xfId="16299"/>
    <cellStyle name="Normal 6 5 2 5 2" xfId="23189"/>
    <cellStyle name="Normal 6 5 2 6" xfId="16300"/>
    <cellStyle name="Normal 6 5 2 6 2" xfId="23190"/>
    <cellStyle name="Normal 6 5 2 7" xfId="16301"/>
    <cellStyle name="Normal 6 5 2 7 2" xfId="23191"/>
    <cellStyle name="Normal 6 5 2 8" xfId="23183"/>
    <cellStyle name="Normal 6 5 3" xfId="16302"/>
    <cellStyle name="Normal 6 5 3 2" xfId="16303"/>
    <cellStyle name="Normal 6 5 3 2 2" xfId="23193"/>
    <cellStyle name="Normal 6 5 3 3" xfId="16304"/>
    <cellStyle name="Normal 6 5 3 3 2" xfId="23194"/>
    <cellStyle name="Normal 6 5 3 4" xfId="16305"/>
    <cellStyle name="Normal 6 5 3 4 2" xfId="23195"/>
    <cellStyle name="Normal 6 5 3 5" xfId="23192"/>
    <cellStyle name="Normal 6 5 4" xfId="16306"/>
    <cellStyle name="Normal 6 5 4 2" xfId="16307"/>
    <cellStyle name="Normal 6 5 4 2 2" xfId="23197"/>
    <cellStyle name="Normal 6 5 4 3" xfId="16308"/>
    <cellStyle name="Normal 6 5 4 3 2" xfId="23198"/>
    <cellStyle name="Normal 6 5 4 4" xfId="16309"/>
    <cellStyle name="Normal 6 5 4 5" xfId="23196"/>
    <cellStyle name="Normal 6 5 5" xfId="16310"/>
    <cellStyle name="Normal 6 5 5 2" xfId="16311"/>
    <cellStyle name="Normal 6 5 5 3" xfId="23199"/>
    <cellStyle name="Normal 6 5 6" xfId="16312"/>
    <cellStyle name="Normal 6 5 6 2" xfId="23200"/>
    <cellStyle name="Normal 6 5 7" xfId="16313"/>
    <cellStyle name="Normal 6 5 7 2" xfId="23201"/>
    <cellStyle name="Normal 6 5 8" xfId="16314"/>
    <cellStyle name="Normal 6 5 8 2" xfId="23202"/>
    <cellStyle name="Normal 6 5 9" xfId="23182"/>
    <cellStyle name="Normal 6 6" xfId="16315"/>
    <cellStyle name="Normal 6 6 2" xfId="16316"/>
    <cellStyle name="Normal 6 6 2 2" xfId="16317"/>
    <cellStyle name="Normal 6 6 2 2 2" xfId="23205"/>
    <cellStyle name="Normal 6 6 2 3" xfId="16318"/>
    <cellStyle name="Normal 6 6 2 3 2" xfId="23206"/>
    <cellStyle name="Normal 6 6 2 4" xfId="16319"/>
    <cellStyle name="Normal 6 6 2 4 2" xfId="23207"/>
    <cellStyle name="Normal 6 6 2 5" xfId="16320"/>
    <cellStyle name="Normal 6 6 2 5 2" xfId="23208"/>
    <cellStyle name="Normal 6 6 2 6" xfId="16321"/>
    <cellStyle name="Normal 6 6 2 6 2" xfId="23209"/>
    <cellStyle name="Normal 6 6 2 7" xfId="23204"/>
    <cellStyle name="Normal 6 6 3" xfId="16322"/>
    <cellStyle name="Normal 6 6 3 2" xfId="16323"/>
    <cellStyle name="Normal 6 6 3 2 2" xfId="23211"/>
    <cellStyle name="Normal 6 6 3 3" xfId="16324"/>
    <cellStyle name="Normal 6 6 3 3 2" xfId="23212"/>
    <cellStyle name="Normal 6 6 3 4" xfId="23210"/>
    <cellStyle name="Normal 6 6 4" xfId="16325"/>
    <cellStyle name="Normal 6 6 4 2" xfId="16326"/>
    <cellStyle name="Normal 6 6 4 2 2" xfId="23214"/>
    <cellStyle name="Normal 6 6 4 3" xfId="23213"/>
    <cellStyle name="Normal 6 6 5" xfId="16327"/>
    <cellStyle name="Normal 6 6 5 2" xfId="23215"/>
    <cellStyle name="Normal 6 6 6" xfId="16328"/>
    <cellStyle name="Normal 6 6 6 2" xfId="23216"/>
    <cellStyle name="Normal 6 6 7" xfId="16329"/>
    <cellStyle name="Normal 6 6 7 2" xfId="23217"/>
    <cellStyle name="Normal 6 6 8" xfId="23203"/>
    <cellStyle name="Normal 6 7" xfId="16330"/>
    <cellStyle name="Normal 6 7 2" xfId="16331"/>
    <cellStyle name="Normal 6 7 2 2" xfId="16332"/>
    <cellStyle name="Normal 6 7 2 2 2" xfId="23220"/>
    <cellStyle name="Normal 6 7 2 3" xfId="16333"/>
    <cellStyle name="Normal 6 7 2 3 2" xfId="23221"/>
    <cellStyle name="Normal 6 7 2 4" xfId="16334"/>
    <cellStyle name="Normal 6 7 2 4 2" xfId="23222"/>
    <cellStyle name="Normal 6 7 2 5" xfId="16335"/>
    <cellStyle name="Normal 6 7 2 5 2" xfId="23223"/>
    <cellStyle name="Normal 6 7 2 6" xfId="16336"/>
    <cellStyle name="Normal 6 7 2 6 2" xfId="23224"/>
    <cellStyle name="Normal 6 7 2 7" xfId="23219"/>
    <cellStyle name="Normal 6 7 3" xfId="16337"/>
    <cellStyle name="Normal 6 7 3 2" xfId="16338"/>
    <cellStyle name="Normal 6 7 3 2 2" xfId="23226"/>
    <cellStyle name="Normal 6 7 3 3" xfId="16339"/>
    <cellStyle name="Normal 6 7 3 3 2" xfId="23227"/>
    <cellStyle name="Normal 6 7 3 4" xfId="23225"/>
    <cellStyle name="Normal 6 7 4" xfId="16340"/>
    <cellStyle name="Normal 6 7 4 2" xfId="16341"/>
    <cellStyle name="Normal 6 7 4 2 2" xfId="23229"/>
    <cellStyle name="Normal 6 7 4 3" xfId="23228"/>
    <cellStyle name="Normal 6 7 5" xfId="16342"/>
    <cellStyle name="Normal 6 7 5 2" xfId="23230"/>
    <cellStyle name="Normal 6 7 6" xfId="16343"/>
    <cellStyle name="Normal 6 7 6 2" xfId="23231"/>
    <cellStyle name="Normal 6 7 7" xfId="16344"/>
    <cellStyle name="Normal 6 7 7 2" xfId="23232"/>
    <cellStyle name="Normal 6 7 8" xfId="16345"/>
    <cellStyle name="Normal 6 7 9" xfId="23218"/>
    <cellStyle name="Normal 6 8" xfId="16346"/>
    <cellStyle name="Normal 6 8 2" xfId="16347"/>
    <cellStyle name="Normal 6 8 2 2" xfId="16348"/>
    <cellStyle name="Normal 6 8 2 2 2" xfId="23235"/>
    <cellStyle name="Normal 6 8 2 3" xfId="16349"/>
    <cellStyle name="Normal 6 8 2 3 2" xfId="23236"/>
    <cellStyle name="Normal 6 8 2 4" xfId="16350"/>
    <cellStyle name="Normal 6 8 2 4 2" xfId="23237"/>
    <cellStyle name="Normal 6 8 2 5" xfId="16351"/>
    <cellStyle name="Normal 6 8 2 5 2" xfId="23238"/>
    <cellStyle name="Normal 6 8 2 6" xfId="16352"/>
    <cellStyle name="Normal 6 8 2 6 2" xfId="23239"/>
    <cellStyle name="Normal 6 8 2 7" xfId="23234"/>
    <cellStyle name="Normal 6 8 3" xfId="16353"/>
    <cellStyle name="Normal 6 8 3 2" xfId="16354"/>
    <cellStyle name="Normal 6 8 3 2 2" xfId="23241"/>
    <cellStyle name="Normal 6 8 3 3" xfId="23240"/>
    <cellStyle name="Normal 6 8 4" xfId="16355"/>
    <cellStyle name="Normal 6 8 4 2" xfId="16356"/>
    <cellStyle name="Normal 6 8 4 2 2" xfId="23243"/>
    <cellStyle name="Normal 6 8 4 3" xfId="23242"/>
    <cellStyle name="Normal 6 8 5" xfId="16357"/>
    <cellStyle name="Normal 6 8 5 2" xfId="23244"/>
    <cellStyle name="Normal 6 8 6" xfId="16358"/>
    <cellStyle name="Normal 6 8 6 2" xfId="23245"/>
    <cellStyle name="Normal 6 8 7" xfId="16359"/>
    <cellStyle name="Normal 6 8 7 2" xfId="23246"/>
    <cellStyle name="Normal 6 8 8" xfId="16360"/>
    <cellStyle name="Normal 6 8 9" xfId="23233"/>
    <cellStyle name="Normal 6 9" xfId="16361"/>
    <cellStyle name="Normal 6 9 2" xfId="16362"/>
    <cellStyle name="Normal 6 9 2 2" xfId="16363"/>
    <cellStyle name="Normal 6 9 2 2 2" xfId="23249"/>
    <cellStyle name="Normal 6 9 2 3" xfId="16364"/>
    <cellStyle name="Normal 6 9 2 3 2" xfId="23250"/>
    <cellStyle name="Normal 6 9 2 4" xfId="16365"/>
    <cellStyle name="Normal 6 9 2 4 2" xfId="23251"/>
    <cellStyle name="Normal 6 9 2 5" xfId="16366"/>
    <cellStyle name="Normal 6 9 2 5 2" xfId="23252"/>
    <cellStyle name="Normal 6 9 2 6" xfId="23248"/>
    <cellStyle name="Normal 6 9 3" xfId="16367"/>
    <cellStyle name="Normal 6 9 3 2" xfId="16368"/>
    <cellStyle name="Normal 6 9 3 2 2" xfId="23254"/>
    <cellStyle name="Normal 6 9 3 3" xfId="23253"/>
    <cellStyle name="Normal 6 9 4" xfId="16369"/>
    <cellStyle name="Normal 6 9 4 2" xfId="16370"/>
    <cellStyle name="Normal 6 9 4 2 2" xfId="23256"/>
    <cellStyle name="Normal 6 9 4 3" xfId="23255"/>
    <cellStyle name="Normal 6 9 5" xfId="16371"/>
    <cellStyle name="Normal 6 9 5 2" xfId="23257"/>
    <cellStyle name="Normal 6 9 6" xfId="16372"/>
    <cellStyle name="Normal 6 9 6 2" xfId="23258"/>
    <cellStyle name="Normal 6 9 7" xfId="16373"/>
    <cellStyle name="Normal 6 9 8" xfId="23247"/>
    <cellStyle name="Normal 60" xfId="16374"/>
    <cellStyle name="Normal 60 2" xfId="16375"/>
    <cellStyle name="Normal 60 2 2" xfId="23260"/>
    <cellStyle name="Normal 60 3" xfId="16376"/>
    <cellStyle name="Normal 60 3 2" xfId="23261"/>
    <cellStyle name="Normal 60 4" xfId="16377"/>
    <cellStyle name="Normal 60 4 2" xfId="23262"/>
    <cellStyle name="Normal 60 5" xfId="23259"/>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3" xfId="23263"/>
    <cellStyle name="Normal 62" xfId="16392"/>
    <cellStyle name="Normal 62 2" xfId="16393"/>
    <cellStyle name="Normal 62 2 2" xfId="23266"/>
    <cellStyle name="Normal 62 3" xfId="23265"/>
    <cellStyle name="Normal 63" xfId="16394"/>
    <cellStyle name="Normal 63 2" xfId="16395"/>
    <cellStyle name="Normal 63 2 2" xfId="23268"/>
    <cellStyle name="Normal 63 3" xfId="23267"/>
    <cellStyle name="Normal 64" xfId="16396"/>
    <cellStyle name="Normal 64 2" xfId="16397"/>
    <cellStyle name="Normal 64 2 2" xfId="23270"/>
    <cellStyle name="Normal 64 3" xfId="23269"/>
    <cellStyle name="Normal 65" xfId="16398"/>
    <cellStyle name="Normal 65 2" xfId="16399"/>
    <cellStyle name="Normal 65 2 2" xfId="23272"/>
    <cellStyle name="Normal 65 3" xfId="23271"/>
    <cellStyle name="Normal 66" xfId="16400"/>
    <cellStyle name="Normal 66 2" xfId="16401"/>
    <cellStyle name="Normal 66 2 2" xfId="23273"/>
    <cellStyle name="Normal 66 3" xfId="16402"/>
    <cellStyle name="Normal 66 3 2" xfId="23274"/>
    <cellStyle name="Normal 66 4" xfId="16403"/>
    <cellStyle name="Normal 66 4 2" xfId="23275"/>
    <cellStyle name="Normal 67" xfId="16404"/>
    <cellStyle name="Normal 67 2" xfId="16405"/>
    <cellStyle name="Normal 67 2 2" xfId="23276"/>
    <cellStyle name="Normal 67 3" xfId="16406"/>
    <cellStyle name="Normal 67 3 2" xfId="23277"/>
    <cellStyle name="Normal 67 4" xfId="16407"/>
    <cellStyle name="Normal 67 4 2" xfId="23278"/>
    <cellStyle name="Normal 68" xfId="16408"/>
    <cellStyle name="Normal 68 2" xfId="16409"/>
    <cellStyle name="Normal 68 2 2" xfId="23279"/>
    <cellStyle name="Normal 68 3" xfId="16410"/>
    <cellStyle name="Normal 68 3 2" xfId="23280"/>
    <cellStyle name="Normal 69" xfId="16411"/>
    <cellStyle name="Normal 69 2" xfId="16412"/>
    <cellStyle name="Normal 69 2 2" xfId="23281"/>
    <cellStyle name="Normal 69 3" xfId="16413"/>
    <cellStyle name="Normal 69 3 2" xfId="23282"/>
    <cellStyle name="Normal 7" xfId="16414"/>
    <cellStyle name="Normal 7 10" xfId="16415"/>
    <cellStyle name="Normal 7 10 2" xfId="16416"/>
    <cellStyle name="Normal 7 10 2 2" xfId="23284"/>
    <cellStyle name="Normal 7 10 3" xfId="16417"/>
    <cellStyle name="Normal 7 10 3 2" xfId="23285"/>
    <cellStyle name="Normal 7 10 4" xfId="16418"/>
    <cellStyle name="Normal 7 10 4 2" xfId="23286"/>
    <cellStyle name="Normal 7 10 5" xfId="16419"/>
    <cellStyle name="Normal 7 10 5 2" xfId="23287"/>
    <cellStyle name="Normal 7 10 6" xfId="16420"/>
    <cellStyle name="Normal 7 10 7" xfId="23283"/>
    <cellStyle name="Normal 7 11" xfId="16421"/>
    <cellStyle name="Normal 7 11 2" xfId="16422"/>
    <cellStyle name="Normal 7 11 2 2" xfId="23289"/>
    <cellStyle name="Normal 7 11 3" xfId="16423"/>
    <cellStyle name="Normal 7 11 3 2" xfId="23290"/>
    <cellStyle name="Normal 7 11 4" xfId="16424"/>
    <cellStyle name="Normal 7 11 4 2" xfId="23291"/>
    <cellStyle name="Normal 7 11 5" xfId="16425"/>
    <cellStyle name="Normal 7 11 5 2" xfId="23292"/>
    <cellStyle name="Normal 7 11 6" xfId="16426"/>
    <cellStyle name="Normal 7 11 7" xfId="23288"/>
    <cellStyle name="Normal 7 12" xfId="16427"/>
    <cellStyle name="Normal 7 12 2" xfId="16428"/>
    <cellStyle name="Normal 7 12 2 2" xfId="23294"/>
    <cellStyle name="Normal 7 12 3" xfId="16429"/>
    <cellStyle name="Normal 7 12 3 2" xfId="23295"/>
    <cellStyle name="Normal 7 12 4" xfId="16430"/>
    <cellStyle name="Normal 7 12 4 2" xfId="23296"/>
    <cellStyle name="Normal 7 12 5" xfId="16431"/>
    <cellStyle name="Normal 7 12 5 2" xfId="23297"/>
    <cellStyle name="Normal 7 12 6" xfId="23293"/>
    <cellStyle name="Normal 7 13" xfId="16432"/>
    <cellStyle name="Normal 7 13 2" xfId="16433"/>
    <cellStyle name="Normal 7 13 2 2" xfId="23299"/>
    <cellStyle name="Normal 7 13 3" xfId="16434"/>
    <cellStyle name="Normal 7 13 3 2" xfId="23300"/>
    <cellStyle name="Normal 7 13 4" xfId="16435"/>
    <cellStyle name="Normal 7 13 4 2" xfId="23301"/>
    <cellStyle name="Normal 7 13 5" xfId="23298"/>
    <cellStyle name="Normal 7 14" xfId="16436"/>
    <cellStyle name="Normal 7 14 2" xfId="16437"/>
    <cellStyle name="Normal 7 14 2 2" xfId="23303"/>
    <cellStyle name="Normal 7 14 3" xfId="16438"/>
    <cellStyle name="Normal 7 14 3 2" xfId="23304"/>
    <cellStyle name="Normal 7 14 4" xfId="16439"/>
    <cellStyle name="Normal 7 14 4 2" xfId="23305"/>
    <cellStyle name="Normal 7 14 5" xfId="23302"/>
    <cellStyle name="Normal 7 15" xfId="16440"/>
    <cellStyle name="Normal 7 15 2" xfId="16441"/>
    <cellStyle name="Normal 7 15 2 2" xfId="23307"/>
    <cellStyle name="Normal 7 15 3" xfId="16442"/>
    <cellStyle name="Normal 7 15 3 2" xfId="23308"/>
    <cellStyle name="Normal 7 15 4" xfId="16443"/>
    <cellStyle name="Normal 7 15 4 2" xfId="23309"/>
    <cellStyle name="Normal 7 15 5" xfId="23306"/>
    <cellStyle name="Normal 7 16" xfId="16444"/>
    <cellStyle name="Normal 7 16 2" xfId="16445"/>
    <cellStyle name="Normal 7 16 2 2" xfId="23311"/>
    <cellStyle name="Normal 7 16 3" xfId="16446"/>
    <cellStyle name="Normal 7 16 3 2" xfId="23312"/>
    <cellStyle name="Normal 7 16 4" xfId="16447"/>
    <cellStyle name="Normal 7 16 4 2" xfId="23313"/>
    <cellStyle name="Normal 7 16 5" xfId="23310"/>
    <cellStyle name="Normal 7 17" xfId="16448"/>
    <cellStyle name="Normal 7 17 2" xfId="16449"/>
    <cellStyle name="Normal 7 17 2 2" xfId="23315"/>
    <cellStyle name="Normal 7 17 3" xfId="16450"/>
    <cellStyle name="Normal 7 17 3 2" xfId="23316"/>
    <cellStyle name="Normal 7 17 4" xfId="16451"/>
    <cellStyle name="Normal 7 17 4 2" xfId="23317"/>
    <cellStyle name="Normal 7 17 5" xfId="23314"/>
    <cellStyle name="Normal 7 18" xfId="16452"/>
    <cellStyle name="Normal 7 18 2" xfId="16453"/>
    <cellStyle name="Normal 7 18 2 2" xfId="16454"/>
    <cellStyle name="Normal 7 18 2 2 2" xfId="16455"/>
    <cellStyle name="Normal 7 18 2 2 2 2" xfId="23321"/>
    <cellStyle name="Normal 7 18 2 2 3" xfId="23320"/>
    <cellStyle name="Normal 7 18 2 3" xfId="16456"/>
    <cellStyle name="Normal 7 18 2 3 2" xfId="23322"/>
    <cellStyle name="Normal 7 18 2 4" xfId="23319"/>
    <cellStyle name="Normal 7 18 3" xfId="16457"/>
    <cellStyle name="Normal 7 18 3 2" xfId="16458"/>
    <cellStyle name="Normal 7 18 3 2 2" xfId="23324"/>
    <cellStyle name="Normal 7 18 3 3" xfId="23323"/>
    <cellStyle name="Normal 7 18 4" xfId="16459"/>
    <cellStyle name="Normal 7 18 4 2" xfId="23325"/>
    <cellStyle name="Normal 7 18 5" xfId="23318"/>
    <cellStyle name="Normal 7 19" xfId="16460"/>
    <cellStyle name="Normal 7 19 2" xfId="23326"/>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7" xfId="16470"/>
    <cellStyle name="Normal 7 2 17 2" xfId="23328"/>
    <cellStyle name="Normal 7 2 2" xfId="16471"/>
    <cellStyle name="Normal 7 2 2 10" xfId="16472"/>
    <cellStyle name="Normal 7 2 2 10 2" xfId="23329"/>
    <cellStyle name="Normal 7 2 2 2" xfId="16473"/>
    <cellStyle name="Normal 7 2 2 2 2" xfId="16474"/>
    <cellStyle name="Normal 7 2 2 2 2 2" xfId="16475"/>
    <cellStyle name="Normal 7 2 2 2 2 2 2" xfId="23332"/>
    <cellStyle name="Normal 7 2 2 2 2 3" xfId="16476"/>
    <cellStyle name="Normal 7 2 2 2 2 3 2" xfId="23333"/>
    <cellStyle name="Normal 7 2 2 2 2 4" xfId="16477"/>
    <cellStyle name="Normal 7 2 2 2 2 5" xfId="16478"/>
    <cellStyle name="Normal 7 2 2 2 2 6" xfId="23331"/>
    <cellStyle name="Normal 7 2 2 2 3" xfId="16479"/>
    <cellStyle name="Normal 7 2 2 2 3 2" xfId="16480"/>
    <cellStyle name="Normal 7 2 2 2 3 2 2" xfId="23335"/>
    <cellStyle name="Normal 7 2 2 2 3 3" xfId="23334"/>
    <cellStyle name="Normal 7 2 2 2 4" xfId="16481"/>
    <cellStyle name="Normal 7 2 2 2 4 2" xfId="23336"/>
    <cellStyle name="Normal 7 2 2 2 5" xfId="16482"/>
    <cellStyle name="Normal 7 2 2 2 6" xfId="16483"/>
    <cellStyle name="Normal 7 2 2 2 7" xfId="23330"/>
    <cellStyle name="Normal 7 2 2 3" xfId="16484"/>
    <cellStyle name="Normal 7 2 2 3 2" xfId="16485"/>
    <cellStyle name="Normal 7 2 2 3 2 2" xfId="16486"/>
    <cellStyle name="Normal 7 2 2 3 2 2 2" xfId="23339"/>
    <cellStyle name="Normal 7 2 2 3 2 3" xfId="23338"/>
    <cellStyle name="Normal 7 2 2 3 3" xfId="16487"/>
    <cellStyle name="Normal 7 2 2 3 3 2" xfId="23340"/>
    <cellStyle name="Normal 7 2 2 3 4" xfId="16488"/>
    <cellStyle name="Normal 7 2 2 3 5" xfId="16489"/>
    <cellStyle name="Normal 7 2 2 3 6" xfId="23337"/>
    <cellStyle name="Normal 7 2 2 4" xfId="16490"/>
    <cellStyle name="Normal 7 2 2 4 2" xfId="16491"/>
    <cellStyle name="Normal 7 2 2 4 2 2" xfId="23342"/>
    <cellStyle name="Normal 7 2 2 4 3" xfId="23341"/>
    <cellStyle name="Normal 7 2 2 5" xfId="16492"/>
    <cellStyle name="Normal 7 2 2 5 2" xfId="23343"/>
    <cellStyle name="Normal 7 2 2 6" xfId="16493"/>
    <cellStyle name="Normal 7 2 2 6 2" xfId="16494"/>
    <cellStyle name="Normal 7 2 2 6 3" xfId="23344"/>
    <cellStyle name="Normal 7 2 2 7" xfId="16495"/>
    <cellStyle name="Normal 7 2 2 7 2" xfId="16496"/>
    <cellStyle name="Normal 7 2 2 7 3" xfId="23345"/>
    <cellStyle name="Normal 7 2 2 8" xfId="16497"/>
    <cellStyle name="Normal 7 2 2 8 2" xfId="23346"/>
    <cellStyle name="Normal 7 2 2 9" xfId="16498"/>
    <cellStyle name="Normal 7 2 2 9 2" xfId="23347"/>
    <cellStyle name="Normal 7 2 3" xfId="16499"/>
    <cellStyle name="Normal 7 2 3 2" xfId="16500"/>
    <cellStyle name="Normal 7 2 3 2 2" xfId="16501"/>
    <cellStyle name="Normal 7 2 3 2 2 2" xfId="23349"/>
    <cellStyle name="Normal 7 2 3 2 3" xfId="16502"/>
    <cellStyle name="Normal 7 2 3 2 3 2" xfId="23350"/>
    <cellStyle name="Normal 7 2 3 2 4" xfId="16503"/>
    <cellStyle name="Normal 7 2 3 2 5" xfId="16504"/>
    <cellStyle name="Normal 7 2 3 2 6" xfId="23348"/>
    <cellStyle name="Normal 7 2 3 3" xfId="16505"/>
    <cellStyle name="Normal 7 2 3 3 2" xfId="16506"/>
    <cellStyle name="Normal 7 2 3 3 2 2" xfId="23352"/>
    <cellStyle name="Normal 7 2 3 3 3" xfId="23351"/>
    <cellStyle name="Normal 7 2 3 4" xfId="16507"/>
    <cellStyle name="Normal 7 2 3 4 2" xfId="23353"/>
    <cellStyle name="Normal 7 2 3 5" xfId="16508"/>
    <cellStyle name="Normal 7 2 3 5 2" xfId="16509"/>
    <cellStyle name="Normal 7 2 3 5 3" xfId="23354"/>
    <cellStyle name="Normal 7 2 3 6" xfId="16510"/>
    <cellStyle name="Normal 7 2 3 6 2" xfId="16511"/>
    <cellStyle name="Normal 7 2 3 6 3" xfId="23355"/>
    <cellStyle name="Normal 7 2 3 7" xfId="16512"/>
    <cellStyle name="Normal 7 2 3 7 2" xfId="23356"/>
    <cellStyle name="Normal 7 2 4" xfId="16513"/>
    <cellStyle name="Normal 7 2 4 2" xfId="16514"/>
    <cellStyle name="Normal 7 2 4 2 2" xfId="16515"/>
    <cellStyle name="Normal 7 2 4 2 2 2" xfId="23358"/>
    <cellStyle name="Normal 7 2 4 2 3" xfId="23357"/>
    <cellStyle name="Normal 7 2 4 3" xfId="16516"/>
    <cellStyle name="Normal 7 2 4 3 2" xfId="23359"/>
    <cellStyle name="Normal 7 2 4 4" xfId="16517"/>
    <cellStyle name="Normal 7 2 4 4 2" xfId="16518"/>
    <cellStyle name="Normal 7 2 4 4 3" xfId="23360"/>
    <cellStyle name="Normal 7 2 4 5" xfId="16519"/>
    <cellStyle name="Normal 7 2 4 5 2" xfId="16520"/>
    <cellStyle name="Normal 7 2 4 5 3" xfId="23361"/>
    <cellStyle name="Normal 7 2 4 6" xfId="16521"/>
    <cellStyle name="Normal 7 2 4 6 2" xfId="23362"/>
    <cellStyle name="Normal 7 2 5" xfId="16522"/>
    <cellStyle name="Normal 7 2 5 2" xfId="16523"/>
    <cellStyle name="Normal 7 2 5 2 2" xfId="16524"/>
    <cellStyle name="Normal 7 2 5 2 2 2" xfId="16525"/>
    <cellStyle name="Normal 7 2 5 2 2 2 2" xfId="23365"/>
    <cellStyle name="Normal 7 2 5 2 2 3" xfId="23364"/>
    <cellStyle name="Normal 7 2 5 2 3" xfId="16526"/>
    <cellStyle name="Normal 7 2 5 2 3 2" xfId="23366"/>
    <cellStyle name="Normal 7 2 5 2 4" xfId="16527"/>
    <cellStyle name="Normal 7 2 5 2 4 2" xfId="23367"/>
    <cellStyle name="Normal 7 2 5 2 5" xfId="23363"/>
    <cellStyle name="Normal 7 2 5 3" xfId="16528"/>
    <cellStyle name="Normal 7 2 5 3 2" xfId="16529"/>
    <cellStyle name="Normal 7 2 5 3 2 2" xfId="23369"/>
    <cellStyle name="Normal 7 2 5 3 3" xfId="23368"/>
    <cellStyle name="Normal 7 2 5 4" xfId="16530"/>
    <cellStyle name="Normal 7 2 5 4 2" xfId="23370"/>
    <cellStyle name="Normal 7 2 5 5" xfId="16531"/>
    <cellStyle name="Normal 7 2 5 5 2" xfId="23371"/>
    <cellStyle name="Normal 7 2 5 6" xfId="16532"/>
    <cellStyle name="Normal 7 2 5 6 2" xfId="23372"/>
    <cellStyle name="Normal 7 2 5 7" xfId="16533"/>
    <cellStyle name="Normal 7 2 5 7 2" xfId="23373"/>
    <cellStyle name="Normal 7 2 6" xfId="16534"/>
    <cellStyle name="Normal 7 2 6 2" xfId="16535"/>
    <cellStyle name="Normal 7 2 6 2 2" xfId="23374"/>
    <cellStyle name="Normal 7 2 6 3" xfId="16536"/>
    <cellStyle name="Normal 7 2 6 3 2" xfId="23375"/>
    <cellStyle name="Normal 7 2 6 4" xfId="16537"/>
    <cellStyle name="Normal 7 2 6 4 2" xfId="23376"/>
    <cellStyle name="Normal 7 2 7" xfId="16538"/>
    <cellStyle name="Normal 7 2 7 2" xfId="16539"/>
    <cellStyle name="Normal 7 2 7 2 2" xfId="23377"/>
    <cellStyle name="Normal 7 2 7 3" xfId="16540"/>
    <cellStyle name="Normal 7 2 7 3 2" xfId="23378"/>
    <cellStyle name="Normal 7 2 7 4" xfId="16541"/>
    <cellStyle name="Normal 7 2 8" xfId="16542"/>
    <cellStyle name="Normal 7 2 8 2" xfId="16543"/>
    <cellStyle name="Normal 7 2 8 2 2" xfId="16544"/>
    <cellStyle name="Normal 7 2 8 2 3" xfId="23379"/>
    <cellStyle name="Normal 7 2 8 3" xfId="16545"/>
    <cellStyle name="Normal 7 2 8 3 2" xfId="16546"/>
    <cellStyle name="Normal 7 2 8 3 3" xfId="23380"/>
    <cellStyle name="Normal 7 2 8 4" xfId="16547"/>
    <cellStyle name="Normal 7 2 9" xfId="16548"/>
    <cellStyle name="Normal 7 2 9 2" xfId="16549"/>
    <cellStyle name="Normal 7 2 9 2 2" xfId="23381"/>
    <cellStyle name="Normal 7 2 9 3" xfId="16550"/>
    <cellStyle name="Normal 7 2 9 3 2" xfId="23382"/>
    <cellStyle name="Normal 7 2 9 4" xfId="16551"/>
    <cellStyle name="Normal 7 20" xfId="16552"/>
    <cellStyle name="Normal 7 20 2" xfId="16553"/>
    <cellStyle name="Normal 7 20 2 2" xfId="16554"/>
    <cellStyle name="Normal 7 20 2 2 2" xfId="23385"/>
    <cellStyle name="Normal 7 20 2 3" xfId="23384"/>
    <cellStyle name="Normal 7 20 3" xfId="16555"/>
    <cellStyle name="Normal 7 20 3 2" xfId="23386"/>
    <cellStyle name="Normal 7 20 4" xfId="23383"/>
    <cellStyle name="Normal 7 21" xfId="16556"/>
    <cellStyle name="Normal 7 21 2" xfId="16557"/>
    <cellStyle name="Normal 7 21 2 2" xfId="23388"/>
    <cellStyle name="Normal 7 21 3" xfId="23387"/>
    <cellStyle name="Normal 7 22" xfId="16558"/>
    <cellStyle name="Normal 7 22 2" xfId="23389"/>
    <cellStyle name="Normal 7 23" xfId="16559"/>
    <cellStyle name="Normal 7 23 2" xfId="23390"/>
    <cellStyle name="Normal 7 24" xfId="16560"/>
    <cellStyle name="Normal 7 24 2" xfId="23391"/>
    <cellStyle name="Normal 7 25" xfId="16561"/>
    <cellStyle name="Normal 7 25 2" xfId="23392"/>
    <cellStyle name="Normal 7 26" xfId="16562"/>
    <cellStyle name="Normal 7 26 2" xfId="23393"/>
    <cellStyle name="Normal 7 3" xfId="16563"/>
    <cellStyle name="Normal 7 3 10" xfId="16564"/>
    <cellStyle name="Normal 7 3 10 2" xfId="23394"/>
    <cellStyle name="Normal 7 3 2" xfId="16565"/>
    <cellStyle name="Normal 7 3 2 2" xfId="16566"/>
    <cellStyle name="Normal 7 3 2 2 2" xfId="16567"/>
    <cellStyle name="Normal 7 3 2 2 2 2" xfId="23397"/>
    <cellStyle name="Normal 7 3 2 2 3" xfId="16568"/>
    <cellStyle name="Normal 7 3 2 2 3 2" xfId="23398"/>
    <cellStyle name="Normal 7 3 2 2 4" xfId="16569"/>
    <cellStyle name="Normal 7 3 2 2 5" xfId="16570"/>
    <cellStyle name="Normal 7 3 2 2 6" xfId="23396"/>
    <cellStyle name="Normal 7 3 2 3" xfId="16571"/>
    <cellStyle name="Normal 7 3 2 3 2" xfId="16572"/>
    <cellStyle name="Normal 7 3 2 3 2 2" xfId="23400"/>
    <cellStyle name="Normal 7 3 2 3 3" xfId="23399"/>
    <cellStyle name="Normal 7 3 2 4" xfId="16573"/>
    <cellStyle name="Normal 7 3 2 4 2" xfId="23401"/>
    <cellStyle name="Normal 7 3 2 5" xfId="16574"/>
    <cellStyle name="Normal 7 3 2 5 2" xfId="16575"/>
    <cellStyle name="Normal 7 3 2 5 3" xfId="23402"/>
    <cellStyle name="Normal 7 3 2 6" xfId="16576"/>
    <cellStyle name="Normal 7 3 2 7" xfId="23395"/>
    <cellStyle name="Normal 7 3 3" xfId="16577"/>
    <cellStyle name="Normal 7 3 3 2" xfId="16578"/>
    <cellStyle name="Normal 7 3 3 2 2" xfId="16579"/>
    <cellStyle name="Normal 7 3 3 2 2 2" xfId="23405"/>
    <cellStyle name="Normal 7 3 3 2 3" xfId="23404"/>
    <cellStyle name="Normal 7 3 3 3" xfId="16580"/>
    <cellStyle name="Normal 7 3 3 3 2" xfId="23406"/>
    <cellStyle name="Normal 7 3 3 4" xfId="16581"/>
    <cellStyle name="Normal 7 3 3 4 2" xfId="16582"/>
    <cellStyle name="Normal 7 3 3 4 3" xfId="23407"/>
    <cellStyle name="Normal 7 3 3 5" xfId="16583"/>
    <cellStyle name="Normal 7 3 3 6" xfId="23403"/>
    <cellStyle name="Normal 7 3 4" xfId="16584"/>
    <cellStyle name="Normal 7 3 4 2" xfId="16585"/>
    <cellStyle name="Normal 7 3 4 2 2" xfId="23409"/>
    <cellStyle name="Normal 7 3 4 3" xfId="16586"/>
    <cellStyle name="Normal 7 3 4 3 2" xfId="23410"/>
    <cellStyle name="Normal 7 3 4 4" xfId="23408"/>
    <cellStyle name="Normal 7 3 5" xfId="16587"/>
    <cellStyle name="Normal 7 3 5 2" xfId="23411"/>
    <cellStyle name="Normal 7 3 6" xfId="16588"/>
    <cellStyle name="Normal 7 3 6 2" xfId="16589"/>
    <cellStyle name="Normal 7 3 6 3" xfId="23412"/>
    <cellStyle name="Normal 7 3 7" xfId="16590"/>
    <cellStyle name="Normal 7 3 7 2" xfId="16591"/>
    <cellStyle name="Normal 7 3 7 3" xfId="23413"/>
    <cellStyle name="Normal 7 3 8" xfId="16592"/>
    <cellStyle name="Normal 7 3 8 2" xfId="23414"/>
    <cellStyle name="Normal 7 3 9" xfId="16593"/>
    <cellStyle name="Normal 7 3 9 2" xfId="23415"/>
    <cellStyle name="Normal 7 4" xfId="16594"/>
    <cellStyle name="Normal 7 4 2" xfId="16595"/>
    <cellStyle name="Normal 7 4 2 2" xfId="16596"/>
    <cellStyle name="Normal 7 4 2 2 2" xfId="16597"/>
    <cellStyle name="Normal 7 4 2 2 2 2" xfId="23419"/>
    <cellStyle name="Normal 7 4 2 2 3" xfId="16598"/>
    <cellStyle name="Normal 7 4 2 2 3 2" xfId="23420"/>
    <cellStyle name="Normal 7 4 2 2 4" xfId="23418"/>
    <cellStyle name="Normal 7 4 2 3" xfId="16599"/>
    <cellStyle name="Normal 7 4 2 3 2" xfId="23421"/>
    <cellStyle name="Normal 7 4 2 4" xfId="16600"/>
    <cellStyle name="Normal 7 4 2 4 2" xfId="16601"/>
    <cellStyle name="Normal 7 4 2 4 3" xfId="23422"/>
    <cellStyle name="Normal 7 4 2 5" xfId="16602"/>
    <cellStyle name="Normal 7 4 2 5 2" xfId="16603"/>
    <cellStyle name="Normal 7 4 2 5 3" xfId="23423"/>
    <cellStyle name="Normal 7 4 2 6" xfId="23417"/>
    <cellStyle name="Normal 7 4 3" xfId="16604"/>
    <cellStyle name="Normal 7 4 3 2" xfId="16605"/>
    <cellStyle name="Normal 7 4 3 2 2" xfId="23425"/>
    <cellStyle name="Normal 7 4 3 3" xfId="16606"/>
    <cellStyle name="Normal 7 4 3 3 2" xfId="23426"/>
    <cellStyle name="Normal 7 4 3 4" xfId="16607"/>
    <cellStyle name="Normal 7 4 3 4 2" xfId="23427"/>
    <cellStyle name="Normal 7 4 3 5" xfId="23424"/>
    <cellStyle name="Normal 7 4 4" xfId="16608"/>
    <cellStyle name="Normal 7 4 4 2" xfId="16609"/>
    <cellStyle name="Normal 7 4 4 2 2" xfId="23429"/>
    <cellStyle name="Normal 7 4 4 3" xfId="16610"/>
    <cellStyle name="Normal 7 4 4 3 2" xfId="23430"/>
    <cellStyle name="Normal 7 4 4 4" xfId="23428"/>
    <cellStyle name="Normal 7 4 5" xfId="16611"/>
    <cellStyle name="Normal 7 4 5 2" xfId="16612"/>
    <cellStyle name="Normal 7 4 5 3" xfId="23431"/>
    <cellStyle name="Normal 7 4 6" xfId="16613"/>
    <cellStyle name="Normal 7 4 6 2" xfId="16614"/>
    <cellStyle name="Normal 7 4 6 3" xfId="23432"/>
    <cellStyle name="Normal 7 4 7" xfId="23416"/>
    <cellStyle name="Normal 7 5" xfId="16615"/>
    <cellStyle name="Normal 7 5 2" xfId="16616"/>
    <cellStyle name="Normal 7 5 2 2" xfId="16617"/>
    <cellStyle name="Normal 7 5 2 2 2" xfId="23435"/>
    <cellStyle name="Normal 7 5 2 3" xfId="23434"/>
    <cellStyle name="Normal 7 5 3" xfId="16618"/>
    <cellStyle name="Normal 7 5 3 2" xfId="16619"/>
    <cellStyle name="Normal 7 5 3 2 2" xfId="23437"/>
    <cellStyle name="Normal 7 5 3 3" xfId="16620"/>
    <cellStyle name="Normal 7 5 3 3 2" xfId="23438"/>
    <cellStyle name="Normal 7 5 3 4" xfId="16621"/>
    <cellStyle name="Normal 7 5 3 4 2" xfId="23439"/>
    <cellStyle name="Normal 7 5 3 5" xfId="23436"/>
    <cellStyle name="Normal 7 5 4" xfId="16622"/>
    <cellStyle name="Normal 7 5 4 2" xfId="16623"/>
    <cellStyle name="Normal 7 5 4 2 2" xfId="23441"/>
    <cellStyle name="Normal 7 5 4 3" xfId="16624"/>
    <cellStyle name="Normal 7 5 4 3 2" xfId="23442"/>
    <cellStyle name="Normal 7 5 4 4" xfId="16625"/>
    <cellStyle name="Normal 7 5 4 5" xfId="23440"/>
    <cellStyle name="Normal 7 5 5" xfId="16626"/>
    <cellStyle name="Normal 7 5 5 2" xfId="16627"/>
    <cellStyle name="Normal 7 5 5 3" xfId="23443"/>
    <cellStyle name="Normal 7 5 6" xfId="16628"/>
    <cellStyle name="Normal 7 5 6 2" xfId="23444"/>
    <cellStyle name="Normal 7 5 7" xfId="23433"/>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3" xfId="16635"/>
    <cellStyle name="Normal 7 6 2 3 2" xfId="16636"/>
    <cellStyle name="Normal 7 6 2 3 3" xfId="23448"/>
    <cellStyle name="Normal 7 6 2 4" xfId="16637"/>
    <cellStyle name="Normal 7 6 2 4 2" xfId="16638"/>
    <cellStyle name="Normal 7 6 2 4 3" xfId="23449"/>
    <cellStyle name="Normal 7 6 2 5" xfId="16639"/>
    <cellStyle name="Normal 7 6 2 6" xfId="23446"/>
    <cellStyle name="Normal 7 6 3" xfId="16640"/>
    <cellStyle name="Normal 7 6 3 2" xfId="16641"/>
    <cellStyle name="Normal 7 6 3 2 2" xfId="23451"/>
    <cellStyle name="Normal 7 6 3 3" xfId="23450"/>
    <cellStyle name="Normal 7 6 4" xfId="16642"/>
    <cellStyle name="Normal 7 6 4 2" xfId="16643"/>
    <cellStyle name="Normal 7 6 4 2 2" xfId="23453"/>
    <cellStyle name="Normal 7 6 4 3" xfId="16644"/>
    <cellStyle name="Normal 7 6 4 4" xfId="23452"/>
    <cellStyle name="Normal 7 6 5" xfId="16645"/>
    <cellStyle name="Normal 7 6 5 2" xfId="16646"/>
    <cellStyle name="Normal 7 6 5 3" xfId="23454"/>
    <cellStyle name="Normal 7 6 6" xfId="16647"/>
    <cellStyle name="Normal 7 6 7" xfId="16648"/>
    <cellStyle name="Normal 7 6 8" xfId="23445"/>
    <cellStyle name="Normal 7 7" xfId="16649"/>
    <cellStyle name="Normal 7 7 2" xfId="16650"/>
    <cellStyle name="Normal 7 7 2 2" xfId="16651"/>
    <cellStyle name="Normal 7 7 2 2 2" xfId="23457"/>
    <cellStyle name="Normal 7 7 2 3" xfId="23456"/>
    <cellStyle name="Normal 7 7 3" xfId="16652"/>
    <cellStyle name="Normal 7 7 3 2" xfId="23458"/>
    <cellStyle name="Normal 7 7 4" xfId="16653"/>
    <cellStyle name="Normal 7 7 4 2" xfId="23459"/>
    <cellStyle name="Normal 7 7 5" xfId="16654"/>
    <cellStyle name="Normal 7 7 5 2" xfId="23460"/>
    <cellStyle name="Normal 7 7 6" xfId="16655"/>
    <cellStyle name="Normal 7 7 7" xfId="23455"/>
    <cellStyle name="Normal 7 8" xfId="16656"/>
    <cellStyle name="Normal 7 8 2" xfId="16657"/>
    <cellStyle name="Normal 7 8 2 2" xfId="23462"/>
    <cellStyle name="Normal 7 8 3" xfId="16658"/>
    <cellStyle name="Normal 7 8 3 2" xfId="23463"/>
    <cellStyle name="Normal 7 8 4" xfId="16659"/>
    <cellStyle name="Normal 7 8 4 2" xfId="23464"/>
    <cellStyle name="Normal 7 8 5" xfId="16660"/>
    <cellStyle name="Normal 7 8 5 2" xfId="23465"/>
    <cellStyle name="Normal 7 8 6" xfId="23461"/>
    <cellStyle name="Normal 7 9" xfId="16661"/>
    <cellStyle name="Normal 7 9 2" xfId="16662"/>
    <cellStyle name="Normal 7 9 2 2" xfId="23467"/>
    <cellStyle name="Normal 7 9 3" xfId="16663"/>
    <cellStyle name="Normal 7 9 3 2" xfId="23468"/>
    <cellStyle name="Normal 7 9 4" xfId="16664"/>
    <cellStyle name="Normal 7 9 4 2" xfId="23469"/>
    <cellStyle name="Normal 7 9 5" xfId="16665"/>
    <cellStyle name="Normal 7 9 5 2" xfId="23470"/>
    <cellStyle name="Normal 7 9 6" xfId="16666"/>
    <cellStyle name="Normal 7 9 7" xfId="23466"/>
    <cellStyle name="Normal 70" xfId="16667"/>
    <cellStyle name="Normal 70 2" xfId="16668"/>
    <cellStyle name="Normal 70 2 2" xfId="23471"/>
    <cellStyle name="Normal 70 3" xfId="16669"/>
    <cellStyle name="Normal 70 3 2" xfId="23472"/>
    <cellStyle name="Normal 71" xfId="16670"/>
    <cellStyle name="Normal 71 2" xfId="16671"/>
    <cellStyle name="Normal 71 2 2" xfId="23473"/>
    <cellStyle name="Normal 71 3" xfId="16672"/>
    <cellStyle name="Normal 71 3 2" xfId="23474"/>
    <cellStyle name="Normal 72" xfId="16673"/>
    <cellStyle name="Normal 72 2" xfId="16674"/>
    <cellStyle name="Normal 72 2 2" xfId="23475"/>
    <cellStyle name="Normal 72 3" xfId="16675"/>
    <cellStyle name="Normal 72 3 2" xfId="23476"/>
    <cellStyle name="Normal 73" xfId="16676"/>
    <cellStyle name="Normal 73 2" xfId="16677"/>
    <cellStyle name="Normal 73 2 2" xfId="23477"/>
    <cellStyle name="Normal 73 3" xfId="16678"/>
    <cellStyle name="Normal 73 3 2" xfId="23478"/>
    <cellStyle name="Normal 74" xfId="16679"/>
    <cellStyle name="Normal 74 2" xfId="16680"/>
    <cellStyle name="Normal 74 2 2" xfId="23479"/>
    <cellStyle name="Normal 74 3" xfId="16681"/>
    <cellStyle name="Normal 74 3 2" xfId="23480"/>
    <cellStyle name="Normal 75" xfId="16682"/>
    <cellStyle name="Normal 75 2" xfId="16683"/>
    <cellStyle name="Normal 75 2 2" xfId="23481"/>
    <cellStyle name="Normal 75 3" xfId="16684"/>
    <cellStyle name="Normal 75 3 2" xfId="23482"/>
    <cellStyle name="Normal 76" xfId="16685"/>
    <cellStyle name="Normal 76 2" xfId="16686"/>
    <cellStyle name="Normal 76 2 2" xfId="23483"/>
    <cellStyle name="Normal 76 3" xfId="16687"/>
    <cellStyle name="Normal 76 3 2" xfId="23484"/>
    <cellStyle name="Normal 77" xfId="16688"/>
    <cellStyle name="Normal 77 2" xfId="16689"/>
    <cellStyle name="Normal 77 2 2" xfId="23485"/>
    <cellStyle name="Normal 77 3" xfId="16690"/>
    <cellStyle name="Normal 77 3 2" xfId="23486"/>
    <cellStyle name="Normal 78" xfId="16691"/>
    <cellStyle name="Normal 78 2" xfId="16692"/>
    <cellStyle name="Normal 78 2 2" xfId="23487"/>
    <cellStyle name="Normal 78 3" xfId="16693"/>
    <cellStyle name="Normal 78 3 2" xfId="23488"/>
    <cellStyle name="Normal 79" xfId="16694"/>
    <cellStyle name="Normal 79 2" xfId="16695"/>
    <cellStyle name="Normal 79 2 2" xfId="23489"/>
    <cellStyle name="Normal 79 3" xfId="16696"/>
    <cellStyle name="Normal 79 3 2" xfId="23490"/>
    <cellStyle name="Normal 8" xfId="16697"/>
    <cellStyle name="Normal 8 10" xfId="16698"/>
    <cellStyle name="Normal 8 10 2" xfId="16699"/>
    <cellStyle name="Normal 8 10 2 2" xfId="16700"/>
    <cellStyle name="Normal 8 10 2 2 2" xfId="23493"/>
    <cellStyle name="Normal 8 10 2 3" xfId="23492"/>
    <cellStyle name="Normal 8 10 3" xfId="16701"/>
    <cellStyle name="Normal 8 10 3 2" xfId="16702"/>
    <cellStyle name="Normal 8 10 3 2 2" xfId="23495"/>
    <cellStyle name="Normal 8 10 3 3" xfId="23494"/>
    <cellStyle name="Normal 8 10 4" xfId="16703"/>
    <cellStyle name="Normal 8 10 4 2" xfId="16704"/>
    <cellStyle name="Normal 8 10 4 2 2" xfId="23497"/>
    <cellStyle name="Normal 8 10 4 3" xfId="23496"/>
    <cellStyle name="Normal 8 10 5" xfId="16705"/>
    <cellStyle name="Normal 8 10 5 2" xfId="23498"/>
    <cellStyle name="Normal 8 10 6" xfId="16706"/>
    <cellStyle name="Normal 8 10 6 2" xfId="23499"/>
    <cellStyle name="Normal 8 10 7" xfId="16707"/>
    <cellStyle name="Normal 8 10 8" xfId="23491"/>
    <cellStyle name="Normal 8 11" xfId="16708"/>
    <cellStyle name="Normal 8 11 2" xfId="16709"/>
    <cellStyle name="Normal 8 11 2 2" xfId="16710"/>
    <cellStyle name="Normal 8 11 2 2 2" xfId="23502"/>
    <cellStyle name="Normal 8 11 2 3" xfId="23501"/>
    <cellStyle name="Normal 8 11 3" xfId="16711"/>
    <cellStyle name="Normal 8 11 3 2" xfId="16712"/>
    <cellStyle name="Normal 8 11 3 2 2" xfId="23504"/>
    <cellStyle name="Normal 8 11 3 3" xfId="23503"/>
    <cellStyle name="Normal 8 11 4" xfId="16713"/>
    <cellStyle name="Normal 8 11 4 2" xfId="16714"/>
    <cellStyle name="Normal 8 11 4 2 2" xfId="23506"/>
    <cellStyle name="Normal 8 11 4 3" xfId="23505"/>
    <cellStyle name="Normal 8 11 5" xfId="16715"/>
    <cellStyle name="Normal 8 11 5 2" xfId="23507"/>
    <cellStyle name="Normal 8 11 6" xfId="16716"/>
    <cellStyle name="Normal 8 11 6 2" xfId="23508"/>
    <cellStyle name="Normal 8 11 7" xfId="23500"/>
    <cellStyle name="Normal 8 12" xfId="16717"/>
    <cellStyle name="Normal 8 12 2" xfId="16718"/>
    <cellStyle name="Normal 8 12 2 2" xfId="16719"/>
    <cellStyle name="Normal 8 12 2 2 2" xfId="23511"/>
    <cellStyle name="Normal 8 12 2 3" xfId="23510"/>
    <cellStyle name="Normal 8 12 3" xfId="16720"/>
    <cellStyle name="Normal 8 12 3 2" xfId="23512"/>
    <cellStyle name="Normal 8 12 4" xfId="16721"/>
    <cellStyle name="Normal 8 12 4 2" xfId="23513"/>
    <cellStyle name="Normal 8 12 5" xfId="16722"/>
    <cellStyle name="Normal 8 12 5 2" xfId="23514"/>
    <cellStyle name="Normal 8 12 6" xfId="23509"/>
    <cellStyle name="Normal 8 13" xfId="16723"/>
    <cellStyle name="Normal 8 13 2" xfId="16724"/>
    <cellStyle name="Normal 8 13 2 2" xfId="16725"/>
    <cellStyle name="Normal 8 13 2 2 2" xfId="23517"/>
    <cellStyle name="Normal 8 13 2 3" xfId="23516"/>
    <cellStyle name="Normal 8 13 3" xfId="16726"/>
    <cellStyle name="Normal 8 13 3 2" xfId="23518"/>
    <cellStyle name="Normal 8 13 4" xfId="16727"/>
    <cellStyle name="Normal 8 13 4 2" xfId="23519"/>
    <cellStyle name="Normal 8 13 5" xfId="16728"/>
    <cellStyle name="Normal 8 13 5 2" xfId="23520"/>
    <cellStyle name="Normal 8 13 6" xfId="23515"/>
    <cellStyle name="Normal 8 14" xfId="16729"/>
    <cellStyle name="Normal 8 14 2" xfId="16730"/>
    <cellStyle name="Normal 8 14 2 2" xfId="16731"/>
    <cellStyle name="Normal 8 14 2 2 2" xfId="23523"/>
    <cellStyle name="Normal 8 14 2 3" xfId="23522"/>
    <cellStyle name="Normal 8 14 3" xfId="16732"/>
    <cellStyle name="Normal 8 14 3 2" xfId="23524"/>
    <cellStyle name="Normal 8 14 4" xfId="16733"/>
    <cellStyle name="Normal 8 14 4 2" xfId="23525"/>
    <cellStyle name="Normal 8 14 5" xfId="16734"/>
    <cellStyle name="Normal 8 14 5 2" xfId="23526"/>
    <cellStyle name="Normal 8 14 6" xfId="23521"/>
    <cellStyle name="Normal 8 15" xfId="16735"/>
    <cellStyle name="Normal 8 15 2" xfId="16736"/>
    <cellStyle name="Normal 8 15 2 2" xfId="16737"/>
    <cellStyle name="Normal 8 15 2 2 2" xfId="23529"/>
    <cellStyle name="Normal 8 15 2 3" xfId="23528"/>
    <cellStyle name="Normal 8 15 3" xfId="16738"/>
    <cellStyle name="Normal 8 15 3 2" xfId="23530"/>
    <cellStyle name="Normal 8 15 4" xfId="16739"/>
    <cellStyle name="Normal 8 15 4 2" xfId="23531"/>
    <cellStyle name="Normal 8 15 5" xfId="16740"/>
    <cellStyle name="Normal 8 15 5 2" xfId="23532"/>
    <cellStyle name="Normal 8 15 6" xfId="23527"/>
    <cellStyle name="Normal 8 16" xfId="16741"/>
    <cellStyle name="Normal 8 16 2" xfId="16742"/>
    <cellStyle name="Normal 8 16 2 2" xfId="16743"/>
    <cellStyle name="Normal 8 16 2 2 2" xfId="23535"/>
    <cellStyle name="Normal 8 16 2 3" xfId="23534"/>
    <cellStyle name="Normal 8 16 3" xfId="16744"/>
    <cellStyle name="Normal 8 16 3 2" xfId="23536"/>
    <cellStyle name="Normal 8 16 4" xfId="16745"/>
    <cellStyle name="Normal 8 16 4 2" xfId="23537"/>
    <cellStyle name="Normal 8 16 5" xfId="16746"/>
    <cellStyle name="Normal 8 16 5 2" xfId="23538"/>
    <cellStyle name="Normal 8 16 6" xfId="23533"/>
    <cellStyle name="Normal 8 17" xfId="16747"/>
    <cellStyle name="Normal 8 17 2" xfId="16748"/>
    <cellStyle name="Normal 8 17 2 2" xfId="16749"/>
    <cellStyle name="Normal 8 17 2 2 2" xfId="23541"/>
    <cellStyle name="Normal 8 17 2 3" xfId="23540"/>
    <cellStyle name="Normal 8 17 3" xfId="16750"/>
    <cellStyle name="Normal 8 17 3 2" xfId="23542"/>
    <cellStyle name="Normal 8 17 4" xfId="16751"/>
    <cellStyle name="Normal 8 17 4 2" xfId="23543"/>
    <cellStyle name="Normal 8 17 5" xfId="16752"/>
    <cellStyle name="Normal 8 17 5 2" xfId="23544"/>
    <cellStyle name="Normal 8 17 6" xfId="23539"/>
    <cellStyle name="Normal 8 18" xfId="16753"/>
    <cellStyle name="Normal 8 18 2" xfId="16754"/>
    <cellStyle name="Normal 8 18 2 2" xfId="16755"/>
    <cellStyle name="Normal 8 18 2 2 2" xfId="16756"/>
    <cellStyle name="Normal 8 18 2 2 2 2" xfId="23548"/>
    <cellStyle name="Normal 8 18 2 2 3" xfId="23547"/>
    <cellStyle name="Normal 8 18 2 3" xfId="16757"/>
    <cellStyle name="Normal 8 18 2 3 2" xfId="23549"/>
    <cellStyle name="Normal 8 18 2 4" xfId="16758"/>
    <cellStyle name="Normal 8 18 2 4 2" xfId="23550"/>
    <cellStyle name="Normal 8 18 2 5" xfId="23546"/>
    <cellStyle name="Normal 8 18 3" xfId="16759"/>
    <cellStyle name="Normal 8 18 3 2" xfId="16760"/>
    <cellStyle name="Normal 8 18 3 2 2" xfId="23552"/>
    <cellStyle name="Normal 8 18 3 3" xfId="23551"/>
    <cellStyle name="Normal 8 18 4" xfId="16761"/>
    <cellStyle name="Normal 8 18 4 2" xfId="23553"/>
    <cellStyle name="Normal 8 18 5" xfId="16762"/>
    <cellStyle name="Normal 8 18 5 2" xfId="23554"/>
    <cellStyle name="Normal 8 18 6" xfId="23545"/>
    <cellStyle name="Normal 8 19" xfId="16763"/>
    <cellStyle name="Normal 8 19 2" xfId="16764"/>
    <cellStyle name="Normal 8 19 2 2" xfId="23556"/>
    <cellStyle name="Normal 8 19 3" xfId="16765"/>
    <cellStyle name="Normal 8 19 3 2" xfId="23557"/>
    <cellStyle name="Normal 8 19 4" xfId="23555"/>
    <cellStyle name="Normal 8 2" xfId="16766"/>
    <cellStyle name="Normal 8 2 10" xfId="23558"/>
    <cellStyle name="Normal 8 2 2" xfId="16767"/>
    <cellStyle name="Normal 8 2 2 2" xfId="16768"/>
    <cellStyle name="Normal 8 2 2 2 2" xfId="16769"/>
    <cellStyle name="Normal 8 2 2 2 2 2" xfId="16770"/>
    <cellStyle name="Normal 8 2 2 2 2 2 2" xfId="23562"/>
    <cellStyle name="Normal 8 2 2 2 2 3" xfId="16771"/>
    <cellStyle name="Normal 8 2 2 2 2 3 2" xfId="23563"/>
    <cellStyle name="Normal 8 2 2 2 2 4" xfId="16772"/>
    <cellStyle name="Normal 8 2 2 2 2 5" xfId="16773"/>
    <cellStyle name="Normal 8 2 2 2 2 6" xfId="23561"/>
    <cellStyle name="Normal 8 2 2 2 3" xfId="16774"/>
    <cellStyle name="Normal 8 2 2 2 3 2" xfId="16775"/>
    <cellStyle name="Normal 8 2 2 2 3 2 2" xfId="23565"/>
    <cellStyle name="Normal 8 2 2 2 3 3" xfId="23564"/>
    <cellStyle name="Normal 8 2 2 2 4" xfId="16776"/>
    <cellStyle name="Normal 8 2 2 2 4 2" xfId="23566"/>
    <cellStyle name="Normal 8 2 2 2 5" xfId="16777"/>
    <cellStyle name="Normal 8 2 2 2 6" xfId="16778"/>
    <cellStyle name="Normal 8 2 2 2 7" xfId="23560"/>
    <cellStyle name="Normal 8 2 2 3" xfId="16779"/>
    <cellStyle name="Normal 8 2 2 3 2" xfId="16780"/>
    <cellStyle name="Normal 8 2 2 3 2 2" xfId="16781"/>
    <cellStyle name="Normal 8 2 2 3 2 2 2" xfId="23569"/>
    <cellStyle name="Normal 8 2 2 3 2 3" xfId="23568"/>
    <cellStyle name="Normal 8 2 2 3 3" xfId="16782"/>
    <cellStyle name="Normal 8 2 2 3 3 2" xfId="23570"/>
    <cellStyle name="Normal 8 2 2 3 4" xfId="16783"/>
    <cellStyle name="Normal 8 2 2 3 5" xfId="16784"/>
    <cellStyle name="Normal 8 2 2 3 6" xfId="23567"/>
    <cellStyle name="Normal 8 2 2 4" xfId="16785"/>
    <cellStyle name="Normal 8 2 2 4 2" xfId="16786"/>
    <cellStyle name="Normal 8 2 2 4 2 2" xfId="23572"/>
    <cellStyle name="Normal 8 2 2 4 3" xfId="23571"/>
    <cellStyle name="Normal 8 2 2 5" xfId="16787"/>
    <cellStyle name="Normal 8 2 2 5 2" xfId="23573"/>
    <cellStyle name="Normal 8 2 2 6" xfId="16788"/>
    <cellStyle name="Normal 8 2 2 6 2" xfId="16789"/>
    <cellStyle name="Normal 8 2 2 6 3" xfId="23574"/>
    <cellStyle name="Normal 8 2 2 7" xfId="16790"/>
    <cellStyle name="Normal 8 2 2 7 2" xfId="16791"/>
    <cellStyle name="Normal 8 2 2 7 3" xfId="23575"/>
    <cellStyle name="Normal 8 2 2 8" xfId="16792"/>
    <cellStyle name="Normal 8 2 2 8 2" xfId="23576"/>
    <cellStyle name="Normal 8 2 2 9" xfId="23559"/>
    <cellStyle name="Normal 8 2 3" xfId="16793"/>
    <cellStyle name="Normal 8 2 3 2" xfId="16794"/>
    <cellStyle name="Normal 8 2 3 2 2" xfId="16795"/>
    <cellStyle name="Normal 8 2 3 2 2 2" xfId="23579"/>
    <cellStyle name="Normal 8 2 3 2 3" xfId="16796"/>
    <cellStyle name="Normal 8 2 3 2 3 2" xfId="23580"/>
    <cellStyle name="Normal 8 2 3 2 4" xfId="16797"/>
    <cellStyle name="Normal 8 2 3 2 5" xfId="16798"/>
    <cellStyle name="Normal 8 2 3 2 6" xfId="23578"/>
    <cellStyle name="Normal 8 2 3 3" xfId="16799"/>
    <cellStyle name="Normal 8 2 3 3 2" xfId="16800"/>
    <cellStyle name="Normal 8 2 3 3 2 2" xfId="23582"/>
    <cellStyle name="Normal 8 2 3 3 3" xfId="23581"/>
    <cellStyle name="Normal 8 2 3 4" xfId="16801"/>
    <cellStyle name="Normal 8 2 3 4 2" xfId="23583"/>
    <cellStyle name="Normal 8 2 3 5" xfId="16802"/>
    <cellStyle name="Normal 8 2 3 5 2" xfId="16803"/>
    <cellStyle name="Normal 8 2 3 5 3" xfId="23584"/>
    <cellStyle name="Normal 8 2 3 6" xfId="16804"/>
    <cellStyle name="Normal 8 2 3 7" xfId="23577"/>
    <cellStyle name="Normal 8 2 4" xfId="16805"/>
    <cellStyle name="Normal 8 2 4 2" xfId="16806"/>
    <cellStyle name="Normal 8 2 4 2 2" xfId="16807"/>
    <cellStyle name="Normal 8 2 4 2 2 2" xfId="23587"/>
    <cellStyle name="Normal 8 2 4 2 3" xfId="23586"/>
    <cellStyle name="Normal 8 2 4 3" xfId="16808"/>
    <cellStyle name="Normal 8 2 4 3 2" xfId="23588"/>
    <cellStyle name="Normal 8 2 4 4" xfId="16809"/>
    <cellStyle name="Normal 8 2 4 4 2" xfId="16810"/>
    <cellStyle name="Normal 8 2 4 4 3" xfId="23589"/>
    <cellStyle name="Normal 8 2 4 5" xfId="16811"/>
    <cellStyle name="Normal 8 2 4 6" xfId="23585"/>
    <cellStyle name="Normal 8 2 5" xfId="16812"/>
    <cellStyle name="Normal 8 2 5 2" xfId="16813"/>
    <cellStyle name="Normal 8 2 5 2 2" xfId="23591"/>
    <cellStyle name="Normal 8 2 5 3" xfId="23590"/>
    <cellStyle name="Normal 8 2 6" xfId="16814"/>
    <cellStyle name="Normal 8 2 6 2" xfId="23592"/>
    <cellStyle name="Normal 8 2 7" xfId="16815"/>
    <cellStyle name="Normal 8 2 7 2" xfId="16816"/>
    <cellStyle name="Normal 8 2 7 3" xfId="23593"/>
    <cellStyle name="Normal 8 2 8" xfId="16817"/>
    <cellStyle name="Normal 8 2 8 2" xfId="16818"/>
    <cellStyle name="Normal 8 2 8 3" xfId="23594"/>
    <cellStyle name="Normal 8 2 9" xfId="16819"/>
    <cellStyle name="Normal 8 2 9 2" xfId="23595"/>
    <cellStyle name="Normal 8 20" xfId="16820"/>
    <cellStyle name="Normal 8 20 2" xfId="16821"/>
    <cellStyle name="Normal 8 20 2 2" xfId="23597"/>
    <cellStyle name="Normal 8 20 3" xfId="23596"/>
    <cellStyle name="Normal 8 21" xfId="16822"/>
    <cellStyle name="Normal 8 21 2" xfId="16823"/>
    <cellStyle name="Normal 8 21 2 2" xfId="23599"/>
    <cellStyle name="Normal 8 21 3" xfId="23598"/>
    <cellStyle name="Normal 8 22" xfId="16824"/>
    <cellStyle name="Normal 8 22 2" xfId="16825"/>
    <cellStyle name="Normal 8 22 2 2" xfId="23601"/>
    <cellStyle name="Normal 8 22 3" xfId="23600"/>
    <cellStyle name="Normal 8 23" xfId="16826"/>
    <cellStyle name="Normal 8 23 2" xfId="16827"/>
    <cellStyle name="Normal 8 23 2 2" xfId="23603"/>
    <cellStyle name="Normal 8 23 3" xfId="23602"/>
    <cellStyle name="Normal 8 24" xfId="16828"/>
    <cellStyle name="Normal 8 24 2" xfId="16829"/>
    <cellStyle name="Normal 8 24 2 2" xfId="23605"/>
    <cellStyle name="Normal 8 24 3" xfId="23604"/>
    <cellStyle name="Normal 8 25" xfId="16830"/>
    <cellStyle name="Normal 8 25 2" xfId="23606"/>
    <cellStyle name="Normal 8 26" xfId="16831"/>
    <cellStyle name="Normal 8 26 2" xfId="23607"/>
    <cellStyle name="Normal 8 27" xfId="16832"/>
    <cellStyle name="Normal 8 27 2" xfId="23608"/>
    <cellStyle name="Normal 8 28" xfId="16833"/>
    <cellStyle name="Normal 8 28 2" xfId="23609"/>
    <cellStyle name="Normal 8 29" xfId="16834"/>
    <cellStyle name="Normal 8 29 2" xfId="23610"/>
    <cellStyle name="Normal 8 3" xfId="16835"/>
    <cellStyle name="Normal 8 3 2" xfId="16836"/>
    <cellStyle name="Normal 8 3 2 2" xfId="16837"/>
    <cellStyle name="Normal 8 3 2 2 2" xfId="16838"/>
    <cellStyle name="Normal 8 3 2 2 2 2" xfId="23614"/>
    <cellStyle name="Normal 8 3 2 2 3" xfId="16839"/>
    <cellStyle name="Normal 8 3 2 2 3 2" xfId="23615"/>
    <cellStyle name="Normal 8 3 2 2 4" xfId="16840"/>
    <cellStyle name="Normal 8 3 2 2 5" xfId="16841"/>
    <cellStyle name="Normal 8 3 2 2 6" xfId="23613"/>
    <cellStyle name="Normal 8 3 2 3" xfId="16842"/>
    <cellStyle name="Normal 8 3 2 3 2" xfId="16843"/>
    <cellStyle name="Normal 8 3 2 3 2 2" xfId="23617"/>
    <cellStyle name="Normal 8 3 2 3 3" xfId="23616"/>
    <cellStyle name="Normal 8 3 2 4" xfId="16844"/>
    <cellStyle name="Normal 8 3 2 4 2" xfId="23618"/>
    <cellStyle name="Normal 8 3 2 5" xfId="16845"/>
    <cellStyle name="Normal 8 3 2 5 2" xfId="16846"/>
    <cellStyle name="Normal 8 3 2 5 3" xfId="23619"/>
    <cellStyle name="Normal 8 3 2 6" xfId="16847"/>
    <cellStyle name="Normal 8 3 2 6 2" xfId="16848"/>
    <cellStyle name="Normal 8 3 2 6 3" xfId="23620"/>
    <cellStyle name="Normal 8 3 2 7" xfId="16849"/>
    <cellStyle name="Normal 8 3 2 7 2" xfId="23621"/>
    <cellStyle name="Normal 8 3 2 8" xfId="23612"/>
    <cellStyle name="Normal 8 3 3" xfId="16850"/>
    <cellStyle name="Normal 8 3 3 2" xfId="16851"/>
    <cellStyle name="Normal 8 3 3 2 2" xfId="16852"/>
    <cellStyle name="Normal 8 3 3 2 2 2" xfId="23624"/>
    <cellStyle name="Normal 8 3 3 2 3" xfId="23623"/>
    <cellStyle name="Normal 8 3 3 3" xfId="16853"/>
    <cellStyle name="Normal 8 3 3 3 2" xfId="23625"/>
    <cellStyle name="Normal 8 3 3 4" xfId="16854"/>
    <cellStyle name="Normal 8 3 3 4 2" xfId="16855"/>
    <cellStyle name="Normal 8 3 3 4 3" xfId="23626"/>
    <cellStyle name="Normal 8 3 3 5" xfId="16856"/>
    <cellStyle name="Normal 8 3 3 6" xfId="23622"/>
    <cellStyle name="Normal 8 3 4" xfId="16857"/>
    <cellStyle name="Normal 8 3 4 2" xfId="16858"/>
    <cellStyle name="Normal 8 3 4 2 2" xfId="23628"/>
    <cellStyle name="Normal 8 3 4 3" xfId="16859"/>
    <cellStyle name="Normal 8 3 4 3 2" xfId="23629"/>
    <cellStyle name="Normal 8 3 4 4" xfId="23627"/>
    <cellStyle name="Normal 8 3 5" xfId="16860"/>
    <cellStyle name="Normal 8 3 5 2" xfId="23630"/>
    <cellStyle name="Normal 8 3 6" xfId="16861"/>
    <cellStyle name="Normal 8 3 6 2" xfId="16862"/>
    <cellStyle name="Normal 8 3 6 3" xfId="23631"/>
    <cellStyle name="Normal 8 3 7" xfId="16863"/>
    <cellStyle name="Normal 8 3 7 2" xfId="16864"/>
    <cellStyle name="Normal 8 3 7 3" xfId="23632"/>
    <cellStyle name="Normal 8 3 8" xfId="16865"/>
    <cellStyle name="Normal 8 3 8 2" xfId="23633"/>
    <cellStyle name="Normal 8 3 9" xfId="23611"/>
    <cellStyle name="Normal 8 4" xfId="16866"/>
    <cellStyle name="Normal 8 4 2" xfId="16867"/>
    <cellStyle name="Normal 8 4 2 2" xfId="16868"/>
    <cellStyle name="Normal 8 4 2 2 2" xfId="16869"/>
    <cellStyle name="Normal 8 4 2 2 2 2" xfId="23637"/>
    <cellStyle name="Normal 8 4 2 2 3" xfId="16870"/>
    <cellStyle name="Normal 8 4 2 2 3 2" xfId="23638"/>
    <cellStyle name="Normal 8 4 2 2 4" xfId="23636"/>
    <cellStyle name="Normal 8 4 2 3" xfId="16871"/>
    <cellStyle name="Normal 8 4 2 3 2" xfId="23639"/>
    <cellStyle name="Normal 8 4 2 4" xfId="16872"/>
    <cellStyle name="Normal 8 4 2 4 2" xfId="16873"/>
    <cellStyle name="Normal 8 4 2 4 3" xfId="23640"/>
    <cellStyle name="Normal 8 4 2 5" xfId="16874"/>
    <cellStyle name="Normal 8 4 2 5 2" xfId="16875"/>
    <cellStyle name="Normal 8 4 2 5 3" xfId="23641"/>
    <cellStyle name="Normal 8 4 2 6" xfId="16876"/>
    <cellStyle name="Normal 8 4 2 6 2" xfId="23642"/>
    <cellStyle name="Normal 8 4 2 7" xfId="16877"/>
    <cellStyle name="Normal 8 4 2 7 2" xfId="23643"/>
    <cellStyle name="Normal 8 4 2 8" xfId="23635"/>
    <cellStyle name="Normal 8 4 3" xfId="16878"/>
    <cellStyle name="Normal 8 4 3 2" xfId="16879"/>
    <cellStyle name="Normal 8 4 3 2 2" xfId="23645"/>
    <cellStyle name="Normal 8 4 3 3" xfId="16880"/>
    <cellStyle name="Normal 8 4 3 3 2" xfId="23646"/>
    <cellStyle name="Normal 8 4 3 4" xfId="16881"/>
    <cellStyle name="Normal 8 4 3 4 2" xfId="23647"/>
    <cellStyle name="Normal 8 4 3 5" xfId="23644"/>
    <cellStyle name="Normal 8 4 4" xfId="16882"/>
    <cellStyle name="Normal 8 4 4 2" xfId="16883"/>
    <cellStyle name="Normal 8 4 4 2 2" xfId="23649"/>
    <cellStyle name="Normal 8 4 4 3" xfId="16884"/>
    <cellStyle name="Normal 8 4 4 3 2" xfId="23650"/>
    <cellStyle name="Normal 8 4 4 4" xfId="23648"/>
    <cellStyle name="Normal 8 4 5" xfId="16885"/>
    <cellStyle name="Normal 8 4 5 2" xfId="16886"/>
    <cellStyle name="Normal 8 4 5 3" xfId="23651"/>
    <cellStyle name="Normal 8 4 6" xfId="16887"/>
    <cellStyle name="Normal 8 4 6 2" xfId="16888"/>
    <cellStyle name="Normal 8 4 6 3" xfId="23652"/>
    <cellStyle name="Normal 8 4 7" xfId="16889"/>
    <cellStyle name="Normal 8 4 7 2" xfId="23653"/>
    <cellStyle name="Normal 8 4 8" xfId="16890"/>
    <cellStyle name="Normal 8 4 8 2" xfId="23654"/>
    <cellStyle name="Normal 8 4 9" xfId="23634"/>
    <cellStyle name="Normal 8 5" xfId="16891"/>
    <cellStyle name="Normal 8 5 2" xfId="16892"/>
    <cellStyle name="Normal 8 5 2 2" xfId="16893"/>
    <cellStyle name="Normal 8 5 2 2 2" xfId="23657"/>
    <cellStyle name="Normal 8 5 2 3" xfId="16894"/>
    <cellStyle name="Normal 8 5 2 3 2" xfId="23658"/>
    <cellStyle name="Normal 8 5 2 4" xfId="16895"/>
    <cellStyle name="Normal 8 5 2 4 2" xfId="23659"/>
    <cellStyle name="Normal 8 5 2 5" xfId="16896"/>
    <cellStyle name="Normal 8 5 2 5 2" xfId="23660"/>
    <cellStyle name="Normal 8 5 2 6" xfId="23656"/>
    <cellStyle name="Normal 8 5 3" xfId="16897"/>
    <cellStyle name="Normal 8 5 3 2" xfId="16898"/>
    <cellStyle name="Normal 8 5 3 2 2" xfId="23662"/>
    <cellStyle name="Normal 8 5 3 3" xfId="16899"/>
    <cellStyle name="Normal 8 5 3 3 2" xfId="23663"/>
    <cellStyle name="Normal 8 5 3 4" xfId="16900"/>
    <cellStyle name="Normal 8 5 3 4 2" xfId="23664"/>
    <cellStyle name="Normal 8 5 3 5" xfId="23661"/>
    <cellStyle name="Normal 8 5 4" xfId="16901"/>
    <cellStyle name="Normal 8 5 4 2" xfId="16902"/>
    <cellStyle name="Normal 8 5 4 2 2" xfId="23666"/>
    <cellStyle name="Normal 8 5 4 3" xfId="16903"/>
    <cellStyle name="Normal 8 5 4 3 2" xfId="23667"/>
    <cellStyle name="Normal 8 5 4 4" xfId="16904"/>
    <cellStyle name="Normal 8 5 4 5" xfId="23665"/>
    <cellStyle name="Normal 8 5 5" xfId="16905"/>
    <cellStyle name="Normal 8 5 5 2" xfId="16906"/>
    <cellStyle name="Normal 8 5 5 3" xfId="23668"/>
    <cellStyle name="Normal 8 5 6" xfId="16907"/>
    <cellStyle name="Normal 8 5 6 2" xfId="23669"/>
    <cellStyle name="Normal 8 5 7" xfId="23655"/>
    <cellStyle name="Normal 8 6" xfId="16908"/>
    <cellStyle name="Normal 8 6 2" xfId="16909"/>
    <cellStyle name="Normal 8 6 2 2" xfId="16910"/>
    <cellStyle name="Normal 8 6 2 2 2" xfId="16911"/>
    <cellStyle name="Normal 8 6 2 2 3" xfId="16912"/>
    <cellStyle name="Normal 8 6 2 2 4" xfId="16913"/>
    <cellStyle name="Normal 8 6 2 2 5" xfId="23672"/>
    <cellStyle name="Normal 8 6 2 3" xfId="16914"/>
    <cellStyle name="Normal 8 6 2 3 2" xfId="16915"/>
    <cellStyle name="Normal 8 6 2 3 3" xfId="23673"/>
    <cellStyle name="Normal 8 6 2 4" xfId="16916"/>
    <cellStyle name="Normal 8 6 2 4 2" xfId="16917"/>
    <cellStyle name="Normal 8 6 2 4 3" xfId="23674"/>
    <cellStyle name="Normal 8 6 2 5" xfId="16918"/>
    <cellStyle name="Normal 8 6 2 5 2" xfId="23675"/>
    <cellStyle name="Normal 8 6 2 6" xfId="16919"/>
    <cellStyle name="Normal 8 6 2 6 2" xfId="23676"/>
    <cellStyle name="Normal 8 6 2 7" xfId="16920"/>
    <cellStyle name="Normal 8 6 2 7 2" xfId="23677"/>
    <cellStyle name="Normal 8 6 2 8" xfId="16921"/>
    <cellStyle name="Normal 8 6 2 9" xfId="23671"/>
    <cellStyle name="Normal 8 6 3" xfId="16922"/>
    <cellStyle name="Normal 8 6 3 2" xfId="16923"/>
    <cellStyle name="Normal 8 6 3 2 2" xfId="23679"/>
    <cellStyle name="Normal 8 6 3 3" xfId="23678"/>
    <cellStyle name="Normal 8 6 4" xfId="16924"/>
    <cellStyle name="Normal 8 6 4 2" xfId="16925"/>
    <cellStyle name="Normal 8 6 4 2 2" xfId="23681"/>
    <cellStyle name="Normal 8 6 4 3" xfId="23680"/>
    <cellStyle name="Normal 8 6 5" xfId="16926"/>
    <cellStyle name="Normal 8 6 5 2" xfId="23682"/>
    <cellStyle name="Normal 8 6 6" xfId="16927"/>
    <cellStyle name="Normal 8 6 7" xfId="23670"/>
    <cellStyle name="Normal 8 7" xfId="16928"/>
    <cellStyle name="Normal 8 7 2" xfId="16929"/>
    <cellStyle name="Normal 8 7 2 2" xfId="16930"/>
    <cellStyle name="Normal 8 7 2 2 2" xfId="23685"/>
    <cellStyle name="Normal 8 7 2 3" xfId="16931"/>
    <cellStyle name="Normal 8 7 2 3 2" xfId="23686"/>
    <cellStyle name="Normal 8 7 2 4" xfId="16932"/>
    <cellStyle name="Normal 8 7 2 4 2" xfId="23687"/>
    <cellStyle name="Normal 8 7 2 5" xfId="16933"/>
    <cellStyle name="Normal 8 7 2 5 2" xfId="23688"/>
    <cellStyle name="Normal 8 7 2 6" xfId="23684"/>
    <cellStyle name="Normal 8 7 3" xfId="16934"/>
    <cellStyle name="Normal 8 7 3 2" xfId="16935"/>
    <cellStyle name="Normal 8 7 3 2 2" xfId="23690"/>
    <cellStyle name="Normal 8 7 3 3" xfId="23689"/>
    <cellStyle name="Normal 8 7 4" xfId="16936"/>
    <cellStyle name="Normal 8 7 4 2" xfId="16937"/>
    <cellStyle name="Normal 8 7 4 2 2" xfId="23692"/>
    <cellStyle name="Normal 8 7 4 3" xfId="23691"/>
    <cellStyle name="Normal 8 7 5" xfId="16938"/>
    <cellStyle name="Normal 8 7 5 2" xfId="23693"/>
    <cellStyle name="Normal 8 7 6" xfId="16939"/>
    <cellStyle name="Normal 8 7 6 2" xfId="23694"/>
    <cellStyle name="Normal 8 7 7" xfId="16940"/>
    <cellStyle name="Normal 8 7 8" xfId="23683"/>
    <cellStyle name="Normal 8 8" xfId="16941"/>
    <cellStyle name="Normal 8 8 2" xfId="16942"/>
    <cellStyle name="Normal 8 8 2 2" xfId="16943"/>
    <cellStyle name="Normal 8 8 2 2 2" xfId="23697"/>
    <cellStyle name="Normal 8 8 2 3" xfId="23696"/>
    <cellStyle name="Normal 8 8 3" xfId="16944"/>
    <cellStyle name="Normal 8 8 3 2" xfId="16945"/>
    <cellStyle name="Normal 8 8 3 2 2" xfId="23699"/>
    <cellStyle name="Normal 8 8 3 3" xfId="23698"/>
    <cellStyle name="Normal 8 8 4" xfId="16946"/>
    <cellStyle name="Normal 8 8 4 2" xfId="16947"/>
    <cellStyle name="Normal 8 8 4 2 2" xfId="23701"/>
    <cellStyle name="Normal 8 8 4 3" xfId="23700"/>
    <cellStyle name="Normal 8 8 5" xfId="16948"/>
    <cellStyle name="Normal 8 8 5 2" xfId="23702"/>
    <cellStyle name="Normal 8 8 6" xfId="16949"/>
    <cellStyle name="Normal 8 8 6 2" xfId="23703"/>
    <cellStyle name="Normal 8 8 7" xfId="16950"/>
    <cellStyle name="Normal 8 8 8" xfId="23695"/>
    <cellStyle name="Normal 8 9" xfId="16951"/>
    <cellStyle name="Normal 8 9 2" xfId="16952"/>
    <cellStyle name="Normal 8 9 2 2" xfId="16953"/>
    <cellStyle name="Normal 8 9 2 2 2" xfId="23706"/>
    <cellStyle name="Normal 8 9 2 3" xfId="23705"/>
    <cellStyle name="Normal 8 9 3" xfId="16954"/>
    <cellStyle name="Normal 8 9 3 2" xfId="16955"/>
    <cellStyle name="Normal 8 9 3 2 2" xfId="23708"/>
    <cellStyle name="Normal 8 9 3 3" xfId="23707"/>
    <cellStyle name="Normal 8 9 4" xfId="16956"/>
    <cellStyle name="Normal 8 9 4 2" xfId="16957"/>
    <cellStyle name="Normal 8 9 4 2 2" xfId="23710"/>
    <cellStyle name="Normal 8 9 4 3" xfId="23709"/>
    <cellStyle name="Normal 8 9 5" xfId="16958"/>
    <cellStyle name="Normal 8 9 5 2" xfId="23711"/>
    <cellStyle name="Normal 8 9 6" xfId="16959"/>
    <cellStyle name="Normal 8 9 6 2" xfId="23712"/>
    <cellStyle name="Normal 8 9 7" xfId="16960"/>
    <cellStyle name="Normal 8 9 8" xfId="23704"/>
    <cellStyle name="Normal 80" xfId="16961"/>
    <cellStyle name="Normal 80 2" xfId="16962"/>
    <cellStyle name="Normal 80 2 2" xfId="23713"/>
    <cellStyle name="Normal 80 3" xfId="16963"/>
    <cellStyle name="Normal 80 3 2" xfId="23714"/>
    <cellStyle name="Normal 81" xfId="16964"/>
    <cellStyle name="Normal 81 2" xfId="16965"/>
    <cellStyle name="Normal 81 2 2" xfId="23715"/>
    <cellStyle name="Normal 81 3" xfId="16966"/>
    <cellStyle name="Normal 81 3 2" xfId="23716"/>
    <cellStyle name="Normal 82" xfId="16967"/>
    <cellStyle name="Normal 82 2" xfId="16968"/>
    <cellStyle name="Normal 82 2 2" xfId="23717"/>
    <cellStyle name="Normal 82 3" xfId="16969"/>
    <cellStyle name="Normal 82 3 2" xfId="23718"/>
    <cellStyle name="Normal 83" xfId="16970"/>
    <cellStyle name="Normal 83 2" xfId="16971"/>
    <cellStyle name="Normal 83 2 2" xfId="23719"/>
    <cellStyle name="Normal 83 3" xfId="16972"/>
    <cellStyle name="Normal 83 3 2" xfId="23720"/>
    <cellStyle name="Normal 84" xfId="16973"/>
    <cellStyle name="Normal 84 2" xfId="16974"/>
    <cellStyle name="Normal 84 2 2" xfId="23721"/>
    <cellStyle name="Normal 84 3" xfId="16975"/>
    <cellStyle name="Normal 84 3 2" xfId="23722"/>
    <cellStyle name="Normal 85" xfId="16976"/>
    <cellStyle name="Normal 85 2" xfId="16977"/>
    <cellStyle name="Normal 85 2 2" xfId="23723"/>
    <cellStyle name="Normal 85 3" xfId="16978"/>
    <cellStyle name="Normal 85 3 2" xfId="23724"/>
    <cellStyle name="Normal 86" xfId="16979"/>
    <cellStyle name="Normal 86 2" xfId="16980"/>
    <cellStyle name="Normal 86 2 2" xfId="23725"/>
    <cellStyle name="Normal 86 3" xfId="16981"/>
    <cellStyle name="Normal 86 3 2" xfId="23726"/>
    <cellStyle name="Normal 87" xfId="16982"/>
    <cellStyle name="Normal 87 2" xfId="16983"/>
    <cellStyle name="Normal 87 2 2" xfId="23727"/>
    <cellStyle name="Normal 87 3" xfId="16984"/>
    <cellStyle name="Normal 87 3 2" xfId="23728"/>
    <cellStyle name="Normal 88" xfId="16985"/>
    <cellStyle name="Normal 88 2" xfId="16986"/>
    <cellStyle name="Normal 88 2 2" xfId="23729"/>
    <cellStyle name="Normal 88 3" xfId="16987"/>
    <cellStyle name="Normal 88 3 2" xfId="23730"/>
    <cellStyle name="Normal 89" xfId="16988"/>
    <cellStyle name="Normal 89 2" xfId="16989"/>
    <cellStyle name="Normal 89 2 2" xfId="23731"/>
    <cellStyle name="Normal 89 3" xfId="16990"/>
    <cellStyle name="Normal 89 3 2" xfId="23732"/>
    <cellStyle name="Normal 9" xfId="16991"/>
    <cellStyle name="Normal 9 10" xfId="16992"/>
    <cellStyle name="Normal 9 10 2" xfId="16993"/>
    <cellStyle name="Normal 9 10 2 2" xfId="23734"/>
    <cellStyle name="Normal 9 10 3" xfId="16994"/>
    <cellStyle name="Normal 9 10 3 2" xfId="23735"/>
    <cellStyle name="Normal 9 10 4" xfId="16995"/>
    <cellStyle name="Normal 9 10 4 2" xfId="23736"/>
    <cellStyle name="Normal 9 10 5" xfId="16996"/>
    <cellStyle name="Normal 9 10 5 2" xfId="23737"/>
    <cellStyle name="Normal 9 10 6" xfId="16997"/>
    <cellStyle name="Normal 9 10 7" xfId="23733"/>
    <cellStyle name="Normal 9 11" xfId="16998"/>
    <cellStyle name="Normal 9 11 2" xfId="16999"/>
    <cellStyle name="Normal 9 11 2 2" xfId="23739"/>
    <cellStyle name="Normal 9 11 3" xfId="17000"/>
    <cellStyle name="Normal 9 11 3 2" xfId="23740"/>
    <cellStyle name="Normal 9 11 4" xfId="17001"/>
    <cellStyle name="Normal 9 11 4 2" xfId="23741"/>
    <cellStyle name="Normal 9 11 5" xfId="17002"/>
    <cellStyle name="Normal 9 11 5 2" xfId="23742"/>
    <cellStyle name="Normal 9 11 6" xfId="23738"/>
    <cellStyle name="Normal 9 12" xfId="17003"/>
    <cellStyle name="Normal 9 12 2" xfId="17004"/>
    <cellStyle name="Normal 9 12 2 2" xfId="23744"/>
    <cellStyle name="Normal 9 12 3" xfId="17005"/>
    <cellStyle name="Normal 9 12 3 2" xfId="23745"/>
    <cellStyle name="Normal 9 12 4" xfId="17006"/>
    <cellStyle name="Normal 9 12 4 2" xfId="23746"/>
    <cellStyle name="Normal 9 12 5" xfId="23743"/>
    <cellStyle name="Normal 9 13" xfId="17007"/>
    <cellStyle name="Normal 9 13 2" xfId="17008"/>
    <cellStyle name="Normal 9 13 2 2" xfId="23748"/>
    <cellStyle name="Normal 9 13 3" xfId="17009"/>
    <cellStyle name="Normal 9 13 3 2" xfId="23749"/>
    <cellStyle name="Normal 9 13 4" xfId="17010"/>
    <cellStyle name="Normal 9 13 4 2" xfId="23750"/>
    <cellStyle name="Normal 9 13 5" xfId="23747"/>
    <cellStyle name="Normal 9 14" xfId="17011"/>
    <cellStyle name="Normal 9 14 2" xfId="17012"/>
    <cellStyle name="Normal 9 14 2 2" xfId="23752"/>
    <cellStyle name="Normal 9 14 3" xfId="17013"/>
    <cellStyle name="Normal 9 14 3 2" xfId="23753"/>
    <cellStyle name="Normal 9 14 4" xfId="17014"/>
    <cellStyle name="Normal 9 14 4 2" xfId="23754"/>
    <cellStyle name="Normal 9 14 5" xfId="23751"/>
    <cellStyle name="Normal 9 15" xfId="17015"/>
    <cellStyle name="Normal 9 15 2" xfId="17016"/>
    <cellStyle name="Normal 9 15 2 2" xfId="23756"/>
    <cellStyle name="Normal 9 15 3" xfId="17017"/>
    <cellStyle name="Normal 9 15 3 2" xfId="23757"/>
    <cellStyle name="Normal 9 15 4" xfId="17018"/>
    <cellStyle name="Normal 9 15 4 2" xfId="23758"/>
    <cellStyle name="Normal 9 15 5" xfId="23755"/>
    <cellStyle name="Normal 9 16" xfId="17019"/>
    <cellStyle name="Normal 9 16 2" xfId="17020"/>
    <cellStyle name="Normal 9 16 2 2" xfId="23760"/>
    <cellStyle name="Normal 9 16 3" xfId="17021"/>
    <cellStyle name="Normal 9 16 3 2" xfId="23761"/>
    <cellStyle name="Normal 9 16 4" xfId="17022"/>
    <cellStyle name="Normal 9 16 4 2" xfId="23762"/>
    <cellStyle name="Normal 9 16 5" xfId="23759"/>
    <cellStyle name="Normal 9 17" xfId="17023"/>
    <cellStyle name="Normal 9 17 2" xfId="17024"/>
    <cellStyle name="Normal 9 17 2 2" xfId="23764"/>
    <cellStyle name="Normal 9 17 3" xfId="17025"/>
    <cellStyle name="Normal 9 17 3 2" xfId="23765"/>
    <cellStyle name="Normal 9 17 4" xfId="17026"/>
    <cellStyle name="Normal 9 17 4 2" xfId="23766"/>
    <cellStyle name="Normal 9 17 5" xfId="23763"/>
    <cellStyle name="Normal 9 18" xfId="17027"/>
    <cellStyle name="Normal 9 18 2" xfId="17028"/>
    <cellStyle name="Normal 9 18 2 2" xfId="17029"/>
    <cellStyle name="Normal 9 18 2 2 2" xfId="17030"/>
    <cellStyle name="Normal 9 18 2 2 2 2" xfId="23770"/>
    <cellStyle name="Normal 9 18 2 2 3" xfId="23769"/>
    <cellStyle name="Normal 9 18 2 3" xfId="17031"/>
    <cellStyle name="Normal 9 18 2 3 2" xfId="23771"/>
    <cellStyle name="Normal 9 18 2 4" xfId="23768"/>
    <cellStyle name="Normal 9 18 3" xfId="17032"/>
    <cellStyle name="Normal 9 18 3 2" xfId="17033"/>
    <cellStyle name="Normal 9 18 3 2 2" xfId="23773"/>
    <cellStyle name="Normal 9 18 3 3" xfId="23772"/>
    <cellStyle name="Normal 9 18 4" xfId="17034"/>
    <cellStyle name="Normal 9 18 4 2" xfId="23774"/>
    <cellStyle name="Normal 9 18 5" xfId="23767"/>
    <cellStyle name="Normal 9 19" xfId="17035"/>
    <cellStyle name="Normal 9 19 2" xfId="23775"/>
    <cellStyle name="Normal 9 2" xfId="17036"/>
    <cellStyle name="Normal 9 2 10" xfId="23776"/>
    <cellStyle name="Normal 9 2 2" xfId="17037"/>
    <cellStyle name="Normal 9 2 2 10" xfId="17038"/>
    <cellStyle name="Normal 9 2 2 10 2" xfId="23778"/>
    <cellStyle name="Normal 9 2 2 11" xfId="17039"/>
    <cellStyle name="Normal 9 2 2 11 2" xfId="23779"/>
    <cellStyle name="Normal 9 2 2 12" xfId="23777"/>
    <cellStyle name="Normal 9 2 2 2" xfId="17040"/>
    <cellStyle name="Normal 9 2 2 2 2" xfId="17041"/>
    <cellStyle name="Normal 9 2 2 2 2 2" xfId="17042"/>
    <cellStyle name="Normal 9 2 2 2 2 2 2" xfId="23782"/>
    <cellStyle name="Normal 9 2 2 2 2 3" xfId="17043"/>
    <cellStyle name="Normal 9 2 2 2 2 3 2" xfId="23783"/>
    <cellStyle name="Normal 9 2 2 2 2 4" xfId="17044"/>
    <cellStyle name="Normal 9 2 2 2 2 5" xfId="17045"/>
    <cellStyle name="Normal 9 2 2 2 2 6" xfId="23781"/>
    <cellStyle name="Normal 9 2 2 2 3" xfId="17046"/>
    <cellStyle name="Normal 9 2 2 2 3 2" xfId="23784"/>
    <cellStyle name="Normal 9 2 2 2 4" xfId="17047"/>
    <cellStyle name="Normal 9 2 2 2 4 2" xfId="23785"/>
    <cellStyle name="Normal 9 2 2 2 5" xfId="17048"/>
    <cellStyle name="Normal 9 2 2 2 5 2" xfId="17049"/>
    <cellStyle name="Normal 9 2 2 2 5 3" xfId="23786"/>
    <cellStyle name="Normal 9 2 2 2 6" xfId="17050"/>
    <cellStyle name="Normal 9 2 2 2 6 2" xfId="17051"/>
    <cellStyle name="Normal 9 2 2 2 6 3" xfId="23787"/>
    <cellStyle name="Normal 9 2 2 2 7" xfId="23780"/>
    <cellStyle name="Normal 9 2 2 3" xfId="17052"/>
    <cellStyle name="Normal 9 2 2 3 2" xfId="17053"/>
    <cellStyle name="Normal 9 2 2 3 2 2" xfId="17054"/>
    <cellStyle name="Normal 9 2 2 3 2 2 2" xfId="23790"/>
    <cellStyle name="Normal 9 2 2 3 2 3" xfId="23789"/>
    <cellStyle name="Normal 9 2 2 3 3" xfId="17055"/>
    <cellStyle name="Normal 9 2 2 3 3 2" xfId="23791"/>
    <cellStyle name="Normal 9 2 2 3 4" xfId="17056"/>
    <cellStyle name="Normal 9 2 2 3 4 2" xfId="17057"/>
    <cellStyle name="Normal 9 2 2 3 4 3" xfId="23792"/>
    <cellStyle name="Normal 9 2 2 3 5" xfId="17058"/>
    <cellStyle name="Normal 9 2 2 3 6" xfId="23788"/>
    <cellStyle name="Normal 9 2 2 4" xfId="17059"/>
    <cellStyle name="Normal 9 2 2 4 2" xfId="23793"/>
    <cellStyle name="Normal 9 2 2 5" xfId="17060"/>
    <cellStyle name="Normal 9 2 2 5 2" xfId="23794"/>
    <cellStyle name="Normal 9 2 2 6" xfId="17061"/>
    <cellStyle name="Normal 9 2 2 6 2" xfId="17062"/>
    <cellStyle name="Normal 9 2 2 6 3" xfId="23795"/>
    <cellStyle name="Normal 9 2 2 7" xfId="17063"/>
    <cellStyle name="Normal 9 2 2 7 2" xfId="17064"/>
    <cellStyle name="Normal 9 2 2 7 3" xfId="23796"/>
    <cellStyle name="Normal 9 2 2 8" xfId="17065"/>
    <cellStyle name="Normal 9 2 2 8 2" xfId="23797"/>
    <cellStyle name="Normal 9 2 2 9" xfId="17066"/>
    <cellStyle name="Normal 9 2 2 9 2" xfId="23798"/>
    <cellStyle name="Normal 9 2 3" xfId="17067"/>
    <cellStyle name="Normal 9 2 3 2" xfId="17068"/>
    <cellStyle name="Normal 9 2 3 2 2" xfId="17069"/>
    <cellStyle name="Normal 9 2 3 2 2 2" xfId="23801"/>
    <cellStyle name="Normal 9 2 3 2 3" xfId="17070"/>
    <cellStyle name="Normal 9 2 3 2 3 2" xfId="23802"/>
    <cellStyle name="Normal 9 2 3 2 4" xfId="17071"/>
    <cellStyle name="Normal 9 2 3 2 5" xfId="17072"/>
    <cellStyle name="Normal 9 2 3 2 6" xfId="23800"/>
    <cellStyle name="Normal 9 2 3 3" xfId="17073"/>
    <cellStyle name="Normal 9 2 3 3 2" xfId="23803"/>
    <cellStyle name="Normal 9 2 3 4" xfId="17074"/>
    <cellStyle name="Normal 9 2 3 4 2" xfId="23804"/>
    <cellStyle name="Normal 9 2 3 5" xfId="17075"/>
    <cellStyle name="Normal 9 2 3 6" xfId="17076"/>
    <cellStyle name="Normal 9 2 3 7" xfId="23799"/>
    <cellStyle name="Normal 9 2 4" xfId="17077"/>
    <cellStyle name="Normal 9 2 4 2" xfId="17078"/>
    <cellStyle name="Normal 9 2 4 2 2" xfId="23806"/>
    <cellStyle name="Normal 9 2 4 3" xfId="17079"/>
    <cellStyle name="Normal 9 2 4 3 2" xfId="23807"/>
    <cellStyle name="Normal 9 2 4 4" xfId="17080"/>
    <cellStyle name="Normal 9 2 4 5" xfId="17081"/>
    <cellStyle name="Normal 9 2 4 6" xfId="23805"/>
    <cellStyle name="Normal 9 2 5" xfId="17082"/>
    <cellStyle name="Normal 9 2 5 2" xfId="23808"/>
    <cellStyle name="Normal 9 2 6" xfId="17083"/>
    <cellStyle name="Normal 9 2 6 2" xfId="23809"/>
    <cellStyle name="Normal 9 2 7" xfId="17084"/>
    <cellStyle name="Normal 9 2 7 2" xfId="17085"/>
    <cellStyle name="Normal 9 2 7 3" xfId="23810"/>
    <cellStyle name="Normal 9 2 8" xfId="17086"/>
    <cellStyle name="Normal 9 2 8 2" xfId="17087"/>
    <cellStyle name="Normal 9 2 8 3" xfId="17088"/>
    <cellStyle name="Normal 9 2 8 4" xfId="23811"/>
    <cellStyle name="Normal 9 2 9" xfId="17089"/>
    <cellStyle name="Normal 9 20" xfId="17090"/>
    <cellStyle name="Normal 9 20 2" xfId="23812"/>
    <cellStyle name="Normal 9 21" xfId="17091"/>
    <cellStyle name="Normal 9 21 2" xfId="23813"/>
    <cellStyle name="Normal 9 22" xfId="17092"/>
    <cellStyle name="Normal 9 22 2" xfId="23814"/>
    <cellStyle name="Normal 9 3" xfId="17093"/>
    <cellStyle name="Normal 9 3 2" xfId="17094"/>
    <cellStyle name="Normal 9 3 2 2" xfId="17095"/>
    <cellStyle name="Normal 9 3 2 2 2" xfId="17096"/>
    <cellStyle name="Normal 9 3 2 2 2 2" xfId="23818"/>
    <cellStyle name="Normal 9 3 2 2 3" xfId="17097"/>
    <cellStyle name="Normal 9 3 2 2 3 2" xfId="23819"/>
    <cellStyle name="Normal 9 3 2 2 4" xfId="17098"/>
    <cellStyle name="Normal 9 3 2 2 5" xfId="17099"/>
    <cellStyle name="Normal 9 3 2 2 6" xfId="23817"/>
    <cellStyle name="Normal 9 3 2 3" xfId="17100"/>
    <cellStyle name="Normal 9 3 2 3 2" xfId="17101"/>
    <cellStyle name="Normal 9 3 2 3 2 2" xfId="23821"/>
    <cellStyle name="Normal 9 3 2 3 3" xfId="23820"/>
    <cellStyle name="Normal 9 3 2 4" xfId="17102"/>
    <cellStyle name="Normal 9 3 2 4 2" xfId="23822"/>
    <cellStyle name="Normal 9 3 2 5" xfId="17103"/>
    <cellStyle name="Normal 9 3 2 5 2" xfId="17104"/>
    <cellStyle name="Normal 9 3 2 5 3" xfId="23823"/>
    <cellStyle name="Normal 9 3 2 6" xfId="17105"/>
    <cellStyle name="Normal 9 3 2 6 2" xfId="17106"/>
    <cellStyle name="Normal 9 3 2 6 3" xfId="23824"/>
    <cellStyle name="Normal 9 3 2 7" xfId="17107"/>
    <cellStyle name="Normal 9 3 2 7 2" xfId="23825"/>
    <cellStyle name="Normal 9 3 2 8" xfId="23816"/>
    <cellStyle name="Normal 9 3 3" xfId="17108"/>
    <cellStyle name="Normal 9 3 3 2" xfId="17109"/>
    <cellStyle name="Normal 9 3 3 2 2" xfId="17110"/>
    <cellStyle name="Normal 9 3 3 2 2 2" xfId="23828"/>
    <cellStyle name="Normal 9 3 3 2 3" xfId="23827"/>
    <cellStyle name="Normal 9 3 3 3" xfId="17111"/>
    <cellStyle name="Normal 9 3 3 3 2" xfId="23829"/>
    <cellStyle name="Normal 9 3 3 4" xfId="17112"/>
    <cellStyle name="Normal 9 3 3 4 2" xfId="17113"/>
    <cellStyle name="Normal 9 3 3 4 3" xfId="23830"/>
    <cellStyle name="Normal 9 3 3 5" xfId="17114"/>
    <cellStyle name="Normal 9 3 3 6" xfId="23826"/>
    <cellStyle name="Normal 9 3 4" xfId="17115"/>
    <cellStyle name="Normal 9 3 4 2" xfId="17116"/>
    <cellStyle name="Normal 9 3 4 2 2" xfId="23832"/>
    <cellStyle name="Normal 9 3 4 3" xfId="17117"/>
    <cellStyle name="Normal 9 3 4 3 2" xfId="23833"/>
    <cellStyle name="Normal 9 3 4 4" xfId="23831"/>
    <cellStyle name="Normal 9 3 5" xfId="17118"/>
    <cellStyle name="Normal 9 3 5 2" xfId="23834"/>
    <cellStyle name="Normal 9 3 6" xfId="17119"/>
    <cellStyle name="Normal 9 3 6 2" xfId="17120"/>
    <cellStyle name="Normal 9 3 6 3" xfId="23835"/>
    <cellStyle name="Normal 9 3 7" xfId="17121"/>
    <cellStyle name="Normal 9 3 7 2" xfId="17122"/>
    <cellStyle name="Normal 9 3 7 3" xfId="23836"/>
    <cellStyle name="Normal 9 3 8" xfId="17123"/>
    <cellStyle name="Normal 9 3 8 2" xfId="23837"/>
    <cellStyle name="Normal 9 3 9" xfId="23815"/>
    <cellStyle name="Normal 9 4" xfId="17124"/>
    <cellStyle name="Normal 9 4 2" xfId="17125"/>
    <cellStyle name="Normal 9 4 2 2" xfId="17126"/>
    <cellStyle name="Normal 9 4 2 2 2" xfId="23840"/>
    <cellStyle name="Normal 9 4 2 3" xfId="17127"/>
    <cellStyle name="Normal 9 4 2 3 2" xfId="23841"/>
    <cellStyle name="Normal 9 4 2 4" xfId="17128"/>
    <cellStyle name="Normal 9 4 2 4 2" xfId="17129"/>
    <cellStyle name="Normal 9 4 2 4 3" xfId="23842"/>
    <cellStyle name="Normal 9 4 2 5" xfId="17130"/>
    <cellStyle name="Normal 9 4 2 5 2" xfId="17131"/>
    <cellStyle name="Normal 9 4 2 5 3" xfId="23843"/>
    <cellStyle name="Normal 9 4 2 6" xfId="23839"/>
    <cellStyle name="Normal 9 4 3" xfId="17132"/>
    <cellStyle name="Normal 9 4 3 2" xfId="23844"/>
    <cellStyle name="Normal 9 4 4" xfId="17133"/>
    <cellStyle name="Normal 9 4 4 2" xfId="23845"/>
    <cellStyle name="Normal 9 4 5" xfId="17134"/>
    <cellStyle name="Normal 9 4 5 2" xfId="17135"/>
    <cellStyle name="Normal 9 4 5 3" xfId="23846"/>
    <cellStyle name="Normal 9 4 6" xfId="17136"/>
    <cellStyle name="Normal 9 4 7" xfId="23838"/>
    <cellStyle name="Normal 9 5" xfId="17137"/>
    <cellStyle name="Normal 9 5 2" xfId="17138"/>
    <cellStyle name="Normal 9 5 2 2" xfId="17139"/>
    <cellStyle name="Normal 9 5 2 2 2" xfId="23849"/>
    <cellStyle name="Normal 9 5 2 3" xfId="17140"/>
    <cellStyle name="Normal 9 5 2 3 2" xfId="23850"/>
    <cellStyle name="Normal 9 5 2 4" xfId="17141"/>
    <cellStyle name="Normal 9 5 2 4 2" xfId="23851"/>
    <cellStyle name="Normal 9 5 2 5" xfId="17142"/>
    <cellStyle name="Normal 9 5 2 5 2" xfId="23852"/>
    <cellStyle name="Normal 9 5 2 6" xfId="23848"/>
    <cellStyle name="Normal 9 5 3" xfId="17143"/>
    <cellStyle name="Normal 9 5 3 2" xfId="17144"/>
    <cellStyle name="Normal 9 5 3 2 2" xfId="23854"/>
    <cellStyle name="Normal 9 5 3 3" xfId="17145"/>
    <cellStyle name="Normal 9 5 3 3 2" xfId="23855"/>
    <cellStyle name="Normal 9 5 3 4" xfId="17146"/>
    <cellStyle name="Normal 9 5 3 4 2" xfId="23856"/>
    <cellStyle name="Normal 9 5 3 5" xfId="23853"/>
    <cellStyle name="Normal 9 5 4" xfId="17147"/>
    <cellStyle name="Normal 9 5 4 2" xfId="17148"/>
    <cellStyle name="Normal 9 5 4 2 2" xfId="23858"/>
    <cellStyle name="Normal 9 5 4 3" xfId="17149"/>
    <cellStyle name="Normal 9 5 4 3 2" xfId="23859"/>
    <cellStyle name="Normal 9 5 4 4" xfId="17150"/>
    <cellStyle name="Normal 9 5 4 5" xfId="23857"/>
    <cellStyle name="Normal 9 5 5" xfId="17151"/>
    <cellStyle name="Normal 9 5 5 2" xfId="17152"/>
    <cellStyle name="Normal 9 5 5 3" xfId="23860"/>
    <cellStyle name="Normal 9 5 6" xfId="17153"/>
    <cellStyle name="Normal 9 5 6 2" xfId="23861"/>
    <cellStyle name="Normal 9 5 7" xfId="23847"/>
    <cellStyle name="Normal 9 6" xfId="17154"/>
    <cellStyle name="Normal 9 6 2" xfId="17155"/>
    <cellStyle name="Normal 9 6 2 2" xfId="17156"/>
    <cellStyle name="Normal 9 6 2 2 2" xfId="23864"/>
    <cellStyle name="Normal 9 6 2 3" xfId="17157"/>
    <cellStyle name="Normal 9 6 2 3 2" xfId="23865"/>
    <cellStyle name="Normal 9 6 2 4" xfId="17158"/>
    <cellStyle name="Normal 9 6 2 4 2" xfId="23866"/>
    <cellStyle name="Normal 9 6 2 5" xfId="23863"/>
    <cellStyle name="Normal 9 6 3" xfId="17159"/>
    <cellStyle name="Normal 9 6 3 2" xfId="17160"/>
    <cellStyle name="Normal 9 6 3 2 2" xfId="23868"/>
    <cellStyle name="Normal 9 6 3 3" xfId="23867"/>
    <cellStyle name="Normal 9 6 4" xfId="17161"/>
    <cellStyle name="Normal 9 6 4 2" xfId="17162"/>
    <cellStyle name="Normal 9 6 4 2 2" xfId="23870"/>
    <cellStyle name="Normal 9 6 4 3" xfId="23869"/>
    <cellStyle name="Normal 9 6 5" xfId="17163"/>
    <cellStyle name="Normal 9 6 5 2" xfId="23871"/>
    <cellStyle name="Normal 9 6 6" xfId="17164"/>
    <cellStyle name="Normal 9 6 6 2" xfId="23872"/>
    <cellStyle name="Normal 9 6 7" xfId="17165"/>
    <cellStyle name="Normal 9 6 7 2" xfId="23873"/>
    <cellStyle name="Normal 9 6 8" xfId="23862"/>
    <cellStyle name="Normal 9 7" xfId="17166"/>
    <cellStyle name="Normal 9 7 2" xfId="17167"/>
    <cellStyle name="Normal 9 7 2 2" xfId="17168"/>
    <cellStyle name="Normal 9 7 2 2 2" xfId="23876"/>
    <cellStyle name="Normal 9 7 2 3" xfId="23875"/>
    <cellStyle name="Normal 9 7 3" xfId="17169"/>
    <cellStyle name="Normal 9 7 3 2" xfId="23877"/>
    <cellStyle name="Normal 9 7 4" xfId="17170"/>
    <cellStyle name="Normal 9 7 4 2" xfId="23878"/>
    <cellStyle name="Normal 9 7 5" xfId="17171"/>
    <cellStyle name="Normal 9 7 5 2" xfId="23879"/>
    <cellStyle name="Normal 9 7 6" xfId="23874"/>
    <cellStyle name="Normal 9 8" xfId="17172"/>
    <cellStyle name="Normal 9 8 2" xfId="17173"/>
    <cellStyle name="Normal 9 8 2 2" xfId="23881"/>
    <cellStyle name="Normal 9 8 3" xfId="17174"/>
    <cellStyle name="Normal 9 8 3 2" xfId="23882"/>
    <cellStyle name="Normal 9 8 4" xfId="17175"/>
    <cellStyle name="Normal 9 8 4 2" xfId="23883"/>
    <cellStyle name="Normal 9 8 5" xfId="17176"/>
    <cellStyle name="Normal 9 8 5 2" xfId="23884"/>
    <cellStyle name="Normal 9 8 6" xfId="17177"/>
    <cellStyle name="Normal 9 8 7" xfId="23880"/>
    <cellStyle name="Normal 9 9" xfId="17178"/>
    <cellStyle name="Normal 9 9 2" xfId="17179"/>
    <cellStyle name="Normal 9 9 2 2" xfId="17180"/>
    <cellStyle name="Normal 9 9 2 3" xfId="23886"/>
    <cellStyle name="Normal 9 9 3" xfId="17181"/>
    <cellStyle name="Normal 9 9 3 2" xfId="17182"/>
    <cellStyle name="Normal 9 9 3 3" xfId="23887"/>
    <cellStyle name="Normal 9 9 4" xfId="17183"/>
    <cellStyle name="Normal 9 9 4 2" xfId="23888"/>
    <cellStyle name="Normal 9 9 5" xfId="17184"/>
    <cellStyle name="Normal 9 9 5 2" xfId="23889"/>
    <cellStyle name="Normal 9 9 6" xfId="17185"/>
    <cellStyle name="Normal 9 9 7" xfId="23885"/>
    <cellStyle name="Normal 90" xfId="17186"/>
    <cellStyle name="Normal 90 2" xfId="17187"/>
    <cellStyle name="Normal 90 2 2" xfId="23890"/>
    <cellStyle name="Normal 90 3" xfId="17188"/>
    <cellStyle name="Normal 90 3 2" xfId="23891"/>
    <cellStyle name="Normal 91" xfId="17189"/>
    <cellStyle name="Normal 91 2" xfId="17190"/>
    <cellStyle name="Normal 91 2 2" xfId="23892"/>
    <cellStyle name="Normal 91 3" xfId="17191"/>
    <cellStyle name="Normal 91 3 2" xfId="23893"/>
    <cellStyle name="Normal 92" xfId="17192"/>
    <cellStyle name="Normal 92 2" xfId="17193"/>
    <cellStyle name="Normal 92 2 2" xfId="23894"/>
    <cellStyle name="Normal 92 3" xfId="17194"/>
    <cellStyle name="Normal 92 3 2" xfId="23895"/>
    <cellStyle name="Normal 93" xfId="17195"/>
    <cellStyle name="Normal 93 2" xfId="17196"/>
    <cellStyle name="Normal 93 2 2" xfId="23896"/>
    <cellStyle name="Normal 93 3" xfId="17197"/>
    <cellStyle name="Normal 93 3 2" xfId="23897"/>
    <cellStyle name="Normal 94" xfId="17198"/>
    <cellStyle name="Normal 94 2" xfId="17199"/>
    <cellStyle name="Normal 94 2 2" xfId="23898"/>
    <cellStyle name="Normal 94 3" xfId="17200"/>
    <cellStyle name="Normal 94 3 2" xfId="23899"/>
    <cellStyle name="Normal 95" xfId="17201"/>
    <cellStyle name="Normal 95 2" xfId="17202"/>
    <cellStyle name="Normal 95 2 2" xfId="23900"/>
    <cellStyle name="Normal 95 3" xfId="17203"/>
    <cellStyle name="Normal 95 3 2" xfId="23901"/>
    <cellStyle name="Normal 96" xfId="17204"/>
    <cellStyle name="Normal 96 2" xfId="17205"/>
    <cellStyle name="Normal 96 2 2" xfId="23902"/>
    <cellStyle name="Normal 96 3" xfId="17206"/>
    <cellStyle name="Normal 96 3 2" xfId="23903"/>
    <cellStyle name="Normal 97" xfId="17207"/>
    <cellStyle name="Normal 97 2" xfId="17208"/>
    <cellStyle name="Normal 97 2 2" xfId="23904"/>
    <cellStyle name="Normal 97 3" xfId="17209"/>
    <cellStyle name="Normal 97 3 2" xfId="23905"/>
    <cellStyle name="Normal 97 4" xfId="17210"/>
    <cellStyle name="Normal 97 4 2" xfId="23906"/>
    <cellStyle name="Normal 98" xfId="17211"/>
    <cellStyle name="Normal 98 2" xfId="17212"/>
    <cellStyle name="Normal 98 2 2" xfId="23907"/>
    <cellStyle name="Normal 98 3" xfId="17213"/>
    <cellStyle name="Normal 98 3 2" xfId="23908"/>
    <cellStyle name="Normal 99" xfId="17214"/>
    <cellStyle name="Normal 99 2" xfId="17215"/>
    <cellStyle name="Normal 99 2 2" xfId="17216"/>
    <cellStyle name="Normal 99 2 3" xfId="23909"/>
    <cellStyle name="Normal 99 3" xfId="17217"/>
    <cellStyle name="Normal 99 3 2" xfId="23910"/>
    <cellStyle name="Normal 99 4" xfId="17218"/>
    <cellStyle name="Normal[0]" xfId="17219"/>
    <cellStyle name="Normal[0] 2" xfId="23911"/>
    <cellStyle name="Normal[hi" xfId="17220"/>
    <cellStyle name="Normal[hi 2" xfId="23912"/>
    <cellStyle name="NormalRO" xfId="17221"/>
    <cellStyle name="NormalRO 2" xfId="23913"/>
    <cellStyle name="NormalUP" xfId="17222"/>
    <cellStyle name="NormalUP 2" xfId="17223"/>
    <cellStyle name="NormalUP 2 2" xfId="23915"/>
    <cellStyle name="NormalUP 3" xfId="17224"/>
    <cellStyle name="NormalUP 3 2" xfId="17225"/>
    <cellStyle name="NormalUP 3 2 2" xfId="23917"/>
    <cellStyle name="NormalUP 3 3" xfId="23916"/>
    <cellStyle name="NormalUP 4" xfId="17226"/>
    <cellStyle name="NormalUP 4 2" xfId="17227"/>
    <cellStyle name="NormalUP 4 2 2" xfId="23919"/>
    <cellStyle name="NormalUP 4 3" xfId="23918"/>
    <cellStyle name="NormalUP 5" xfId="17228"/>
    <cellStyle name="NormalUP 5 2" xfId="17229"/>
    <cellStyle name="NormalUP 5 2 2" xfId="23921"/>
    <cellStyle name="NormalUP 5 3" xfId="23920"/>
    <cellStyle name="NormalUP 6" xfId="23914"/>
    <cellStyle name="Note 10" xfId="17230"/>
    <cellStyle name="Note 10 2" xfId="17231"/>
    <cellStyle name="Note 10 3" xfId="23922"/>
    <cellStyle name="Note 11" xfId="17232"/>
    <cellStyle name="Note 11 2" xfId="17233"/>
    <cellStyle name="Note 2" xfId="17234"/>
    <cellStyle name="Note 2 10" xfId="17235"/>
    <cellStyle name="Note 2 10 2" xfId="23923"/>
    <cellStyle name="Note 2 11" xfId="17236"/>
    <cellStyle name="Note 2 11 2" xfId="23924"/>
    <cellStyle name="Note 2 12" xfId="17237"/>
    <cellStyle name="Note 2 12 2" xfId="23925"/>
    <cellStyle name="Note 2 13" xfId="17238"/>
    <cellStyle name="Note 2 13 2" xfId="23926"/>
    <cellStyle name="Note 2 14" xfId="17239"/>
    <cellStyle name="Note 2 14 2" xfId="23927"/>
    <cellStyle name="Note 2 15" xfId="17240"/>
    <cellStyle name="Note 2 16" xfId="17241"/>
    <cellStyle name="Note 2 2" xfId="17242"/>
    <cellStyle name="Note 2 2 10" xfId="17243"/>
    <cellStyle name="Note 2 2 10 2" xfId="23928"/>
    <cellStyle name="Note 2 2 11" xfId="17244"/>
    <cellStyle name="Note 2 2 11 2" xfId="23929"/>
    <cellStyle name="Note 2 2 12" xfId="17245"/>
    <cellStyle name="Note 2 2 12 2" xfId="23930"/>
    <cellStyle name="Note 2 2 13" xfId="17246"/>
    <cellStyle name="Note 2 2 2" xfId="17247"/>
    <cellStyle name="Note 2 2 2 2" xfId="17248"/>
    <cellStyle name="Note 2 2 2 2 2" xfId="17249"/>
    <cellStyle name="Note 2 2 2 2 2 2" xfId="17250"/>
    <cellStyle name="Note 2 2 2 2 2 2 2" xfId="23934"/>
    <cellStyle name="Note 2 2 2 2 2 3" xfId="23933"/>
    <cellStyle name="Note 2 2 2 2 3" xfId="17251"/>
    <cellStyle name="Note 2 2 2 2 3 2" xfId="23935"/>
    <cellStyle name="Note 2 2 2 2 4" xfId="17252"/>
    <cellStyle name="Note 2 2 2 2 4 2" xfId="23936"/>
    <cellStyle name="Note 2 2 2 2 5" xfId="17253"/>
    <cellStyle name="Note 2 2 2 2 5 2" xfId="23937"/>
    <cellStyle name="Note 2 2 2 2 6" xfId="17254"/>
    <cellStyle name="Note 2 2 2 2 6 2" xfId="23938"/>
    <cellStyle name="Note 2 2 2 2 7" xfId="17255"/>
    <cellStyle name="Note 2 2 2 2 8" xfId="23932"/>
    <cellStyle name="Note 2 2 2 3" xfId="17256"/>
    <cellStyle name="Note 2 2 2 3 2" xfId="17257"/>
    <cellStyle name="Note 2 2 2 3 2 2" xfId="23940"/>
    <cellStyle name="Note 2 2 2 3 3" xfId="17258"/>
    <cellStyle name="Note 2 2 2 3 4" xfId="23939"/>
    <cellStyle name="Note 2 2 2 4" xfId="17259"/>
    <cellStyle name="Note 2 2 2 4 2" xfId="23941"/>
    <cellStyle name="Note 2 2 2 5" xfId="17260"/>
    <cellStyle name="Note 2 2 2 5 2" xfId="23942"/>
    <cellStyle name="Note 2 2 2 6" xfId="17261"/>
    <cellStyle name="Note 2 2 2 6 2" xfId="23943"/>
    <cellStyle name="Note 2 2 2 7" xfId="17262"/>
    <cellStyle name="Note 2 2 2 7 2" xfId="23944"/>
    <cellStyle name="Note 2 2 2 8" xfId="17263"/>
    <cellStyle name="Note 2 2 2 9" xfId="23931"/>
    <cellStyle name="Note 2 2 3" xfId="17264"/>
    <cellStyle name="Note 2 2 3 2" xfId="17265"/>
    <cellStyle name="Note 2 2 3 2 2" xfId="23946"/>
    <cellStyle name="Note 2 2 3 3" xfId="17266"/>
    <cellStyle name="Note 2 2 3 3 2" xfId="23947"/>
    <cellStyle name="Note 2 2 3 4" xfId="17267"/>
    <cellStyle name="Note 2 2 3 4 2" xfId="23948"/>
    <cellStyle name="Note 2 2 3 5" xfId="17268"/>
    <cellStyle name="Note 2 2 3 6" xfId="23945"/>
    <cellStyle name="Note 2 2 4" xfId="17269"/>
    <cellStyle name="Note 2 2 4 2" xfId="17270"/>
    <cellStyle name="Note 2 2 4 3" xfId="23949"/>
    <cellStyle name="Note 2 2 5" xfId="17271"/>
    <cellStyle name="Note 2 2 5 2" xfId="17272"/>
    <cellStyle name="Note 2 2 5 3" xfId="23950"/>
    <cellStyle name="Note 2 2 6" xfId="17273"/>
    <cellStyle name="Note 2 2 6 2" xfId="23951"/>
    <cellStyle name="Note 2 2 7" xfId="17274"/>
    <cellStyle name="Note 2 2 7 2" xfId="23952"/>
    <cellStyle name="Note 2 2 8" xfId="17275"/>
    <cellStyle name="Note 2 2 8 2" xfId="23953"/>
    <cellStyle name="Note 2 2 9" xfId="17276"/>
    <cellStyle name="Note 2 2 9 2" xfId="23954"/>
    <cellStyle name="Note 2 3" xfId="17277"/>
    <cellStyle name="Note 2 3 2" xfId="17278"/>
    <cellStyle name="Note 2 3 2 2" xfId="17279"/>
    <cellStyle name="Note 2 3 2 3" xfId="17280"/>
    <cellStyle name="Note 2 3 2 4" xfId="17281"/>
    <cellStyle name="Note 2 3 2 5" xfId="23956"/>
    <cellStyle name="Note 2 3 3" xfId="17282"/>
    <cellStyle name="Note 2 3 4" xfId="17283"/>
    <cellStyle name="Note 2 3 5" xfId="17284"/>
    <cellStyle name="Note 2 3 6" xfId="23955"/>
    <cellStyle name="Note 2 4" xfId="17285"/>
    <cellStyle name="Note 2 4 2" xfId="17286"/>
    <cellStyle name="Note 2 4 2 2" xfId="17287"/>
    <cellStyle name="Note 2 4 2 2 2" xfId="23959"/>
    <cellStyle name="Note 2 4 2 3" xfId="23958"/>
    <cellStyle name="Note 2 4 3" xfId="17288"/>
    <cellStyle name="Note 2 4 3 2" xfId="23960"/>
    <cellStyle name="Note 2 4 4" xfId="17289"/>
    <cellStyle name="Note 2 4 4 2" xfId="23961"/>
    <cellStyle name="Note 2 4 5" xfId="17290"/>
    <cellStyle name="Note 2 4 5 2" xfId="23962"/>
    <cellStyle name="Note 2 4 6" xfId="17291"/>
    <cellStyle name="Note 2 4 6 2" xfId="23963"/>
    <cellStyle name="Note 2 4 7" xfId="17292"/>
    <cellStyle name="Note 2 4 7 2" xfId="23964"/>
    <cellStyle name="Note 2 4 8" xfId="17293"/>
    <cellStyle name="Note 2 4 9" xfId="23957"/>
    <cellStyle name="Note 2 5" xfId="17294"/>
    <cellStyle name="Note 2 5 2" xfId="17295"/>
    <cellStyle name="Note 2 5 2 2" xfId="23966"/>
    <cellStyle name="Note 2 5 3" xfId="17296"/>
    <cellStyle name="Note 2 5 3 2" xfId="23967"/>
    <cellStyle name="Note 2 5 4" xfId="17297"/>
    <cellStyle name="Note 2 5 5" xfId="23965"/>
    <cellStyle name="Note 2 6" xfId="17298"/>
    <cellStyle name="Note 2 6 2" xfId="17299"/>
    <cellStyle name="Note 2 6 3" xfId="23968"/>
    <cellStyle name="Note 2 7" xfId="17300"/>
    <cellStyle name="Note 2 7 2" xfId="17301"/>
    <cellStyle name="Note 2 7 3" xfId="23969"/>
    <cellStyle name="Note 2 8" xfId="17302"/>
    <cellStyle name="Note 2 8 2" xfId="23970"/>
    <cellStyle name="Note 2 9" xfId="17303"/>
    <cellStyle name="Note 2 9 2" xfId="23971"/>
    <cellStyle name="Note 3" xfId="17304"/>
    <cellStyle name="Note 3 2" xfId="17305"/>
    <cellStyle name="Note 3 2 2" xfId="17306"/>
    <cellStyle name="Note 3 2 2 2" xfId="17307"/>
    <cellStyle name="Note 3 2 2 3" xfId="17308"/>
    <cellStyle name="Note 3 2 2 4" xfId="17309"/>
    <cellStyle name="Note 3 2 2 5" xfId="23974"/>
    <cellStyle name="Note 3 2 3" xfId="17310"/>
    <cellStyle name="Note 3 2 3 2" xfId="17311"/>
    <cellStyle name="Note 3 2 3 3" xfId="23975"/>
    <cellStyle name="Note 3 2 4" xfId="17312"/>
    <cellStyle name="Note 3 2 4 2" xfId="17313"/>
    <cellStyle name="Note 3 2 4 3" xfId="23976"/>
    <cellStyle name="Note 3 2 5" xfId="17314"/>
    <cellStyle name="Note 3 2 5 2" xfId="17315"/>
    <cellStyle name="Note 3 2 5 3" xfId="23977"/>
    <cellStyle name="Note 3 2 6" xfId="17316"/>
    <cellStyle name="Note 3 2 6 2" xfId="23978"/>
    <cellStyle name="Note 3 2 7" xfId="17317"/>
    <cellStyle name="Note 3 2 8" xfId="23973"/>
    <cellStyle name="Note 3 3" xfId="17318"/>
    <cellStyle name="Note 3 3 2" xfId="17319"/>
    <cellStyle name="Note 3 3 2 2" xfId="17320"/>
    <cellStyle name="Note 3 3 2 3" xfId="17321"/>
    <cellStyle name="Note 3 3 2 4" xfId="17322"/>
    <cellStyle name="Note 3 3 2 5" xfId="23980"/>
    <cellStyle name="Note 3 3 3" xfId="17323"/>
    <cellStyle name="Note 3 3 4" xfId="17324"/>
    <cellStyle name="Note 3 3 5" xfId="17325"/>
    <cellStyle name="Note 3 3 6" xfId="23979"/>
    <cellStyle name="Note 3 4" xfId="17326"/>
    <cellStyle name="Note 3 4 2" xfId="17327"/>
    <cellStyle name="Note 3 4 2 2" xfId="23983"/>
    <cellStyle name="Note 3 4 3" xfId="17328"/>
    <cellStyle name="Note 3 4 4" xfId="23982"/>
    <cellStyle name="Note 3 5" xfId="17329"/>
    <cellStyle name="Note 3 5 2" xfId="17330"/>
    <cellStyle name="Note 3 5 3" xfId="23984"/>
    <cellStyle name="Note 3 6" xfId="17331"/>
    <cellStyle name="Note 3 6 2" xfId="17332"/>
    <cellStyle name="Note 3 6 3" xfId="23985"/>
    <cellStyle name="Note 3 7" xfId="17333"/>
    <cellStyle name="Note 3 7 2" xfId="17334"/>
    <cellStyle name="Note 3 7 3" xfId="23986"/>
    <cellStyle name="Note 3 8" xfId="17335"/>
    <cellStyle name="Note 3 9" xfId="23972"/>
    <cellStyle name="Note 4" xfId="17336"/>
    <cellStyle name="Note 4 2" xfId="17337"/>
    <cellStyle name="Note 4 2 2" xfId="17338"/>
    <cellStyle name="Note 4 2 2 2" xfId="17339"/>
    <cellStyle name="Note 4 2 2 2 2" xfId="17340"/>
    <cellStyle name="Note 4 2 2 2 2 2" xfId="23991"/>
    <cellStyle name="Note 4 2 2 2 3" xfId="17341"/>
    <cellStyle name="Note 4 2 2 2 4" xfId="23990"/>
    <cellStyle name="Note 4 2 2 3" xfId="17342"/>
    <cellStyle name="Note 4 2 2 3 2" xfId="17343"/>
    <cellStyle name="Note 4 2 2 3 3" xfId="23992"/>
    <cellStyle name="Note 4 2 2 4" xfId="17344"/>
    <cellStyle name="Note 4 2 2 5" xfId="23989"/>
    <cellStyle name="Note 4 2 3" xfId="17345"/>
    <cellStyle name="Note 4 2 3 2" xfId="17346"/>
    <cellStyle name="Note 4 2 3 2 2" xfId="23994"/>
    <cellStyle name="Note 4 2 3 3" xfId="17347"/>
    <cellStyle name="Note 4 2 3 4" xfId="23993"/>
    <cellStyle name="Note 4 2 4" xfId="17348"/>
    <cellStyle name="Note 4 2 4 2" xfId="17349"/>
    <cellStyle name="Note 4 2 4 3" xfId="23995"/>
    <cellStyle name="Note 4 2 5" xfId="17350"/>
    <cellStyle name="Note 4 2 5 2" xfId="23996"/>
    <cellStyle name="Note 4 2 6" xfId="17351"/>
    <cellStyle name="Note 4 2 7" xfId="23988"/>
    <cellStyle name="Note 4 3" xfId="17352"/>
    <cellStyle name="Note 4 3 2" xfId="17353"/>
    <cellStyle name="Note 4 3 3" xfId="23997"/>
    <cellStyle name="Note 4 4" xfId="17354"/>
    <cellStyle name="Note 4 4 2" xfId="17355"/>
    <cellStyle name="Note 4 4 3" xfId="23998"/>
    <cellStyle name="Note 4 5" xfId="17356"/>
    <cellStyle name="Note 4 5 2" xfId="23999"/>
    <cellStyle name="Note 4 6" xfId="17357"/>
    <cellStyle name="Note 4 6 2" xfId="24000"/>
    <cellStyle name="Note 4 7" xfId="17358"/>
    <cellStyle name="Note 4 7 2" xfId="24001"/>
    <cellStyle name="Note 4 8" xfId="17359"/>
    <cellStyle name="Note 4 9" xfId="23987"/>
    <cellStyle name="Note 5" xfId="17360"/>
    <cellStyle name="Note 5 2" xfId="17361"/>
    <cellStyle name="Note 5 2 2" xfId="17362"/>
    <cellStyle name="Note 5 2 2 2" xfId="17363"/>
    <cellStyle name="Note 5 2 2 2 2" xfId="17364"/>
    <cellStyle name="Note 5 2 2 2 2 2" xfId="24006"/>
    <cellStyle name="Note 5 2 2 2 3" xfId="24005"/>
    <cellStyle name="Note 5 2 2 3" xfId="17365"/>
    <cellStyle name="Note 5 2 2 3 2" xfId="24007"/>
    <cellStyle name="Note 5 2 2 4" xfId="24004"/>
    <cellStyle name="Note 5 2 3" xfId="17366"/>
    <cellStyle name="Note 5 2 3 2" xfId="17367"/>
    <cellStyle name="Note 5 2 3 2 2" xfId="24009"/>
    <cellStyle name="Note 5 2 3 3" xfId="24008"/>
    <cellStyle name="Note 5 2 4" xfId="17368"/>
    <cellStyle name="Note 5 2 4 2" xfId="24010"/>
    <cellStyle name="Note 5 2 5" xfId="17369"/>
    <cellStyle name="Note 5 2 5 2" xfId="24011"/>
    <cellStyle name="Note 5 2 6" xfId="17370"/>
    <cellStyle name="Note 5 2 7" xfId="24003"/>
    <cellStyle name="Note 5 3" xfId="17371"/>
    <cellStyle name="Note 5 3 2" xfId="17372"/>
    <cellStyle name="Note 5 3 3" xfId="24012"/>
    <cellStyle name="Note 5 4" xfId="17373"/>
    <cellStyle name="Note 5 4 2" xfId="24013"/>
    <cellStyle name="Note 5 5" xfId="17374"/>
    <cellStyle name="Note 5 5 2" xfId="24014"/>
    <cellStyle name="Note 5 6" xfId="17375"/>
    <cellStyle name="Note 5 6 2" xfId="24015"/>
    <cellStyle name="Note 5 7" xfId="17376"/>
    <cellStyle name="Note 5 8" xfId="24002"/>
    <cellStyle name="Note 6" xfId="17377"/>
    <cellStyle name="Note 6 2" xfId="17378"/>
    <cellStyle name="Note 6 2 2" xfId="17379"/>
    <cellStyle name="Note 6 2 3" xfId="24017"/>
    <cellStyle name="Note 6 3" xfId="17380"/>
    <cellStyle name="Note 6 3 2" xfId="17381"/>
    <cellStyle name="Note 6 3 2 2" xfId="17382"/>
    <cellStyle name="Note 6 3 2 2 2" xfId="24020"/>
    <cellStyle name="Note 6 3 2 3" xfId="24019"/>
    <cellStyle name="Note 6 3 3" xfId="17383"/>
    <cellStyle name="Note 6 3 3 2" xfId="24021"/>
    <cellStyle name="Note 6 3 4" xfId="17384"/>
    <cellStyle name="Note 6 3 5" xfId="24018"/>
    <cellStyle name="Note 6 4" xfId="17385"/>
    <cellStyle name="Note 6 4 2" xfId="17386"/>
    <cellStyle name="Note 6 4 2 2" xfId="24023"/>
    <cellStyle name="Note 6 4 3" xfId="24022"/>
    <cellStyle name="Note 6 5" xfId="17387"/>
    <cellStyle name="Note 6 5 2" xfId="24024"/>
    <cellStyle name="Note 6 6" xfId="17388"/>
    <cellStyle name="Note 6 6 2" xfId="24025"/>
    <cellStyle name="Note 6 7" xfId="17389"/>
    <cellStyle name="Note 6 8" xfId="24016"/>
    <cellStyle name="Note 7" xfId="17390"/>
    <cellStyle name="Note 7 2" xfId="17391"/>
    <cellStyle name="Note 7 2 2" xfId="17392"/>
    <cellStyle name="Note 7 2 2 2" xfId="17393"/>
    <cellStyle name="Note 7 2 2 2 2" xfId="24029"/>
    <cellStyle name="Note 7 2 2 3" xfId="24028"/>
    <cellStyle name="Note 7 2 3" xfId="17394"/>
    <cellStyle name="Note 7 2 3 2" xfId="24030"/>
    <cellStyle name="Note 7 2 4" xfId="17395"/>
    <cellStyle name="Note 7 2 5" xfId="24027"/>
    <cellStyle name="Note 7 3" xfId="17396"/>
    <cellStyle name="Note 7 3 2" xfId="17397"/>
    <cellStyle name="Note 7 3 2 2" xfId="24032"/>
    <cellStyle name="Note 7 3 3" xfId="17398"/>
    <cellStyle name="Note 7 3 4" xfId="24031"/>
    <cellStyle name="Note 7 4" xfId="17399"/>
    <cellStyle name="Note 7 4 2" xfId="24033"/>
    <cellStyle name="Note 7 5" xfId="17400"/>
    <cellStyle name="Note 7 5 2" xfId="24034"/>
    <cellStyle name="Note 7 6" xfId="17401"/>
    <cellStyle name="Note 7 7" xfId="24026"/>
    <cellStyle name="Note 8" xfId="17402"/>
    <cellStyle name="Note 8 2" xfId="17403"/>
    <cellStyle name="Note 8 2 2" xfId="24036"/>
    <cellStyle name="Note 8 3" xfId="17404"/>
    <cellStyle name="Note 8 4" xfId="24035"/>
    <cellStyle name="Note 9" xfId="17405"/>
    <cellStyle name="Note 9 2" xfId="17406"/>
    <cellStyle name="Note 9 3" xfId="24037"/>
    <cellStyle name="nPlodedDetails" xfId="17407"/>
    <cellStyle name="nPlodedDetails 2" xfId="24038"/>
    <cellStyle name="NullValueStyle" xfId="17408"/>
    <cellStyle name="NullValueStyle 2" xfId="17409"/>
    <cellStyle name="NullValueStyle 2 2" xfId="24040"/>
    <cellStyle name="NullValueStyle 3" xfId="17410"/>
    <cellStyle name="NullValueStyle 3 2" xfId="24041"/>
    <cellStyle name="NullValueStyle 4" xfId="17411"/>
    <cellStyle name="NullValueStyle 4 2" xfId="24042"/>
    <cellStyle name="NullValueStyle 5" xfId="24039"/>
    <cellStyle name="ook63" xfId="17412"/>
    <cellStyle name="ook63 2" xfId="24043"/>
    <cellStyle name="ook6D" xfId="17413"/>
    <cellStyle name="ook6D 2" xfId="24044"/>
    <cellStyle name="Output 10" xfId="17414"/>
    <cellStyle name="Output 10 2" xfId="24045"/>
    <cellStyle name="Output 11" xfId="17415"/>
    <cellStyle name="Output 12" xfId="17416"/>
    <cellStyle name="Output 2" xfId="17417"/>
    <cellStyle name="Output 2 2" xfId="17418"/>
    <cellStyle name="Output 2 2 2" xfId="17419"/>
    <cellStyle name="Output 2 2 2 2" xfId="24047"/>
    <cellStyle name="Output 2 2 3" xfId="17420"/>
    <cellStyle name="Output 2 2 3 2" xfId="24048"/>
    <cellStyle name="Output 2 2 4" xfId="24046"/>
    <cellStyle name="Output 2 3" xfId="17421"/>
    <cellStyle name="Output 2 3 2" xfId="17422"/>
    <cellStyle name="Output 2 3 2 2" xfId="24050"/>
    <cellStyle name="Output 2 3 3" xfId="24049"/>
    <cellStyle name="Output 2 4" xfId="17423"/>
    <cellStyle name="Output 2 4 2" xfId="24051"/>
    <cellStyle name="Output 2 5" xfId="17424"/>
    <cellStyle name="Output 2 5 2" xfId="24052"/>
    <cellStyle name="Output 2 6" xfId="17425"/>
    <cellStyle name="Output 2 6 2" xfId="24053"/>
    <cellStyle name="Output 2 7" xfId="17426"/>
    <cellStyle name="Output 2 7 2" xfId="24054"/>
    <cellStyle name="Output 2 8" xfId="17427"/>
    <cellStyle name="Output 2 8 2" xfId="24055"/>
    <cellStyle name="Output 3" xfId="17428"/>
    <cellStyle name="Output 3 2" xfId="17429"/>
    <cellStyle name="Output 3 2 2" xfId="17430"/>
    <cellStyle name="Output 3 2 2 2" xfId="24058"/>
    <cellStyle name="Output 3 2 3" xfId="24057"/>
    <cellStyle name="Output 3 3" xfId="17431"/>
    <cellStyle name="Output 3 3 2" xfId="24059"/>
    <cellStyle name="Output 3 4" xfId="17432"/>
    <cellStyle name="Output 3 4 2" xfId="24060"/>
    <cellStyle name="Output 3 5" xfId="17433"/>
    <cellStyle name="Output 3 5 2" xfId="24061"/>
    <cellStyle name="Output 3 6" xfId="17434"/>
    <cellStyle name="Output 3 7" xfId="24056"/>
    <cellStyle name="Output 4" xfId="17435"/>
    <cellStyle name="Output 4 2" xfId="17436"/>
    <cellStyle name="Output 4 2 2" xfId="17437"/>
    <cellStyle name="Output 4 2 2 2" xfId="24064"/>
    <cellStyle name="Output 4 2 3" xfId="24063"/>
    <cellStyle name="Output 4 3" xfId="17438"/>
    <cellStyle name="Output 4 3 2" xfId="24065"/>
    <cellStyle name="Output 4 4" xfId="17439"/>
    <cellStyle name="Output 4 5" xfId="24062"/>
    <cellStyle name="Output 5" xfId="17440"/>
    <cellStyle name="Output 5 2" xfId="17441"/>
    <cellStyle name="Output 5 2 2" xfId="24067"/>
    <cellStyle name="Output 5 3" xfId="17442"/>
    <cellStyle name="Output 5 4" xfId="24066"/>
    <cellStyle name="Output 6" xfId="17443"/>
    <cellStyle name="Output 6 2" xfId="24068"/>
    <cellStyle name="Output 7" xfId="17444"/>
    <cellStyle name="Output 7 2" xfId="24069"/>
    <cellStyle name="Output 8" xfId="17445"/>
    <cellStyle name="Output 8 2" xfId="24070"/>
    <cellStyle name="Output 9" xfId="17446"/>
    <cellStyle name="Output 9 2" xfId="24071"/>
    <cellStyle name="pb_page_heading_LS" xfId="17447"/>
    <cellStyle name="Percen - Style1" xfId="17448"/>
    <cellStyle name="Percen - Style1 2" xfId="24072"/>
    <cellStyle name="Percen - Style2" xfId="17449"/>
    <cellStyle name="Percent" xfId="25573" builtinId="5"/>
    <cellStyle name="Percent (0)" xfId="17450"/>
    <cellStyle name="Percent (0) 2" xfId="24073"/>
    <cellStyle name="Percent (2)" xfId="17451"/>
    <cellStyle name="Percent (2) 2" xfId="24074"/>
    <cellStyle name="Percent .00" xfId="17452"/>
    <cellStyle name="Percent .00 2" xfId="17453"/>
    <cellStyle name="Percent .00 2 2" xfId="24076"/>
    <cellStyle name="Percent .00 3" xfId="17454"/>
    <cellStyle name="Percent .00 3 2" xfId="17455"/>
    <cellStyle name="Percent .00 3 2 2" xfId="24078"/>
    <cellStyle name="Percent .00 3 3" xfId="24077"/>
    <cellStyle name="Percent .00 4" xfId="17456"/>
    <cellStyle name="Percent .00 4 2" xfId="17457"/>
    <cellStyle name="Percent .00 4 2 2" xfId="24080"/>
    <cellStyle name="Percent .00 4 3" xfId="24079"/>
    <cellStyle name="Percent .00 5" xfId="17458"/>
    <cellStyle name="Percent .00 5 2" xfId="17459"/>
    <cellStyle name="Percent .00 5 2 2" xfId="24082"/>
    <cellStyle name="Percent .00 5 3" xfId="24081"/>
    <cellStyle name="Percent .00 6" xfId="24075"/>
    <cellStyle name="Percent .n" xfId="17460"/>
    <cellStyle name="Percent .n 2" xfId="24083"/>
    <cellStyle name="Percent [0%]" xfId="17461"/>
    <cellStyle name="Percent [0.00%]" xfId="17462"/>
    <cellStyle name="Percent [2]" xfId="17463"/>
    <cellStyle name="Percent [2] 10" xfId="17464"/>
    <cellStyle name="Percent [2] 10 2" xfId="24084"/>
    <cellStyle name="Percent [2] 11" xfId="17465"/>
    <cellStyle name="Percent [2] 11 2" xfId="24085"/>
    <cellStyle name="Percent [2] 12" xfId="17466"/>
    <cellStyle name="Percent [2] 12 2" xfId="24086"/>
    <cellStyle name="Percent [2] 13" xfId="17467"/>
    <cellStyle name="Percent [2] 13 2" xfId="24087"/>
    <cellStyle name="Percent [2] 14" xfId="17468"/>
    <cellStyle name="Percent [2] 14 2" xfId="24088"/>
    <cellStyle name="Percent [2] 15" xfId="17469"/>
    <cellStyle name="Percent [2] 15 2" xfId="24089"/>
    <cellStyle name="Percent [2] 16" xfId="17470"/>
    <cellStyle name="Percent [2] 16 2" xfId="24090"/>
    <cellStyle name="Percent [2] 17" xfId="17471"/>
    <cellStyle name="Percent [2] 17 2" xfId="24091"/>
    <cellStyle name="Percent [2] 18" xfId="17472"/>
    <cellStyle name="Percent [2] 18 2" xfId="24092"/>
    <cellStyle name="Percent [2] 19" xfId="17473"/>
    <cellStyle name="Percent [2] 19 2" xfId="24093"/>
    <cellStyle name="Percent [2] 2" xfId="17474"/>
    <cellStyle name="Percent [2] 2 2" xfId="24094"/>
    <cellStyle name="Percent [2] 20" xfId="17475"/>
    <cellStyle name="Percent [2] 20 2" xfId="24095"/>
    <cellStyle name="Percent [2] 21" xfId="17476"/>
    <cellStyle name="Percent [2] 21 2" xfId="24096"/>
    <cellStyle name="Percent [2] 22" xfId="17477"/>
    <cellStyle name="Percent [2] 22 2" xfId="24097"/>
    <cellStyle name="Percent [2] 23" xfId="17478"/>
    <cellStyle name="Percent [2] 23 2" xfId="24098"/>
    <cellStyle name="Percent [2] 24" xfId="17479"/>
    <cellStyle name="Percent [2] 24 2" xfId="24099"/>
    <cellStyle name="Percent [2] 25" xfId="17480"/>
    <cellStyle name="Percent [2] 25 2" xfId="24100"/>
    <cellStyle name="Percent [2] 26" xfId="17481"/>
    <cellStyle name="Percent [2] 26 2" xfId="24101"/>
    <cellStyle name="Percent [2] 27" xfId="17482"/>
    <cellStyle name="Percent [2] 27 2" xfId="24102"/>
    <cellStyle name="Percent [2] 28" xfId="17483"/>
    <cellStyle name="Percent [2] 28 2" xfId="24103"/>
    <cellStyle name="Percent [2] 29" xfId="17484"/>
    <cellStyle name="Percent [2] 29 2" xfId="24104"/>
    <cellStyle name="Percent [2] 3" xfId="17485"/>
    <cellStyle name="Percent [2] 3 2" xfId="17486"/>
    <cellStyle name="Percent [2] 3 2 2" xfId="24106"/>
    <cellStyle name="Percent [2] 3 3" xfId="24105"/>
    <cellStyle name="Percent [2] 30" xfId="17487"/>
    <cellStyle name="Percent [2] 30 2" xfId="24107"/>
    <cellStyle name="Percent [2] 31" xfId="17488"/>
    <cellStyle name="Percent [2] 31 2" xfId="24108"/>
    <cellStyle name="Percent [2] 32" xfId="17489"/>
    <cellStyle name="Percent [2] 32 2" xfId="17490"/>
    <cellStyle name="Percent [2] 32 2 2" xfId="24110"/>
    <cellStyle name="Percent [2] 32 3" xfId="17491"/>
    <cellStyle name="Percent [2] 32 3 2" xfId="24111"/>
    <cellStyle name="Percent [2] 32 4" xfId="24109"/>
    <cellStyle name="Percent [2] 33" xfId="17492"/>
    <cellStyle name="Percent [2] 33 2" xfId="24112"/>
    <cellStyle name="Percent [2] 34" xfId="17493"/>
    <cellStyle name="Percent [2] 34 2" xfId="24113"/>
    <cellStyle name="Percent [2] 35" xfId="17494"/>
    <cellStyle name="Percent [2] 35 2" xfId="24114"/>
    <cellStyle name="Percent [2] 4" xfId="17495"/>
    <cellStyle name="Percent [2] 4 2" xfId="17496"/>
    <cellStyle name="Percent [2] 4 2 2" xfId="24116"/>
    <cellStyle name="Percent [2] 4 3" xfId="24115"/>
    <cellStyle name="Percent [2] 5" xfId="17497"/>
    <cellStyle name="Percent [2] 5 2" xfId="17498"/>
    <cellStyle name="Percent [2] 5 2 2" xfId="24118"/>
    <cellStyle name="Percent [2] 5 3" xfId="24117"/>
    <cellStyle name="Percent [2] 6" xfId="17499"/>
    <cellStyle name="Percent [2] 6 2" xfId="24119"/>
    <cellStyle name="Percent [2] 7" xfId="17500"/>
    <cellStyle name="Percent [2] 7 2" xfId="24120"/>
    <cellStyle name="Percent [2] 8" xfId="17501"/>
    <cellStyle name="Percent [2] 8 2" xfId="17502"/>
    <cellStyle name="Percent [2] 8 2 2" xfId="24122"/>
    <cellStyle name="Percent [2] 8 3" xfId="24121"/>
    <cellStyle name="Percent [2] 9" xfId="17503"/>
    <cellStyle name="Percent [2] 9 2" xfId="24123"/>
    <cellStyle name="Percent [n" xfId="17504"/>
    <cellStyle name="Percent [n 2" xfId="24124"/>
    <cellStyle name="Percent 0%" xfId="17505"/>
    <cellStyle name="Percent 10" xfId="17506"/>
    <cellStyle name="Percent 10 2" xfId="17507"/>
    <cellStyle name="Percent 10 2 2" xfId="17508"/>
    <cellStyle name="Percent 10 2 2 2" xfId="17509"/>
    <cellStyle name="Percent 10 2 2 2 2" xfId="24127"/>
    <cellStyle name="Percent 10 2 2 3" xfId="24126"/>
    <cellStyle name="Percent 10 2 3" xfId="17510"/>
    <cellStyle name="Percent 10 2 3 2" xfId="24128"/>
    <cellStyle name="Percent 10 2 4" xfId="17511"/>
    <cellStyle name="Percent 10 2 4 2" xfId="24129"/>
    <cellStyle name="Percent 10 2 5" xfId="24125"/>
    <cellStyle name="Percent 10 3" xfId="17512"/>
    <cellStyle name="Percent 10 3 2" xfId="17513"/>
    <cellStyle name="Percent 10 3 2 2" xfId="24131"/>
    <cellStyle name="Percent 10 3 3" xfId="17514"/>
    <cellStyle name="Percent 10 3 3 2" xfId="24132"/>
    <cellStyle name="Percent 10 3 4" xfId="24130"/>
    <cellStyle name="Percent 10 4" xfId="17515"/>
    <cellStyle name="Percent 10 4 2" xfId="24133"/>
    <cellStyle name="Percent 10 5" xfId="17516"/>
    <cellStyle name="Percent 10 5 2" xfId="24134"/>
    <cellStyle name="Percent 10 6" xfId="17517"/>
    <cellStyle name="Percent 10 6 2" xfId="24135"/>
    <cellStyle name="Percent 10 7" xfId="17518"/>
    <cellStyle name="Percent 10 7 2" xfId="24136"/>
    <cellStyle name="Percent 10 8" xfId="17519"/>
    <cellStyle name="Percent 10 8 2" xfId="24137"/>
    <cellStyle name="Percent 100" xfId="17520"/>
    <cellStyle name="Percent 100 2" xfId="24138"/>
    <cellStyle name="Percent 101" xfId="17521"/>
    <cellStyle name="Percent 101 2" xfId="24139"/>
    <cellStyle name="Percent 102" xfId="17522"/>
    <cellStyle name="Percent 102 2" xfId="24140"/>
    <cellStyle name="Percent 103" xfId="17523"/>
    <cellStyle name="Percent 103 2" xfId="24141"/>
    <cellStyle name="Percent 104" xfId="17524"/>
    <cellStyle name="Percent 104 2" xfId="24142"/>
    <cellStyle name="Percent 105" xfId="17525"/>
    <cellStyle name="Percent 105 2" xfId="24143"/>
    <cellStyle name="Percent 106" xfId="17526"/>
    <cellStyle name="Percent 106 2" xfId="24144"/>
    <cellStyle name="Percent 107" xfId="17527"/>
    <cellStyle name="Percent 107 2" xfId="24145"/>
    <cellStyle name="Percent 108" xfId="17528"/>
    <cellStyle name="Percent 108 2" xfId="24146"/>
    <cellStyle name="Percent 109" xfId="17529"/>
    <cellStyle name="Percent 109 2" xfId="24147"/>
    <cellStyle name="Percent 11" xfId="17530"/>
    <cellStyle name="Percent 11 2" xfId="17531"/>
    <cellStyle name="Percent 11 2 2" xfId="17532"/>
    <cellStyle name="Percent 11 2 2 2" xfId="17533"/>
    <cellStyle name="Percent 11 2 2 2 2" xfId="24150"/>
    <cellStyle name="Percent 11 2 2 3" xfId="24149"/>
    <cellStyle name="Percent 11 2 3" xfId="17534"/>
    <cellStyle name="Percent 11 2 3 2" xfId="24151"/>
    <cellStyle name="Percent 11 2 4" xfId="17535"/>
    <cellStyle name="Percent 11 2 4 2" xfId="24152"/>
    <cellStyle name="Percent 11 2 5" xfId="17536"/>
    <cellStyle name="Percent 11 2 5 2" xfId="24153"/>
    <cellStyle name="Percent 11 2 6" xfId="24148"/>
    <cellStyle name="Percent 11 3" xfId="17537"/>
    <cellStyle name="Percent 11 3 2" xfId="17538"/>
    <cellStyle name="Percent 11 3 2 2" xfId="24155"/>
    <cellStyle name="Percent 11 3 3" xfId="24154"/>
    <cellStyle name="Percent 11 4" xfId="17539"/>
    <cellStyle name="Percent 11 4 2" xfId="17540"/>
    <cellStyle name="Percent 11 4 2 2" xfId="24157"/>
    <cellStyle name="Percent 11 4 3" xfId="24156"/>
    <cellStyle name="Percent 11 5" xfId="17541"/>
    <cellStyle name="Percent 11 5 2" xfId="24158"/>
    <cellStyle name="Percent 11 6" xfId="17542"/>
    <cellStyle name="Percent 11 6 2" xfId="24159"/>
    <cellStyle name="Percent 11 7" xfId="17543"/>
    <cellStyle name="Percent 11 7 2" xfId="24160"/>
    <cellStyle name="Percent 11 8" xfId="17544"/>
    <cellStyle name="Percent 11 8 2" xfId="24161"/>
    <cellStyle name="Percent 110" xfId="17545"/>
    <cellStyle name="Percent 110 2" xfId="24162"/>
    <cellStyle name="Percent 111" xfId="17546"/>
    <cellStyle name="Percent 111 2" xfId="24163"/>
    <cellStyle name="Percent 112" xfId="17547"/>
    <cellStyle name="Percent 112 2" xfId="24164"/>
    <cellStyle name="Percent 113" xfId="17548"/>
    <cellStyle name="Percent 113 2" xfId="24165"/>
    <cellStyle name="Percent 114" xfId="17549"/>
    <cellStyle name="Percent 114 2" xfId="24166"/>
    <cellStyle name="Percent 115" xfId="17550"/>
    <cellStyle name="Percent 115 2" xfId="24167"/>
    <cellStyle name="Percent 116" xfId="17551"/>
    <cellStyle name="Percent 116 2" xfId="24168"/>
    <cellStyle name="Percent 117" xfId="17552"/>
    <cellStyle name="Percent 117 2" xfId="24169"/>
    <cellStyle name="Percent 118" xfId="17553"/>
    <cellStyle name="Percent 118 2" xfId="24170"/>
    <cellStyle name="Percent 119" xfId="17554"/>
    <cellStyle name="Percent 119 2" xfId="24171"/>
    <cellStyle name="Percent 12" xfId="17555"/>
    <cellStyle name="Percent 12 2" xfId="17556"/>
    <cellStyle name="Percent 12 2 2" xfId="17557"/>
    <cellStyle name="Percent 12 2 2 2" xfId="24173"/>
    <cellStyle name="Percent 12 2 3" xfId="17558"/>
    <cellStyle name="Percent 12 2 3 2" xfId="24174"/>
    <cellStyle name="Percent 12 2 4" xfId="24172"/>
    <cellStyle name="Percent 12 3" xfId="17559"/>
    <cellStyle name="Percent 12 3 2" xfId="17560"/>
    <cellStyle name="Percent 12 3 2 2" xfId="24176"/>
    <cellStyle name="Percent 12 3 3" xfId="24175"/>
    <cellStyle name="Percent 12 4" xfId="17561"/>
    <cellStyle name="Percent 12 4 2" xfId="17562"/>
    <cellStyle name="Percent 12 4 2 2" xfId="24178"/>
    <cellStyle name="Percent 12 4 3" xfId="24177"/>
    <cellStyle name="Percent 12 5" xfId="17563"/>
    <cellStyle name="Percent 12 5 2" xfId="24179"/>
    <cellStyle name="Percent 12 6" xfId="17564"/>
    <cellStyle name="Percent 12 6 2" xfId="24180"/>
    <cellStyle name="Percent 12 7" xfId="17565"/>
    <cellStyle name="Percent 12 7 2" xfId="24181"/>
    <cellStyle name="Percent 12 8" xfId="17566"/>
    <cellStyle name="Percent 12 8 2" xfId="24182"/>
    <cellStyle name="Percent 120" xfId="17567"/>
    <cellStyle name="Percent 120 2" xfId="24183"/>
    <cellStyle name="Percent 121" xfId="17568"/>
    <cellStyle name="Percent 121 2" xfId="24184"/>
    <cellStyle name="Percent 122" xfId="17569"/>
    <cellStyle name="Percent 122 2" xfId="24185"/>
    <cellStyle name="Percent 123" xfId="17570"/>
    <cellStyle name="Percent 123 2" xfId="24186"/>
    <cellStyle name="Percent 124" xfId="17571"/>
    <cellStyle name="Percent 124 2" xfId="24187"/>
    <cellStyle name="Percent 125" xfId="17572"/>
    <cellStyle name="Percent 125 2" xfId="24188"/>
    <cellStyle name="Percent 126" xfId="17573"/>
    <cellStyle name="Percent 126 2" xfId="24189"/>
    <cellStyle name="Percent 127" xfId="17574"/>
    <cellStyle name="Percent 127 2" xfId="24190"/>
    <cellStyle name="Percent 128" xfId="17575"/>
    <cellStyle name="Percent 128 2" xfId="24191"/>
    <cellStyle name="Percent 129" xfId="17576"/>
    <cellStyle name="Percent 129 2" xfId="24192"/>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7" xfId="17585"/>
    <cellStyle name="Percent 13 17 2" xfId="24194"/>
    <cellStyle name="Percent 13 18" xfId="17586"/>
    <cellStyle name="Percent 13 2" xfId="17587"/>
    <cellStyle name="Percent 13 2 2" xfId="17588"/>
    <cellStyle name="Percent 13 2 2 2" xfId="24195"/>
    <cellStyle name="Percent 13 2 3" xfId="17589"/>
    <cellStyle name="Percent 13 2 3 2" xfId="24196"/>
    <cellStyle name="Percent 13 2 4" xfId="17590"/>
    <cellStyle name="Percent 13 2 4 2" xfId="24197"/>
    <cellStyle name="Percent 13 3" xfId="17591"/>
    <cellStyle name="Percent 13 3 2" xfId="17592"/>
    <cellStyle name="Percent 13 3 2 2" xfId="24198"/>
    <cellStyle name="Percent 13 3 3" xfId="17593"/>
    <cellStyle name="Percent 13 3 3 2" xfId="24199"/>
    <cellStyle name="Percent 13 4" xfId="17594"/>
    <cellStyle name="Percent 13 4 2" xfId="17595"/>
    <cellStyle name="Percent 13 4 2 2" xfId="24200"/>
    <cellStyle name="Percent 13 4 3" xfId="17596"/>
    <cellStyle name="Percent 13 4 3 2" xfId="24201"/>
    <cellStyle name="Percent 13 5" xfId="17597"/>
    <cellStyle name="Percent 13 5 2" xfId="17598"/>
    <cellStyle name="Percent 13 5 2 2" xfId="24202"/>
    <cellStyle name="Percent 13 5 3" xfId="17599"/>
    <cellStyle name="Percent 13 5 3 2" xfId="24203"/>
    <cellStyle name="Percent 13 6" xfId="17600"/>
    <cellStyle name="Percent 13 6 2" xfId="17601"/>
    <cellStyle name="Percent 13 6 2 2" xfId="24204"/>
    <cellStyle name="Percent 13 6 3" xfId="17602"/>
    <cellStyle name="Percent 13 6 3 2" xfId="24205"/>
    <cellStyle name="Percent 13 7" xfId="17603"/>
    <cellStyle name="Percent 13 8" xfId="17604"/>
    <cellStyle name="Percent 13 9" xfId="17605"/>
    <cellStyle name="Percent 130" xfId="17606"/>
    <cellStyle name="Percent 130 2" xfId="24206"/>
    <cellStyle name="Percent 131" xfId="17607"/>
    <cellStyle name="Percent 131 2" xfId="24207"/>
    <cellStyle name="Percent 132" xfId="17608"/>
    <cellStyle name="Percent 132 2" xfId="24208"/>
    <cellStyle name="Percent 133" xfId="17609"/>
    <cellStyle name="Percent 133 2" xfId="24209"/>
    <cellStyle name="Percent 134" xfId="17610"/>
    <cellStyle name="Percent 134 2" xfId="24210"/>
    <cellStyle name="Percent 135" xfId="17611"/>
    <cellStyle name="Percent 135 2" xfId="24211"/>
    <cellStyle name="Percent 136" xfId="17612"/>
    <cellStyle name="Percent 136 2" xfId="24212"/>
    <cellStyle name="Percent 137" xfId="17613"/>
    <cellStyle name="Percent 137 2" xfId="24213"/>
    <cellStyle name="Percent 138" xfId="17614"/>
    <cellStyle name="Percent 138 2" xfId="24214"/>
    <cellStyle name="Percent 139" xfId="17615"/>
    <cellStyle name="Percent 139 2" xfId="24215"/>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7" xfId="17624"/>
    <cellStyle name="Percent 14 17 2" xfId="24217"/>
    <cellStyle name="Percent 14 18" xfId="17625"/>
    <cellStyle name="Percent 14 2" xfId="17626"/>
    <cellStyle name="Percent 14 2 2" xfId="17627"/>
    <cellStyle name="Percent 14 2 2 2" xfId="24218"/>
    <cellStyle name="Percent 14 2 3" xfId="17628"/>
    <cellStyle name="Percent 14 2 3 2" xfId="24219"/>
    <cellStyle name="Percent 14 2 4" xfId="17629"/>
    <cellStyle name="Percent 14 2 4 2" xfId="24220"/>
    <cellStyle name="Percent 14 3" xfId="17630"/>
    <cellStyle name="Percent 14 3 2" xfId="17631"/>
    <cellStyle name="Percent 14 3 2 2" xfId="24221"/>
    <cellStyle name="Percent 14 3 3" xfId="17632"/>
    <cellStyle name="Percent 14 3 3 2" xfId="24222"/>
    <cellStyle name="Percent 14 4" xfId="17633"/>
    <cellStyle name="Percent 14 4 2" xfId="17634"/>
    <cellStyle name="Percent 14 4 2 2" xfId="24223"/>
    <cellStyle name="Percent 14 4 3" xfId="17635"/>
    <cellStyle name="Percent 14 4 3 2" xfId="24224"/>
    <cellStyle name="Percent 14 5" xfId="17636"/>
    <cellStyle name="Percent 14 5 2" xfId="17637"/>
    <cellStyle name="Percent 14 5 2 2" xfId="24225"/>
    <cellStyle name="Percent 14 5 3" xfId="17638"/>
    <cellStyle name="Percent 14 5 3 2" xfId="24226"/>
    <cellStyle name="Percent 14 6" xfId="17639"/>
    <cellStyle name="Percent 14 6 2" xfId="17640"/>
    <cellStyle name="Percent 14 6 2 2" xfId="24227"/>
    <cellStyle name="Percent 14 6 3" xfId="17641"/>
    <cellStyle name="Percent 14 6 3 2" xfId="24228"/>
    <cellStyle name="Percent 14 7" xfId="17642"/>
    <cellStyle name="Percent 14 8" xfId="17643"/>
    <cellStyle name="Percent 14 9" xfId="17644"/>
    <cellStyle name="Percent 140" xfId="17645"/>
    <cellStyle name="Percent 140 2" xfId="24229"/>
    <cellStyle name="Percent 141" xfId="17646"/>
    <cellStyle name="Percent 141 2" xfId="24230"/>
    <cellStyle name="Percent 142" xfId="17647"/>
    <cellStyle name="Percent 142 2" xfId="24231"/>
    <cellStyle name="Percent 143" xfId="17648"/>
    <cellStyle name="Percent 143 2" xfId="24232"/>
    <cellStyle name="Percent 144" xfId="17649"/>
    <cellStyle name="Percent 144 2" xfId="24233"/>
    <cellStyle name="Percent 145" xfId="17650"/>
    <cellStyle name="Percent 145 2" xfId="24234"/>
    <cellStyle name="Percent 146" xfId="17651"/>
    <cellStyle name="Percent 146 2" xfId="24235"/>
    <cellStyle name="Percent 147" xfId="17652"/>
    <cellStyle name="Percent 147 2" xfId="24236"/>
    <cellStyle name="Percent 148" xfId="17653"/>
    <cellStyle name="Percent 148 2" xfId="24237"/>
    <cellStyle name="Percent 149" xfId="17654"/>
    <cellStyle name="Percent 149 2" xfId="17655"/>
    <cellStyle name="Percent 149 2 2" xfId="24239"/>
    <cellStyle name="Percent 149 3" xfId="24238"/>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7" xfId="17664"/>
    <cellStyle name="Percent 15 17 2" xfId="24241"/>
    <cellStyle name="Percent 15 18" xfId="17665"/>
    <cellStyle name="Percent 15 2" xfId="17666"/>
    <cellStyle name="Percent 15 2 2" xfId="17667"/>
    <cellStyle name="Percent 15 2 2 2" xfId="24242"/>
    <cellStyle name="Percent 15 2 3" xfId="17668"/>
    <cellStyle name="Percent 15 2 3 2" xfId="24243"/>
    <cellStyle name="Percent 15 2 4" xfId="17669"/>
    <cellStyle name="Percent 15 2 4 2" xfId="24244"/>
    <cellStyle name="Percent 15 2 5" xfId="17670"/>
    <cellStyle name="Percent 15 2 5 2" xfId="24245"/>
    <cellStyle name="Percent 15 2 6" xfId="17671"/>
    <cellStyle name="Percent 15 2 6 2" xfId="24246"/>
    <cellStyle name="Percent 15 2 7" xfId="17672"/>
    <cellStyle name="Percent 15 2 7 2" xfId="24247"/>
    <cellStyle name="Percent 15 3" xfId="17673"/>
    <cellStyle name="Percent 15 3 2" xfId="17674"/>
    <cellStyle name="Percent 15 3 2 2" xfId="24248"/>
    <cellStyle name="Percent 15 3 3" xfId="17675"/>
    <cellStyle name="Percent 15 3 3 2" xfId="24249"/>
    <cellStyle name="Percent 15 4" xfId="17676"/>
    <cellStyle name="Percent 15 4 2" xfId="17677"/>
    <cellStyle name="Percent 15 4 2 2" xfId="24250"/>
    <cellStyle name="Percent 15 4 3" xfId="17678"/>
    <cellStyle name="Percent 15 4 3 2" xfId="24251"/>
    <cellStyle name="Percent 15 5" xfId="17679"/>
    <cellStyle name="Percent 15 5 2" xfId="17680"/>
    <cellStyle name="Percent 15 5 2 2" xfId="24252"/>
    <cellStyle name="Percent 15 5 3" xfId="17681"/>
    <cellStyle name="Percent 15 5 3 2" xfId="24253"/>
    <cellStyle name="Percent 15 6" xfId="17682"/>
    <cellStyle name="Percent 15 6 2" xfId="17683"/>
    <cellStyle name="Percent 15 6 2 2" xfId="24254"/>
    <cellStyle name="Percent 15 6 3" xfId="17684"/>
    <cellStyle name="Percent 15 6 3 2" xfId="24255"/>
    <cellStyle name="Percent 15 7" xfId="17685"/>
    <cellStyle name="Percent 15 7 2" xfId="17686"/>
    <cellStyle name="Percent 15 7 2 2" xfId="24256"/>
    <cellStyle name="Percent 15 7 3" xfId="17687"/>
    <cellStyle name="Percent 15 7 3 2" xfId="24257"/>
    <cellStyle name="Percent 15 8" xfId="17688"/>
    <cellStyle name="Percent 15 8 2" xfId="17689"/>
    <cellStyle name="Percent 15 8 2 2" xfId="24258"/>
    <cellStyle name="Percent 15 8 3" xfId="17690"/>
    <cellStyle name="Percent 15 8 3 2" xfId="24259"/>
    <cellStyle name="Percent 15 9" xfId="17691"/>
    <cellStyle name="Percent 150" xfId="17692"/>
    <cellStyle name="Percent 150 2" xfId="17693"/>
    <cellStyle name="Percent 150 2 2" xfId="24261"/>
    <cellStyle name="Percent 150 3" xfId="24260"/>
    <cellStyle name="Percent 151" xfId="17694"/>
    <cellStyle name="Percent 151 2" xfId="24262"/>
    <cellStyle name="Percent 152" xfId="17695"/>
    <cellStyle name="Percent 152 2" xfId="24263"/>
    <cellStyle name="Percent 153" xfId="17696"/>
    <cellStyle name="Percent 153 2" xfId="17697"/>
    <cellStyle name="Percent 153 2 2" xfId="24265"/>
    <cellStyle name="Percent 153 3" xfId="17698"/>
    <cellStyle name="Percent 153 3 2" xfId="24266"/>
    <cellStyle name="Percent 153 4" xfId="24264"/>
    <cellStyle name="Percent 154" xfId="17699"/>
    <cellStyle name="Percent 154 2" xfId="17700"/>
    <cellStyle name="Percent 154 2 2" xfId="24268"/>
    <cellStyle name="Percent 154 3" xfId="17701"/>
    <cellStyle name="Percent 154 3 2" xfId="24269"/>
    <cellStyle name="Percent 154 4" xfId="24267"/>
    <cellStyle name="Percent 155" xfId="17702"/>
    <cellStyle name="Percent 155 2" xfId="24270"/>
    <cellStyle name="Percent 156" xfId="17703"/>
    <cellStyle name="Percent 156 2" xfId="24271"/>
    <cellStyle name="Percent 157" xfId="17704"/>
    <cellStyle name="Percent 157 2" xfId="24272"/>
    <cellStyle name="Percent 158" xfId="17705"/>
    <cellStyle name="Percent 158 2" xfId="24273"/>
    <cellStyle name="Percent 159" xfId="17706"/>
    <cellStyle name="Percent 159 2" xfId="24274"/>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7" xfId="17715"/>
    <cellStyle name="Percent 16 17 2" xfId="24276"/>
    <cellStyle name="Percent 16 18" xfId="17716"/>
    <cellStyle name="Percent 16 2" xfId="17717"/>
    <cellStyle name="Percent 16 2 2" xfId="17718"/>
    <cellStyle name="Percent 16 2 2 2" xfId="24277"/>
    <cellStyle name="Percent 16 2 3" xfId="17719"/>
    <cellStyle name="Percent 16 2 3 2" xfId="24278"/>
    <cellStyle name="Percent 16 2 4" xfId="17720"/>
    <cellStyle name="Percent 16 2 4 2" xfId="24279"/>
    <cellStyle name="Percent 16 2 5" xfId="17721"/>
    <cellStyle name="Percent 16 2 5 2" xfId="24280"/>
    <cellStyle name="Percent 16 2 6" xfId="17722"/>
    <cellStyle name="Percent 16 2 6 2" xfId="24281"/>
    <cellStyle name="Percent 16 3" xfId="17723"/>
    <cellStyle name="Percent 16 3 2" xfId="17724"/>
    <cellStyle name="Percent 16 3 2 2" xfId="24282"/>
    <cellStyle name="Percent 16 3 3" xfId="17725"/>
    <cellStyle name="Percent 16 3 3 2" xfId="24283"/>
    <cellStyle name="Percent 16 4" xfId="17726"/>
    <cellStyle name="Percent 16 4 2" xfId="17727"/>
    <cellStyle name="Percent 16 4 2 2" xfId="24284"/>
    <cellStyle name="Percent 16 4 3" xfId="17728"/>
    <cellStyle name="Percent 16 4 3 2" xfId="24285"/>
    <cellStyle name="Percent 16 5" xfId="17729"/>
    <cellStyle name="Percent 16 5 2" xfId="17730"/>
    <cellStyle name="Percent 16 5 2 2" xfId="24286"/>
    <cellStyle name="Percent 16 5 3" xfId="17731"/>
    <cellStyle name="Percent 16 5 3 2" xfId="24287"/>
    <cellStyle name="Percent 16 6" xfId="17732"/>
    <cellStyle name="Percent 16 6 2" xfId="17733"/>
    <cellStyle name="Percent 16 6 2 2" xfId="24288"/>
    <cellStyle name="Percent 16 6 3" xfId="17734"/>
    <cellStyle name="Percent 16 6 3 2" xfId="24289"/>
    <cellStyle name="Percent 16 7" xfId="17735"/>
    <cellStyle name="Percent 16 7 2" xfId="17736"/>
    <cellStyle name="Percent 16 7 2 2" xfId="24290"/>
    <cellStyle name="Percent 16 7 3" xfId="17737"/>
    <cellStyle name="Percent 16 7 3 2" xfId="24291"/>
    <cellStyle name="Percent 16 8" xfId="17738"/>
    <cellStyle name="Percent 16 9" xfId="17739"/>
    <cellStyle name="Percent 160" xfId="17740"/>
    <cellStyle name="Percent 160 2" xfId="24292"/>
    <cellStyle name="Percent 161" xfId="17741"/>
    <cellStyle name="Percent 161 2" xfId="24293"/>
    <cellStyle name="Percent 162" xfId="17742"/>
    <cellStyle name="Percent 162 2" xfId="24294"/>
    <cellStyle name="Percent 163" xfId="17743"/>
    <cellStyle name="Percent 163 2" xfId="24295"/>
    <cellStyle name="Percent 164" xfId="17744"/>
    <cellStyle name="Percent 164 2" xfId="24296"/>
    <cellStyle name="Percent 165" xfId="17745"/>
    <cellStyle name="Percent 165 2" xfId="24297"/>
    <cellStyle name="Percent 166" xfId="17746"/>
    <cellStyle name="Percent 166 2" xfId="24298"/>
    <cellStyle name="Percent 167" xfId="17747"/>
    <cellStyle name="Percent 167 2" xfId="24299"/>
    <cellStyle name="Percent 168" xfId="17748"/>
    <cellStyle name="Percent 168 2" xfId="24300"/>
    <cellStyle name="Percent 169" xfId="17749"/>
    <cellStyle name="Percent 169 2" xfId="24301"/>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7" xfId="17758"/>
    <cellStyle name="Percent 17 17 2" xfId="24303"/>
    <cellStyle name="Percent 17 18" xfId="17759"/>
    <cellStyle name="Percent 17 2" xfId="17760"/>
    <cellStyle name="Percent 17 2 2" xfId="17761"/>
    <cellStyle name="Percent 17 2 2 2" xfId="24304"/>
    <cellStyle name="Percent 17 2 3" xfId="17762"/>
    <cellStyle name="Percent 17 2 3 2" xfId="24305"/>
    <cellStyle name="Percent 17 3" xfId="17763"/>
    <cellStyle name="Percent 17 3 2" xfId="17764"/>
    <cellStyle name="Percent 17 3 2 2" xfId="24306"/>
    <cellStyle name="Percent 17 3 3" xfId="17765"/>
    <cellStyle name="Percent 17 3 3 2" xfId="24307"/>
    <cellStyle name="Percent 17 4" xfId="17766"/>
    <cellStyle name="Percent 17 4 2" xfId="17767"/>
    <cellStyle name="Percent 17 4 2 2" xfId="24308"/>
    <cellStyle name="Percent 17 4 3" xfId="17768"/>
    <cellStyle name="Percent 17 4 3 2" xfId="24309"/>
    <cellStyle name="Percent 17 5" xfId="17769"/>
    <cellStyle name="Percent 17 5 2" xfId="17770"/>
    <cellStyle name="Percent 17 5 2 2" xfId="24310"/>
    <cellStyle name="Percent 17 5 3" xfId="17771"/>
    <cellStyle name="Percent 17 5 3 2" xfId="24311"/>
    <cellStyle name="Percent 17 6" xfId="17772"/>
    <cellStyle name="Percent 17 6 2" xfId="17773"/>
    <cellStyle name="Percent 17 6 2 2" xfId="24312"/>
    <cellStyle name="Percent 17 6 3" xfId="17774"/>
    <cellStyle name="Percent 17 6 3 2" xfId="24313"/>
    <cellStyle name="Percent 17 7" xfId="17775"/>
    <cellStyle name="Percent 17 8" xfId="17776"/>
    <cellStyle name="Percent 17 9" xfId="17777"/>
    <cellStyle name="Percent 170" xfId="17778"/>
    <cellStyle name="Percent 170 2" xfId="24314"/>
    <cellStyle name="Percent 171" xfId="17779"/>
    <cellStyle name="Percent 171 2" xfId="24315"/>
    <cellStyle name="Percent 172" xfId="17780"/>
    <cellStyle name="Percent 172 2" xfId="24316"/>
    <cellStyle name="Percent 173" xfId="17781"/>
    <cellStyle name="Percent 173 2" xfId="24317"/>
    <cellStyle name="Percent 174" xfId="17782"/>
    <cellStyle name="Percent 174 2" xfId="24318"/>
    <cellStyle name="Percent 175" xfId="17783"/>
    <cellStyle name="Percent 175 2" xfId="24319"/>
    <cellStyle name="Percent 176" xfId="17784"/>
    <cellStyle name="Percent 176 2" xfId="24320"/>
    <cellStyle name="Percent 177" xfId="17785"/>
    <cellStyle name="Percent 177 2" xfId="24321"/>
    <cellStyle name="Percent 178" xfId="17786"/>
    <cellStyle name="Percent 178 2" xfId="24322"/>
    <cellStyle name="Percent 179" xfId="17787"/>
    <cellStyle name="Percent 179 2" xfId="24323"/>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7" xfId="17796"/>
    <cellStyle name="Percent 18 17 2" xfId="24325"/>
    <cellStyle name="Percent 18 18" xfId="17797"/>
    <cellStyle name="Percent 18 2" xfId="17798"/>
    <cellStyle name="Percent 18 2 2" xfId="17799"/>
    <cellStyle name="Percent 18 2 2 2" xfId="24326"/>
    <cellStyle name="Percent 18 2 3" xfId="17800"/>
    <cellStyle name="Percent 18 2 3 2" xfId="24327"/>
    <cellStyle name="Percent 18 3" xfId="17801"/>
    <cellStyle name="Percent 18 3 2" xfId="17802"/>
    <cellStyle name="Percent 18 3 2 2" xfId="24328"/>
    <cellStyle name="Percent 18 3 3" xfId="17803"/>
    <cellStyle name="Percent 18 3 3 2" xfId="24329"/>
    <cellStyle name="Percent 18 4" xfId="17804"/>
    <cellStyle name="Percent 18 4 2" xfId="17805"/>
    <cellStyle name="Percent 18 4 2 2" xfId="24330"/>
    <cellStyle name="Percent 18 4 3" xfId="17806"/>
    <cellStyle name="Percent 18 4 3 2" xfId="24331"/>
    <cellStyle name="Percent 18 5" xfId="17807"/>
    <cellStyle name="Percent 18 5 2" xfId="17808"/>
    <cellStyle name="Percent 18 5 2 2" xfId="24332"/>
    <cellStyle name="Percent 18 5 3" xfId="17809"/>
    <cellStyle name="Percent 18 5 3 2" xfId="24333"/>
    <cellStyle name="Percent 18 6" xfId="17810"/>
    <cellStyle name="Percent 18 6 2" xfId="17811"/>
    <cellStyle name="Percent 18 6 2 2" xfId="24334"/>
    <cellStyle name="Percent 18 6 3" xfId="17812"/>
    <cellStyle name="Percent 18 6 3 2" xfId="24335"/>
    <cellStyle name="Percent 18 7" xfId="17813"/>
    <cellStyle name="Percent 18 8" xfId="17814"/>
    <cellStyle name="Percent 18 9" xfId="17815"/>
    <cellStyle name="Percent 180" xfId="17816"/>
    <cellStyle name="Percent 180 2" xfId="24336"/>
    <cellStyle name="Percent 181" xfId="17817"/>
    <cellStyle name="Percent 181 2" xfId="24337"/>
    <cellStyle name="Percent 182" xfId="17818"/>
    <cellStyle name="Percent 183" xfId="17819"/>
    <cellStyle name="Percent 184" xfId="17820"/>
    <cellStyle name="Percent 185" xfId="17821"/>
    <cellStyle name="Percent 186" xfId="17822"/>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7" xfId="17831"/>
    <cellStyle name="Percent 19 17 2" xfId="24339"/>
    <cellStyle name="Percent 19 18" xfId="17832"/>
    <cellStyle name="Percent 19 2" xfId="17833"/>
    <cellStyle name="Percent 19 2 2" xfId="17834"/>
    <cellStyle name="Percent 19 2 2 2" xfId="24340"/>
    <cellStyle name="Percent 19 2 3" xfId="17835"/>
    <cellStyle name="Percent 19 2 3 2" xfId="24341"/>
    <cellStyle name="Percent 19 3" xfId="17836"/>
    <cellStyle name="Percent 19 3 2" xfId="17837"/>
    <cellStyle name="Percent 19 3 2 2" xfId="24342"/>
    <cellStyle name="Percent 19 3 3" xfId="17838"/>
    <cellStyle name="Percent 19 3 3 2" xfId="24343"/>
    <cellStyle name="Percent 19 4" xfId="17839"/>
    <cellStyle name="Percent 19 4 2" xfId="17840"/>
    <cellStyle name="Percent 19 4 2 2" xfId="24344"/>
    <cellStyle name="Percent 19 4 3" xfId="17841"/>
    <cellStyle name="Percent 19 4 3 2" xfId="24345"/>
    <cellStyle name="Percent 19 5" xfId="17842"/>
    <cellStyle name="Percent 19 5 2" xfId="17843"/>
    <cellStyle name="Percent 19 5 2 2" xfId="24346"/>
    <cellStyle name="Percent 19 5 3" xfId="17844"/>
    <cellStyle name="Percent 19 5 3 2" xfId="24347"/>
    <cellStyle name="Percent 19 6" xfId="17845"/>
    <cellStyle name="Percent 19 6 2" xfId="17846"/>
    <cellStyle name="Percent 19 6 2 2" xfId="24348"/>
    <cellStyle name="Percent 19 6 3" xfId="17847"/>
    <cellStyle name="Percent 19 6 3 2" xfId="24349"/>
    <cellStyle name="Percent 19 7" xfId="17848"/>
    <cellStyle name="Percent 19 8" xfId="17849"/>
    <cellStyle name="Percent 19 9" xfId="17850"/>
    <cellStyle name="Percent 2" xfId="4"/>
    <cellStyle name="Percent 2 10" xfId="17851"/>
    <cellStyle name="Percent 2 10 2" xfId="24350"/>
    <cellStyle name="Percent 2 11" xfId="17852"/>
    <cellStyle name="Percent 2 11 2" xfId="24351"/>
    <cellStyle name="Percent 2 12" xfId="17853"/>
    <cellStyle name="Percent 2 12 2" xfId="24352"/>
    <cellStyle name="Percent 2 13" xfId="17854"/>
    <cellStyle name="Percent 2 13 2" xfId="24353"/>
    <cellStyle name="Percent 2 2" xfId="17855"/>
    <cellStyle name="Percent 2 2 2" xfId="17856"/>
    <cellStyle name="Percent 2 2 2 2" xfId="17857"/>
    <cellStyle name="Percent 2 2 2 2 2" xfId="24354"/>
    <cellStyle name="Percent 2 2 2 3" xfId="17858"/>
    <cellStyle name="Percent 2 2 2 3 2" xfId="24355"/>
    <cellStyle name="Percent 2 2 2 4" xfId="17859"/>
    <cellStyle name="Percent 2 2 2 4 2" xfId="24356"/>
    <cellStyle name="Percent 2 2 3" xfId="17860"/>
    <cellStyle name="Percent 2 2 3 2" xfId="24357"/>
    <cellStyle name="Percent 2 2 4" xfId="17861"/>
    <cellStyle name="Percent 2 2 4 2" xfId="24358"/>
    <cellStyle name="Percent 2 2 5" xfId="17862"/>
    <cellStyle name="Percent 2 2 5 2" xfId="24359"/>
    <cellStyle name="Percent 2 2 6" xfId="17863"/>
    <cellStyle name="Percent 2 2 6 2" xfId="24360"/>
    <cellStyle name="Percent 2 2 7" xfId="17864"/>
    <cellStyle name="Percent 2 2 7 2" xfId="24361"/>
    <cellStyle name="Percent 2 3" xfId="17865"/>
    <cellStyle name="Percent 2 3 2" xfId="17866"/>
    <cellStyle name="Percent 2 3 2 2" xfId="17867"/>
    <cellStyle name="Percent 2 3 2 2 2" xfId="24363"/>
    <cellStyle name="Percent 2 3 2 3" xfId="24362"/>
    <cellStyle name="Percent 2 3 3" xfId="17868"/>
    <cellStyle name="Percent 2 3 3 2" xfId="24364"/>
    <cellStyle name="Percent 2 3 4" xfId="17869"/>
    <cellStyle name="Percent 2 3 4 2" xfId="24365"/>
    <cellStyle name="Percent 2 3 5" xfId="17870"/>
    <cellStyle name="Percent 2 3 5 2" xfId="24366"/>
    <cellStyle name="Percent 2 4" xfId="17871"/>
    <cellStyle name="Percent 2 4 2" xfId="17872"/>
    <cellStyle name="Percent 2 4 2 2" xfId="24367"/>
    <cellStyle name="Percent 2 4 3" xfId="17873"/>
    <cellStyle name="Percent 2 4 3 2" xfId="24368"/>
    <cellStyle name="Percent 2 4 4" xfId="17874"/>
    <cellStyle name="Percent 2 4 4 2" xfId="24369"/>
    <cellStyle name="Percent 2 5" xfId="17875"/>
    <cellStyle name="Percent 2 5 2" xfId="24370"/>
    <cellStyle name="Percent 2 6" xfId="17876"/>
    <cellStyle name="Percent 2 6 2" xfId="24371"/>
    <cellStyle name="Percent 2 7" xfId="17877"/>
    <cellStyle name="Percent 2 7 2" xfId="24372"/>
    <cellStyle name="Percent 2 8" xfId="17878"/>
    <cellStyle name="Percent 2 8 2" xfId="24373"/>
    <cellStyle name="Percent 2 9" xfId="17879"/>
    <cellStyle name="Percent 2 9 2" xfId="24374"/>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7" xfId="17888"/>
    <cellStyle name="Percent 20 17 2" xfId="24376"/>
    <cellStyle name="Percent 20 18" xfId="17889"/>
    <cellStyle name="Percent 20 2" xfId="17890"/>
    <cellStyle name="Percent 20 2 2" xfId="17891"/>
    <cellStyle name="Percent 20 2 2 2" xfId="24377"/>
    <cellStyle name="Percent 20 2 3" xfId="17892"/>
    <cellStyle name="Percent 20 2 3 2" xfId="24378"/>
    <cellStyle name="Percent 20 3" xfId="17893"/>
    <cellStyle name="Percent 20 3 2" xfId="17894"/>
    <cellStyle name="Percent 20 3 2 2" xfId="24379"/>
    <cellStyle name="Percent 20 3 3" xfId="17895"/>
    <cellStyle name="Percent 20 3 3 2" xfId="24380"/>
    <cellStyle name="Percent 20 4" xfId="17896"/>
    <cellStyle name="Percent 20 4 2" xfId="17897"/>
    <cellStyle name="Percent 20 4 2 2" xfId="24381"/>
    <cellStyle name="Percent 20 4 3" xfId="17898"/>
    <cellStyle name="Percent 20 4 3 2" xfId="24382"/>
    <cellStyle name="Percent 20 5" xfId="17899"/>
    <cellStyle name="Percent 20 5 2" xfId="17900"/>
    <cellStyle name="Percent 20 5 2 2" xfId="24383"/>
    <cellStyle name="Percent 20 5 3" xfId="17901"/>
    <cellStyle name="Percent 20 5 3 2" xfId="24384"/>
    <cellStyle name="Percent 20 6" xfId="17902"/>
    <cellStyle name="Percent 20 6 2" xfId="17903"/>
    <cellStyle name="Percent 20 6 2 2" xfId="24385"/>
    <cellStyle name="Percent 20 6 3" xfId="17904"/>
    <cellStyle name="Percent 20 6 3 2" xfId="24386"/>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7" xfId="17916"/>
    <cellStyle name="Percent 21 17 2" xfId="24388"/>
    <cellStyle name="Percent 21 18" xfId="17917"/>
    <cellStyle name="Percent 21 2" xfId="17918"/>
    <cellStyle name="Percent 21 2 2" xfId="17919"/>
    <cellStyle name="Percent 21 2 2 2" xfId="24389"/>
    <cellStyle name="Percent 21 2 3" xfId="17920"/>
    <cellStyle name="Percent 21 2 3 2" xfId="24390"/>
    <cellStyle name="Percent 21 3" xfId="17921"/>
    <cellStyle name="Percent 21 3 2" xfId="17922"/>
    <cellStyle name="Percent 21 3 2 2" xfId="24391"/>
    <cellStyle name="Percent 21 3 3" xfId="17923"/>
    <cellStyle name="Percent 21 3 3 2" xfId="24392"/>
    <cellStyle name="Percent 21 4" xfId="17924"/>
    <cellStyle name="Percent 21 4 2" xfId="17925"/>
    <cellStyle name="Percent 21 4 2 2" xfId="24393"/>
    <cellStyle name="Percent 21 4 3" xfId="17926"/>
    <cellStyle name="Percent 21 4 3 2" xfId="24394"/>
    <cellStyle name="Percent 21 5" xfId="17927"/>
    <cellStyle name="Percent 21 5 2" xfId="17928"/>
    <cellStyle name="Percent 21 5 2 2" xfId="24395"/>
    <cellStyle name="Percent 21 5 3" xfId="17929"/>
    <cellStyle name="Percent 21 5 3 2" xfId="24396"/>
    <cellStyle name="Percent 21 6" xfId="17930"/>
    <cellStyle name="Percent 21 6 2" xfId="17931"/>
    <cellStyle name="Percent 21 6 2 2" xfId="24397"/>
    <cellStyle name="Percent 21 6 3" xfId="17932"/>
    <cellStyle name="Percent 21 6 3 2" xfId="24398"/>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7" xfId="17944"/>
    <cellStyle name="Percent 22 17 2" xfId="24400"/>
    <cellStyle name="Percent 22 18" xfId="17945"/>
    <cellStyle name="Percent 22 2" xfId="17946"/>
    <cellStyle name="Percent 22 2 2" xfId="17947"/>
    <cellStyle name="Percent 22 2 2 2" xfId="24401"/>
    <cellStyle name="Percent 22 2 3" xfId="17948"/>
    <cellStyle name="Percent 22 2 3 2" xfId="24402"/>
    <cellStyle name="Percent 22 3" xfId="17949"/>
    <cellStyle name="Percent 22 3 2" xfId="17950"/>
    <cellStyle name="Percent 22 3 2 2" xfId="24403"/>
    <cellStyle name="Percent 22 3 3" xfId="17951"/>
    <cellStyle name="Percent 22 3 3 2" xfId="24404"/>
    <cellStyle name="Percent 22 4" xfId="17952"/>
    <cellStyle name="Percent 22 4 2" xfId="17953"/>
    <cellStyle name="Percent 22 4 2 2" xfId="24405"/>
    <cellStyle name="Percent 22 4 3" xfId="17954"/>
    <cellStyle name="Percent 22 4 3 2" xfId="24406"/>
    <cellStyle name="Percent 22 5" xfId="17955"/>
    <cellStyle name="Percent 22 5 2" xfId="17956"/>
    <cellStyle name="Percent 22 5 2 2" xfId="24407"/>
    <cellStyle name="Percent 22 5 3" xfId="17957"/>
    <cellStyle name="Percent 22 5 3 2" xfId="24408"/>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7" xfId="17970"/>
    <cellStyle name="Percent 23 17 2" xfId="24410"/>
    <cellStyle name="Percent 23 18" xfId="17971"/>
    <cellStyle name="Percent 23 2" xfId="17972"/>
    <cellStyle name="Percent 23 2 2" xfId="17973"/>
    <cellStyle name="Percent 23 2 2 2" xfId="24411"/>
    <cellStyle name="Percent 23 2 3" xfId="17974"/>
    <cellStyle name="Percent 23 2 3 2" xfId="24412"/>
    <cellStyle name="Percent 23 3" xfId="17975"/>
    <cellStyle name="Percent 23 3 2" xfId="17976"/>
    <cellStyle name="Percent 23 3 2 2" xfId="24413"/>
    <cellStyle name="Percent 23 3 3" xfId="17977"/>
    <cellStyle name="Percent 23 3 3 2" xfId="24414"/>
    <cellStyle name="Percent 23 4" xfId="17978"/>
    <cellStyle name="Percent 23 4 2" xfId="17979"/>
    <cellStyle name="Percent 23 4 2 2" xfId="24415"/>
    <cellStyle name="Percent 23 4 3" xfId="17980"/>
    <cellStyle name="Percent 23 4 3 2" xfId="24416"/>
    <cellStyle name="Percent 23 5" xfId="17981"/>
    <cellStyle name="Percent 23 5 2" xfId="17982"/>
    <cellStyle name="Percent 23 5 2 2" xfId="24417"/>
    <cellStyle name="Percent 23 5 3" xfId="17983"/>
    <cellStyle name="Percent 23 5 3 2" xfId="24418"/>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7" xfId="17996"/>
    <cellStyle name="Percent 24 17 2" xfId="24420"/>
    <cellStyle name="Percent 24 18" xfId="17997"/>
    <cellStyle name="Percent 24 2" xfId="17998"/>
    <cellStyle name="Percent 24 2 2" xfId="17999"/>
    <cellStyle name="Percent 24 2 2 2" xfId="24421"/>
    <cellStyle name="Percent 24 2 3" xfId="18000"/>
    <cellStyle name="Percent 24 2 3 2" xfId="24422"/>
    <cellStyle name="Percent 24 2 4" xfId="18001"/>
    <cellStyle name="Percent 24 2 4 2" xfId="24423"/>
    <cellStyle name="Percent 24 3" xfId="18002"/>
    <cellStyle name="Percent 24 3 2" xfId="18003"/>
    <cellStyle name="Percent 24 3 2 2" xfId="24424"/>
    <cellStyle name="Percent 24 3 3" xfId="18004"/>
    <cellStyle name="Percent 24 3 3 2" xfId="24425"/>
    <cellStyle name="Percent 24 4" xfId="18005"/>
    <cellStyle name="Percent 24 4 2" xfId="18006"/>
    <cellStyle name="Percent 24 4 2 2" xfId="24426"/>
    <cellStyle name="Percent 24 4 3" xfId="18007"/>
    <cellStyle name="Percent 24 4 3 2" xfId="24427"/>
    <cellStyle name="Percent 24 5" xfId="18008"/>
    <cellStyle name="Percent 24 5 2" xfId="18009"/>
    <cellStyle name="Percent 24 5 2 2" xfId="24428"/>
    <cellStyle name="Percent 24 5 3" xfId="18010"/>
    <cellStyle name="Percent 24 5 3 2" xfId="24429"/>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7" xfId="18023"/>
    <cellStyle name="Percent 25 17 2" xfId="24431"/>
    <cellStyle name="Percent 25 18" xfId="18024"/>
    <cellStyle name="Percent 25 2" xfId="18025"/>
    <cellStyle name="Percent 25 2 2" xfId="18026"/>
    <cellStyle name="Percent 25 2 2 2" xfId="24432"/>
    <cellStyle name="Percent 25 2 3" xfId="18027"/>
    <cellStyle name="Percent 25 2 3 2" xfId="24433"/>
    <cellStyle name="Percent 25 2 4" xfId="18028"/>
    <cellStyle name="Percent 25 2 4 2" xfId="24434"/>
    <cellStyle name="Percent 25 3" xfId="18029"/>
    <cellStyle name="Percent 25 3 2" xfId="18030"/>
    <cellStyle name="Percent 25 3 2 2" xfId="24435"/>
    <cellStyle name="Percent 25 3 3" xfId="18031"/>
    <cellStyle name="Percent 25 3 3 2" xfId="24436"/>
    <cellStyle name="Percent 25 4" xfId="18032"/>
    <cellStyle name="Percent 25 4 2" xfId="18033"/>
    <cellStyle name="Percent 25 4 2 2" xfId="24437"/>
    <cellStyle name="Percent 25 4 3" xfId="18034"/>
    <cellStyle name="Percent 25 4 3 2" xfId="24438"/>
    <cellStyle name="Percent 25 5" xfId="18035"/>
    <cellStyle name="Percent 25 5 2" xfId="18036"/>
    <cellStyle name="Percent 25 5 2 2" xfId="24439"/>
    <cellStyle name="Percent 25 5 3" xfId="18037"/>
    <cellStyle name="Percent 25 5 3 2" xfId="24440"/>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7" xfId="18050"/>
    <cellStyle name="Percent 26 17 2" xfId="24442"/>
    <cellStyle name="Percent 26 18" xfId="18051"/>
    <cellStyle name="Percent 26 2" xfId="18052"/>
    <cellStyle name="Percent 26 2 2" xfId="18053"/>
    <cellStyle name="Percent 26 2 2 2" xfId="24443"/>
    <cellStyle name="Percent 26 2 3" xfId="18054"/>
    <cellStyle name="Percent 26 2 3 2" xfId="24444"/>
    <cellStyle name="Percent 26 3" xfId="18055"/>
    <cellStyle name="Percent 26 3 2" xfId="18056"/>
    <cellStyle name="Percent 26 3 2 2" xfId="24445"/>
    <cellStyle name="Percent 26 3 3" xfId="18057"/>
    <cellStyle name="Percent 26 3 3 2" xfId="24446"/>
    <cellStyle name="Percent 26 4" xfId="18058"/>
    <cellStyle name="Percent 26 4 2" xfId="18059"/>
    <cellStyle name="Percent 26 4 2 2" xfId="24447"/>
    <cellStyle name="Percent 26 4 3" xfId="18060"/>
    <cellStyle name="Percent 26 4 3 2" xfId="24448"/>
    <cellStyle name="Percent 26 5" xfId="18061"/>
    <cellStyle name="Percent 26 5 2" xfId="18062"/>
    <cellStyle name="Percent 26 5 2 2" xfId="24449"/>
    <cellStyle name="Percent 26 5 3" xfId="18063"/>
    <cellStyle name="Percent 26 5 3 2" xfId="24450"/>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7" xfId="18076"/>
    <cellStyle name="Percent 27 17 2" xfId="24452"/>
    <cellStyle name="Percent 27 18" xfId="18077"/>
    <cellStyle name="Percent 27 2" xfId="18078"/>
    <cellStyle name="Percent 27 2 2" xfId="18079"/>
    <cellStyle name="Percent 27 2 2 2" xfId="24453"/>
    <cellStyle name="Percent 27 2 3" xfId="18080"/>
    <cellStyle name="Percent 27 2 3 2" xfId="24454"/>
    <cellStyle name="Percent 27 3" xfId="18081"/>
    <cellStyle name="Percent 27 3 2" xfId="18082"/>
    <cellStyle name="Percent 27 3 2 2" xfId="24455"/>
    <cellStyle name="Percent 27 3 3" xfId="18083"/>
    <cellStyle name="Percent 27 3 3 2" xfId="24456"/>
    <cellStyle name="Percent 27 4" xfId="18084"/>
    <cellStyle name="Percent 27 4 2" xfId="18085"/>
    <cellStyle name="Percent 27 4 2 2" xfId="24457"/>
    <cellStyle name="Percent 27 4 3" xfId="18086"/>
    <cellStyle name="Percent 27 4 3 2" xfId="24458"/>
    <cellStyle name="Percent 27 5" xfId="18087"/>
    <cellStyle name="Percent 27 5 2" xfId="18088"/>
    <cellStyle name="Percent 27 5 2 2" xfId="24459"/>
    <cellStyle name="Percent 27 5 3" xfId="18089"/>
    <cellStyle name="Percent 27 5 3 2" xfId="24460"/>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7" xfId="18102"/>
    <cellStyle name="Percent 28 17 2" xfId="24462"/>
    <cellStyle name="Percent 28 18" xfId="18103"/>
    <cellStyle name="Percent 28 2" xfId="18104"/>
    <cellStyle name="Percent 28 2 2" xfId="18105"/>
    <cellStyle name="Percent 28 2 2 2" xfId="24463"/>
    <cellStyle name="Percent 28 2 3" xfId="18106"/>
    <cellStyle name="Percent 28 2 3 2" xfId="24464"/>
    <cellStyle name="Percent 28 3" xfId="18107"/>
    <cellStyle name="Percent 28 3 2" xfId="18108"/>
    <cellStyle name="Percent 28 3 2 2" xfId="24465"/>
    <cellStyle name="Percent 28 3 3" xfId="18109"/>
    <cellStyle name="Percent 28 3 3 2" xfId="24466"/>
    <cellStyle name="Percent 28 4" xfId="18110"/>
    <cellStyle name="Percent 28 4 2" xfId="18111"/>
    <cellStyle name="Percent 28 4 2 2" xfId="24467"/>
    <cellStyle name="Percent 28 4 3" xfId="18112"/>
    <cellStyle name="Percent 28 4 3 2" xfId="24468"/>
    <cellStyle name="Percent 28 5" xfId="18113"/>
    <cellStyle name="Percent 28 5 2" xfId="18114"/>
    <cellStyle name="Percent 28 5 2 2" xfId="24469"/>
    <cellStyle name="Percent 28 5 3" xfId="18115"/>
    <cellStyle name="Percent 28 5 3 2" xfId="24470"/>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7" xfId="18128"/>
    <cellStyle name="Percent 29 17 2" xfId="24472"/>
    <cellStyle name="Percent 29 18" xfId="18129"/>
    <cellStyle name="Percent 29 2" xfId="18130"/>
    <cellStyle name="Percent 29 2 2" xfId="18131"/>
    <cellStyle name="Percent 29 2 2 2" xfId="24473"/>
    <cellStyle name="Percent 29 2 3" xfId="18132"/>
    <cellStyle name="Percent 29 2 3 2" xfId="24474"/>
    <cellStyle name="Percent 29 3" xfId="18133"/>
    <cellStyle name="Percent 29 3 2" xfId="18134"/>
    <cellStyle name="Percent 29 3 2 2" xfId="24475"/>
    <cellStyle name="Percent 29 3 3" xfId="18135"/>
    <cellStyle name="Percent 29 3 3 2" xfId="24476"/>
    <cellStyle name="Percent 29 4" xfId="18136"/>
    <cellStyle name="Percent 29 4 2" xfId="18137"/>
    <cellStyle name="Percent 29 4 2 2" xfId="24477"/>
    <cellStyle name="Percent 29 4 3" xfId="18138"/>
    <cellStyle name="Percent 29 4 3 2" xfId="24478"/>
    <cellStyle name="Percent 29 5" xfId="18139"/>
    <cellStyle name="Percent 29 5 2" xfId="18140"/>
    <cellStyle name="Percent 29 5 2 2" xfId="24479"/>
    <cellStyle name="Percent 29 5 3" xfId="18141"/>
    <cellStyle name="Percent 29 5 3 2" xfId="24480"/>
    <cellStyle name="Percent 29 6" xfId="18142"/>
    <cellStyle name="Percent 29 7" xfId="18143"/>
    <cellStyle name="Percent 29 8" xfId="18144"/>
    <cellStyle name="Percent 29 9" xfId="18145"/>
    <cellStyle name="Percent 3" xfId="18146"/>
    <cellStyle name="Percent 3 10" xfId="24481"/>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8" xfId="18156"/>
    <cellStyle name="Percent 3 2 18 2" xfId="24483"/>
    <cellStyle name="Percent 3 2 19" xfId="18157"/>
    <cellStyle name="Percent 3 2 19 2" xfId="24484"/>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7" xfId="18166"/>
    <cellStyle name="Percent 3 2 2 17 2" xfId="24486"/>
    <cellStyle name="Percent 3 2 2 2" xfId="18167"/>
    <cellStyle name="Percent 3 2 2 2 2" xfId="18168"/>
    <cellStyle name="Percent 3 2 2 2 2 2" xfId="24487"/>
    <cellStyle name="Percent 3 2 2 2 3" xfId="18169"/>
    <cellStyle name="Percent 3 2 2 2 3 2" xfId="24488"/>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3" xfId="18179"/>
    <cellStyle name="Percent 3 2 3 3 2" xfId="24490"/>
    <cellStyle name="Percent 3 2 4" xfId="18180"/>
    <cellStyle name="Percent 3 2 4 2" xfId="18181"/>
    <cellStyle name="Percent 3 2 4 2 2" xfId="24491"/>
    <cellStyle name="Percent 3 2 4 3" xfId="18182"/>
    <cellStyle name="Percent 3 2 4 3 2" xfId="24492"/>
    <cellStyle name="Percent 3 2 5" xfId="18183"/>
    <cellStyle name="Percent 3 2 5 2" xfId="18184"/>
    <cellStyle name="Percent 3 2 5 2 2" xfId="24493"/>
    <cellStyle name="Percent 3 2 5 3" xfId="18185"/>
    <cellStyle name="Percent 3 2 5 3 2" xfId="24494"/>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3" xfId="18192"/>
    <cellStyle name="Percent 3 3 3 2" xfId="24497"/>
    <cellStyle name="Percent 3 3 4" xfId="24495"/>
    <cellStyle name="Percent 3 4" xfId="18193"/>
    <cellStyle name="Percent 3 4 2" xfId="24498"/>
    <cellStyle name="Percent 3 5" xfId="18194"/>
    <cellStyle name="Percent 3 5 2" xfId="24499"/>
    <cellStyle name="Percent 3 6" xfId="18195"/>
    <cellStyle name="Percent 3 6 2" xfId="24500"/>
    <cellStyle name="Percent 3 7" xfId="18196"/>
    <cellStyle name="Percent 3 7 2" xfId="24501"/>
    <cellStyle name="Percent 3 8" xfId="18197"/>
    <cellStyle name="Percent 3 8 2" xfId="24502"/>
    <cellStyle name="Percent 3 9" xfId="18198"/>
    <cellStyle name="Percent 3 9 2" xfId="24503"/>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7" xfId="18207"/>
    <cellStyle name="Percent 30 17 2" xfId="24505"/>
    <cellStyle name="Percent 30 18" xfId="18208"/>
    <cellStyle name="Percent 30 2" xfId="18209"/>
    <cellStyle name="Percent 30 2 2" xfId="18210"/>
    <cellStyle name="Percent 30 2 2 2" xfId="24506"/>
    <cellStyle name="Percent 30 2 3" xfId="18211"/>
    <cellStyle name="Percent 30 2 3 2" xfId="24507"/>
    <cellStyle name="Percent 30 3" xfId="18212"/>
    <cellStyle name="Percent 30 3 2" xfId="18213"/>
    <cellStyle name="Percent 30 3 2 2" xfId="24508"/>
    <cellStyle name="Percent 30 3 3" xfId="18214"/>
    <cellStyle name="Percent 30 3 3 2" xfId="24509"/>
    <cellStyle name="Percent 30 4" xfId="18215"/>
    <cellStyle name="Percent 30 4 2" xfId="18216"/>
    <cellStyle name="Percent 30 4 2 2" xfId="24510"/>
    <cellStyle name="Percent 30 4 3" xfId="18217"/>
    <cellStyle name="Percent 30 4 3 2" xfId="24511"/>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7" xfId="18231"/>
    <cellStyle name="Percent 31 17 2" xfId="24513"/>
    <cellStyle name="Percent 31 18" xfId="18232"/>
    <cellStyle name="Percent 31 2" xfId="18233"/>
    <cellStyle name="Percent 31 2 2" xfId="18234"/>
    <cellStyle name="Percent 31 2 2 2" xfId="24514"/>
    <cellStyle name="Percent 31 2 3" xfId="18235"/>
    <cellStyle name="Percent 31 2 3 2" xfId="24515"/>
    <cellStyle name="Percent 31 3" xfId="18236"/>
    <cellStyle name="Percent 31 3 2" xfId="18237"/>
    <cellStyle name="Percent 31 3 2 2" xfId="24516"/>
    <cellStyle name="Percent 31 3 3" xfId="18238"/>
    <cellStyle name="Percent 31 3 3 2" xfId="24517"/>
    <cellStyle name="Percent 31 4" xfId="18239"/>
    <cellStyle name="Percent 31 4 2" xfId="18240"/>
    <cellStyle name="Percent 31 4 2 2" xfId="24518"/>
    <cellStyle name="Percent 31 4 3" xfId="18241"/>
    <cellStyle name="Percent 31 4 3 2" xfId="24519"/>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7" xfId="18255"/>
    <cellStyle name="Percent 32 17 2" xfId="24521"/>
    <cellStyle name="Percent 32 18" xfId="18256"/>
    <cellStyle name="Percent 32 2" xfId="18257"/>
    <cellStyle name="Percent 32 2 2" xfId="18258"/>
    <cellStyle name="Percent 32 2 2 2" xfId="24522"/>
    <cellStyle name="Percent 32 2 3" xfId="18259"/>
    <cellStyle name="Percent 32 2 3 2" xfId="24523"/>
    <cellStyle name="Percent 32 2 4" xfId="18260"/>
    <cellStyle name="Percent 32 3" xfId="18261"/>
    <cellStyle name="Percent 32 3 2" xfId="18262"/>
    <cellStyle name="Percent 32 3 2 2" xfId="24524"/>
    <cellStyle name="Percent 32 3 3" xfId="18263"/>
    <cellStyle name="Percent 32 3 3 2" xfId="24525"/>
    <cellStyle name="Percent 32 4" xfId="18264"/>
    <cellStyle name="Percent 32 4 2" xfId="18265"/>
    <cellStyle name="Percent 32 4 2 2" xfId="24526"/>
    <cellStyle name="Percent 32 4 3" xfId="18266"/>
    <cellStyle name="Percent 32 4 3 2" xfId="24527"/>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7" xfId="18280"/>
    <cellStyle name="Percent 33 17 2" xfId="24529"/>
    <cellStyle name="Percent 33 18" xfId="18281"/>
    <cellStyle name="Percent 33 2" xfId="18282"/>
    <cellStyle name="Percent 33 2 2" xfId="18283"/>
    <cellStyle name="Percent 33 2 2 2" xfId="24530"/>
    <cellStyle name="Percent 33 2 3" xfId="18284"/>
    <cellStyle name="Percent 33 2 3 2" xfId="24531"/>
    <cellStyle name="Percent 33 3" xfId="18285"/>
    <cellStyle name="Percent 33 3 2" xfId="18286"/>
    <cellStyle name="Percent 33 3 2 2" xfId="24532"/>
    <cellStyle name="Percent 33 3 3" xfId="18287"/>
    <cellStyle name="Percent 33 3 3 2" xfId="24533"/>
    <cellStyle name="Percent 33 4" xfId="18288"/>
    <cellStyle name="Percent 33 4 2" xfId="18289"/>
    <cellStyle name="Percent 33 4 2 2" xfId="24534"/>
    <cellStyle name="Percent 33 4 3" xfId="18290"/>
    <cellStyle name="Percent 33 4 3 2" xfId="24535"/>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7" xfId="18304"/>
    <cellStyle name="Percent 34 17 2" xfId="24537"/>
    <cellStyle name="Percent 34 18" xfId="18305"/>
    <cellStyle name="Percent 34 2" xfId="18306"/>
    <cellStyle name="Percent 34 2 2" xfId="18307"/>
    <cellStyle name="Percent 34 2 2 2" xfId="24538"/>
    <cellStyle name="Percent 34 2 3" xfId="18308"/>
    <cellStyle name="Percent 34 2 3 2" xfId="24539"/>
    <cellStyle name="Percent 34 3" xfId="18309"/>
    <cellStyle name="Percent 34 3 2" xfId="18310"/>
    <cellStyle name="Percent 34 3 2 2" xfId="24540"/>
    <cellStyle name="Percent 34 3 3" xfId="18311"/>
    <cellStyle name="Percent 34 3 3 2" xfId="24541"/>
    <cellStyle name="Percent 34 4" xfId="18312"/>
    <cellStyle name="Percent 34 4 2" xfId="18313"/>
    <cellStyle name="Percent 34 4 2 2" xfId="24542"/>
    <cellStyle name="Percent 34 4 3" xfId="18314"/>
    <cellStyle name="Percent 34 4 3 2" xfId="24543"/>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7" xfId="18328"/>
    <cellStyle name="Percent 35 17 2" xfId="24545"/>
    <cellStyle name="Percent 35 18" xfId="18329"/>
    <cellStyle name="Percent 35 2" xfId="18330"/>
    <cellStyle name="Percent 35 2 2" xfId="18331"/>
    <cellStyle name="Percent 35 2 2 2" xfId="24546"/>
    <cellStyle name="Percent 35 2 3" xfId="18332"/>
    <cellStyle name="Percent 35 2 3 2" xfId="24547"/>
    <cellStyle name="Percent 35 3" xfId="18333"/>
    <cellStyle name="Percent 35 3 2" xfId="18334"/>
    <cellStyle name="Percent 35 3 2 2" xfId="24548"/>
    <cellStyle name="Percent 35 3 3" xfId="18335"/>
    <cellStyle name="Percent 35 3 3 2" xfId="24549"/>
    <cellStyle name="Percent 35 4" xfId="18336"/>
    <cellStyle name="Percent 35 4 2" xfId="18337"/>
    <cellStyle name="Percent 35 4 2 2" xfId="24550"/>
    <cellStyle name="Percent 35 4 3" xfId="18338"/>
    <cellStyle name="Percent 35 4 3 2" xfId="24551"/>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7" xfId="18352"/>
    <cellStyle name="Percent 36 17 2" xfId="24553"/>
    <cellStyle name="Percent 36 18" xfId="18353"/>
    <cellStyle name="Percent 36 2" xfId="18354"/>
    <cellStyle name="Percent 36 2 2" xfId="18355"/>
    <cellStyle name="Percent 36 2 2 2" xfId="24554"/>
    <cellStyle name="Percent 36 2 3" xfId="18356"/>
    <cellStyle name="Percent 36 2 3 2" xfId="24555"/>
    <cellStyle name="Percent 36 3" xfId="18357"/>
    <cellStyle name="Percent 36 3 2" xfId="18358"/>
    <cellStyle name="Percent 36 3 2 2" xfId="24556"/>
    <cellStyle name="Percent 36 3 3" xfId="18359"/>
    <cellStyle name="Percent 36 3 3 2" xfId="24557"/>
    <cellStyle name="Percent 36 4" xfId="18360"/>
    <cellStyle name="Percent 36 4 2" xfId="18361"/>
    <cellStyle name="Percent 36 4 2 2" xfId="24558"/>
    <cellStyle name="Percent 36 4 3" xfId="18362"/>
    <cellStyle name="Percent 36 4 3 2" xfId="24559"/>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7" xfId="18376"/>
    <cellStyle name="Percent 37 17 2" xfId="24561"/>
    <cellStyle name="Percent 37 18" xfId="18377"/>
    <cellStyle name="Percent 37 2" xfId="18378"/>
    <cellStyle name="Percent 37 2 2" xfId="18379"/>
    <cellStyle name="Percent 37 2 2 2" xfId="24562"/>
    <cellStyle name="Percent 37 2 3" xfId="18380"/>
    <cellStyle name="Percent 37 2 3 2" xfId="24563"/>
    <cellStyle name="Percent 37 2 4" xfId="18381"/>
    <cellStyle name="Percent 37 3" xfId="18382"/>
    <cellStyle name="Percent 37 3 2" xfId="18383"/>
    <cellStyle name="Percent 37 3 2 2" xfId="24564"/>
    <cellStyle name="Percent 37 3 3" xfId="18384"/>
    <cellStyle name="Percent 37 3 3 2" xfId="24565"/>
    <cellStyle name="Percent 37 3 4" xfId="18385"/>
    <cellStyle name="Percent 37 4" xfId="18386"/>
    <cellStyle name="Percent 37 4 2" xfId="18387"/>
    <cellStyle name="Percent 37 4 2 2" xfId="24566"/>
    <cellStyle name="Percent 37 4 3" xfId="18388"/>
    <cellStyle name="Percent 37 4 3 2" xfId="24567"/>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7" xfId="18403"/>
    <cellStyle name="Percent 38 17 2" xfId="24569"/>
    <cellStyle name="Percent 38 18" xfId="18404"/>
    <cellStyle name="Percent 38 2" xfId="18405"/>
    <cellStyle name="Percent 38 2 2" xfId="18406"/>
    <cellStyle name="Percent 38 2 2 2" xfId="24570"/>
    <cellStyle name="Percent 38 2 3" xfId="18407"/>
    <cellStyle name="Percent 38 2 3 2" xfId="24571"/>
    <cellStyle name="Percent 38 2 4" xfId="18408"/>
    <cellStyle name="Percent 38 3" xfId="18409"/>
    <cellStyle name="Percent 38 3 2" xfId="18410"/>
    <cellStyle name="Percent 38 3 2 2" xfId="24572"/>
    <cellStyle name="Percent 38 3 3" xfId="18411"/>
    <cellStyle name="Percent 38 3 3 2" xfId="24573"/>
    <cellStyle name="Percent 38 3 4" xfId="18412"/>
    <cellStyle name="Percent 38 4" xfId="18413"/>
    <cellStyle name="Percent 38 4 2" xfId="18414"/>
    <cellStyle name="Percent 38 4 2 2" xfId="24574"/>
    <cellStyle name="Percent 38 4 3" xfId="18415"/>
    <cellStyle name="Percent 38 4 3 2" xfId="24575"/>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7" xfId="18430"/>
    <cellStyle name="Percent 39 17 2" xfId="24577"/>
    <cellStyle name="Percent 39 18" xfId="18431"/>
    <cellStyle name="Percent 39 2" xfId="18432"/>
    <cellStyle name="Percent 39 2 2" xfId="18433"/>
    <cellStyle name="Percent 39 2 2 2" xfId="24578"/>
    <cellStyle name="Percent 39 2 3" xfId="18434"/>
    <cellStyle name="Percent 39 2 3 2" xfId="24579"/>
    <cellStyle name="Percent 39 2 4" xfId="18435"/>
    <cellStyle name="Percent 39 3" xfId="18436"/>
    <cellStyle name="Percent 39 3 2" xfId="18437"/>
    <cellStyle name="Percent 39 3 2 2" xfId="24580"/>
    <cellStyle name="Percent 39 3 3" xfId="18438"/>
    <cellStyle name="Percent 39 3 3 2" xfId="24581"/>
    <cellStyle name="Percent 39 3 4" xfId="18439"/>
    <cellStyle name="Percent 39 4" xfId="18440"/>
    <cellStyle name="Percent 39 4 2" xfId="18441"/>
    <cellStyle name="Percent 39 4 2 2" xfId="24582"/>
    <cellStyle name="Percent 39 4 3" xfId="18442"/>
    <cellStyle name="Percent 39 4 3 2" xfId="24583"/>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3" xfId="24587"/>
    <cellStyle name="Percent 4 2 2 2 3" xfId="18454"/>
    <cellStyle name="Percent 4 2 2 2 3 2" xfId="24589"/>
    <cellStyle name="Percent 4 2 2 2 4" xfId="24586"/>
    <cellStyle name="Percent 4 2 2 3" xfId="18455"/>
    <cellStyle name="Percent 4 2 2 3 2" xfId="18456"/>
    <cellStyle name="Percent 4 2 2 3 2 2" xfId="24591"/>
    <cellStyle name="Percent 4 2 2 3 3" xfId="24590"/>
    <cellStyle name="Percent 4 2 2 4" xfId="18457"/>
    <cellStyle name="Percent 4 2 2 4 2" xfId="24592"/>
    <cellStyle name="Percent 4 2 2 5" xfId="24585"/>
    <cellStyle name="Percent 4 2 3" xfId="18458"/>
    <cellStyle name="Percent 4 2 3 2" xfId="24593"/>
    <cellStyle name="Percent 4 2 4" xfId="18459"/>
    <cellStyle name="Percent 4 2 4 2" xfId="24594"/>
    <cellStyle name="Percent 4 2 5" xfId="24584"/>
    <cellStyle name="Percent 4 3" xfId="18460"/>
    <cellStyle name="Percent 4 3 2" xfId="24595"/>
    <cellStyle name="Percent 4 4" xfId="18461"/>
    <cellStyle name="Percent 4 4 2" xfId="18462"/>
    <cellStyle name="Percent 4 4 2 2" xfId="18463"/>
    <cellStyle name="Percent 4 4 2 2 2" xfId="18464"/>
    <cellStyle name="Percent 4 4 2 2 2 2" xfId="24599"/>
    <cellStyle name="Percent 4 4 2 2 3" xfId="24598"/>
    <cellStyle name="Percent 4 4 2 3" xfId="18465"/>
    <cellStyle name="Percent 4 4 2 3 2" xfId="24600"/>
    <cellStyle name="Percent 4 4 2 4" xfId="24597"/>
    <cellStyle name="Percent 4 4 3" xfId="18466"/>
    <cellStyle name="Percent 4 4 3 2" xfId="18467"/>
    <cellStyle name="Percent 4 4 3 2 2" xfId="24602"/>
    <cellStyle name="Percent 4 4 3 3" xfId="24601"/>
    <cellStyle name="Percent 4 4 4" xfId="18468"/>
    <cellStyle name="Percent 4 4 4 2" xfId="24603"/>
    <cellStyle name="Percent 4 4 5" xfId="24596"/>
    <cellStyle name="Percent 4 5" xfId="18469"/>
    <cellStyle name="Percent 4 5 2" xfId="24604"/>
    <cellStyle name="Percent 4 6" xfId="18470"/>
    <cellStyle name="Percent 4 6 2" xfId="24605"/>
    <cellStyle name="Percent 4 7" xfId="18471"/>
    <cellStyle name="Percent 4 7 2" xfId="24606"/>
    <cellStyle name="Percent 4 8" xfId="18472"/>
    <cellStyle name="Percent 4 8 2" xfId="24607"/>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7" xfId="18481"/>
    <cellStyle name="Percent 40 17 2" xfId="24609"/>
    <cellStyle name="Percent 40 18" xfId="18482"/>
    <cellStyle name="Percent 40 2" xfId="18483"/>
    <cellStyle name="Percent 40 2 2" xfId="18484"/>
    <cellStyle name="Percent 40 2 2 2" xfId="24610"/>
    <cellStyle name="Percent 40 2 3" xfId="18485"/>
    <cellStyle name="Percent 40 2 3 2" xfId="24611"/>
    <cellStyle name="Percent 40 2 4" xfId="18486"/>
    <cellStyle name="Percent 40 3" xfId="18487"/>
    <cellStyle name="Percent 40 3 2" xfId="18488"/>
    <cellStyle name="Percent 40 3 2 2" xfId="24612"/>
    <cellStyle name="Percent 40 3 3" xfId="18489"/>
    <cellStyle name="Percent 40 3 3 2" xfId="24613"/>
    <cellStyle name="Percent 40 3 4" xfId="18490"/>
    <cellStyle name="Percent 40 4" xfId="18491"/>
    <cellStyle name="Percent 40 4 2" xfId="18492"/>
    <cellStyle name="Percent 40 4 2 2" xfId="24614"/>
    <cellStyle name="Percent 40 4 3" xfId="18493"/>
    <cellStyle name="Percent 40 4 3 2" xfId="24615"/>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7" xfId="18508"/>
    <cellStyle name="Percent 41 17 2" xfId="24617"/>
    <cellStyle name="Percent 41 18" xfId="18509"/>
    <cellStyle name="Percent 41 2" xfId="18510"/>
    <cellStyle name="Percent 41 2 2" xfId="18511"/>
    <cellStyle name="Percent 41 2 2 2" xfId="24618"/>
    <cellStyle name="Percent 41 2 3" xfId="18512"/>
    <cellStyle name="Percent 41 2 3 2" xfId="24619"/>
    <cellStyle name="Percent 41 3" xfId="18513"/>
    <cellStyle name="Percent 41 3 2" xfId="18514"/>
    <cellStyle name="Percent 41 3 2 2" xfId="24620"/>
    <cellStyle name="Percent 41 3 3" xfId="18515"/>
    <cellStyle name="Percent 41 3 3 2" xfId="24621"/>
    <cellStyle name="Percent 41 4" xfId="18516"/>
    <cellStyle name="Percent 41 4 2" xfId="18517"/>
    <cellStyle name="Percent 41 4 2 2" xfId="24622"/>
    <cellStyle name="Percent 41 4 3" xfId="18518"/>
    <cellStyle name="Percent 41 4 3 2" xfId="24623"/>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7" xfId="18532"/>
    <cellStyle name="Percent 42 17 2" xfId="24625"/>
    <cellStyle name="Percent 42 18" xfId="18533"/>
    <cellStyle name="Percent 42 2" xfId="18534"/>
    <cellStyle name="Percent 42 2 2" xfId="18535"/>
    <cellStyle name="Percent 42 2 2 2" xfId="24626"/>
    <cellStyle name="Percent 42 2 3" xfId="18536"/>
    <cellStyle name="Percent 42 2 3 2" xfId="24627"/>
    <cellStyle name="Percent 42 3" xfId="18537"/>
    <cellStyle name="Percent 42 3 2" xfId="18538"/>
    <cellStyle name="Percent 42 3 2 2" xfId="24628"/>
    <cellStyle name="Percent 42 3 3" xfId="18539"/>
    <cellStyle name="Percent 42 3 3 2" xfId="24629"/>
    <cellStyle name="Percent 42 4" xfId="18540"/>
    <cellStyle name="Percent 42 4 2" xfId="18541"/>
    <cellStyle name="Percent 42 4 2 2" xfId="24630"/>
    <cellStyle name="Percent 42 4 3" xfId="18542"/>
    <cellStyle name="Percent 42 4 3 2" xfId="24631"/>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3" xfId="18550"/>
    <cellStyle name="Percent 43 3 2" xfId="24634"/>
    <cellStyle name="Percent 43 4" xfId="18551"/>
    <cellStyle name="Percent 43 4 2" xfId="24635"/>
    <cellStyle name="Percent 43 5" xfId="18552"/>
    <cellStyle name="Percent 43 5 2" xfId="24636"/>
    <cellStyle name="Percent 43 6" xfId="18553"/>
    <cellStyle name="Percent 43 6 2" xfId="24637"/>
    <cellStyle name="Percent 44" xfId="18554"/>
    <cellStyle name="Percent 44 2" xfId="18555"/>
    <cellStyle name="Percent 44 2 2" xfId="24638"/>
    <cellStyle name="Percent 44 3" xfId="18556"/>
    <cellStyle name="Percent 44 3 2" xfId="24639"/>
    <cellStyle name="Percent 44 4" xfId="18557"/>
    <cellStyle name="Percent 44 4 2" xfId="24640"/>
    <cellStyle name="Percent 44 5" xfId="18558"/>
    <cellStyle name="Percent 44 5 2" xfId="24641"/>
    <cellStyle name="Percent 44 6" xfId="18559"/>
    <cellStyle name="Percent 44 6 2" xfId="24642"/>
    <cellStyle name="Percent 45" xfId="18560"/>
    <cellStyle name="Percent 45 2" xfId="18561"/>
    <cellStyle name="Percent 45 2 2" xfId="24643"/>
    <cellStyle name="Percent 45 3" xfId="18562"/>
    <cellStyle name="Percent 45 3 2" xfId="24644"/>
    <cellStyle name="Percent 45 4" xfId="18563"/>
    <cellStyle name="Percent 45 4 2" xfId="24645"/>
    <cellStyle name="Percent 45 5" xfId="18564"/>
    <cellStyle name="Percent 45 5 2" xfId="24646"/>
    <cellStyle name="Percent 45 6" xfId="18565"/>
    <cellStyle name="Percent 45 6 2" xfId="24647"/>
    <cellStyle name="Percent 46" xfId="18566"/>
    <cellStyle name="Percent 46 2" xfId="18567"/>
    <cellStyle name="Percent 46 2 2" xfId="24648"/>
    <cellStyle name="Percent 46 3" xfId="18568"/>
    <cellStyle name="Percent 46 3 2" xfId="24649"/>
    <cellStyle name="Percent 46 4" xfId="18569"/>
    <cellStyle name="Percent 46 4 2" xfId="24650"/>
    <cellStyle name="Percent 46 5" xfId="18570"/>
    <cellStyle name="Percent 46 5 2" xfId="24651"/>
    <cellStyle name="Percent 46 6" xfId="18571"/>
    <cellStyle name="Percent 46 6 2" xfId="24652"/>
    <cellStyle name="Percent 47" xfId="18572"/>
    <cellStyle name="Percent 47 2" xfId="18573"/>
    <cellStyle name="Percent 47 2 2" xfId="18574"/>
    <cellStyle name="Percent 47 2 2 2" xfId="24653"/>
    <cellStyle name="Percent 47 2 3" xfId="18575"/>
    <cellStyle name="Percent 47 2 3 2" xfId="24654"/>
    <cellStyle name="Percent 47 3" xfId="18576"/>
    <cellStyle name="Percent 47 3 2" xfId="24655"/>
    <cellStyle name="Percent 47 4" xfId="18577"/>
    <cellStyle name="Percent 47 4 2" xfId="24656"/>
    <cellStyle name="Percent 47 5" xfId="18578"/>
    <cellStyle name="Percent 47 5 2" xfId="24657"/>
    <cellStyle name="Percent 47 6" xfId="18579"/>
    <cellStyle name="Percent 47 6 2" xfId="24658"/>
    <cellStyle name="Percent 48" xfId="18580"/>
    <cellStyle name="Percent 48 2" xfId="18581"/>
    <cellStyle name="Percent 48 2 2" xfId="18582"/>
    <cellStyle name="Percent 48 2 2 2" xfId="24659"/>
    <cellStyle name="Percent 48 2 3" xfId="18583"/>
    <cellStyle name="Percent 48 2 3 2" xfId="24660"/>
    <cellStyle name="Percent 48 3" xfId="18584"/>
    <cellStyle name="Percent 48 3 2" xfId="24661"/>
    <cellStyle name="Percent 48 4" xfId="18585"/>
    <cellStyle name="Percent 48 4 2" xfId="24662"/>
    <cellStyle name="Percent 48 5" xfId="18586"/>
    <cellStyle name="Percent 48 5 2" xfId="24663"/>
    <cellStyle name="Percent 48 6" xfId="18587"/>
    <cellStyle name="Percent 48 6 2" xfId="24664"/>
    <cellStyle name="Percent 49" xfId="18588"/>
    <cellStyle name="Percent 49 2" xfId="18589"/>
    <cellStyle name="Percent 49 2 2" xfId="24665"/>
    <cellStyle name="Percent 49 3" xfId="18590"/>
    <cellStyle name="Percent 49 3 2" xfId="24666"/>
    <cellStyle name="Percent 49 4" xfId="18591"/>
    <cellStyle name="Percent 49 4 2" xfId="24667"/>
    <cellStyle name="Percent 49 5" xfId="18592"/>
    <cellStyle name="Percent 49 5 2" xfId="24668"/>
    <cellStyle name="Percent 49 6" xfId="18593"/>
    <cellStyle name="Percent 49 6 2" xfId="24669"/>
    <cellStyle name="Percent 5" xfId="18594"/>
    <cellStyle name="Percent 5 10" xfId="18595"/>
    <cellStyle name="Percent 5 10 2" xfId="24670"/>
    <cellStyle name="Percent 5 11" xfId="18596"/>
    <cellStyle name="Percent 5 11 2" xfId="24671"/>
    <cellStyle name="Percent 5 2" xfId="18597"/>
    <cellStyle name="Percent 5 2 2" xfId="18598"/>
    <cellStyle name="Percent 5 2 2 2" xfId="24673"/>
    <cellStyle name="Percent 5 2 3" xfId="18599"/>
    <cellStyle name="Percent 5 2 3 2" xfId="24674"/>
    <cellStyle name="Percent 5 2 4" xfId="24672"/>
    <cellStyle name="Percent 5 3" xfId="18600"/>
    <cellStyle name="Percent 5 3 2" xfId="18601"/>
    <cellStyle name="Percent 5 3 2 2" xfId="24676"/>
    <cellStyle name="Percent 5 3 3" xfId="24675"/>
    <cellStyle name="Percent 5 4" xfId="18602"/>
    <cellStyle name="Percent 5 4 2" xfId="18603"/>
    <cellStyle name="Percent 5 4 2 2" xfId="24678"/>
    <cellStyle name="Percent 5 4 3" xfId="24677"/>
    <cellStyle name="Percent 5 5" xfId="18604"/>
    <cellStyle name="Percent 5 5 2" xfId="24679"/>
    <cellStyle name="Percent 5 6" xfId="18605"/>
    <cellStyle name="Percent 5 6 2" xfId="24680"/>
    <cellStyle name="Percent 5 7" xfId="18606"/>
    <cellStyle name="Percent 5 7 2" xfId="24681"/>
    <cellStyle name="Percent 5 8" xfId="18607"/>
    <cellStyle name="Percent 5 8 2" xfId="24682"/>
    <cellStyle name="Percent 5 9" xfId="18608"/>
    <cellStyle name="Percent 5 9 2" xfId="24683"/>
    <cellStyle name="Percent 50" xfId="18609"/>
    <cellStyle name="Percent 50 2" xfId="18610"/>
    <cellStyle name="Percent 50 2 2" xfId="24684"/>
    <cellStyle name="Percent 50 3" xfId="18611"/>
    <cellStyle name="Percent 50 3 2" xfId="24685"/>
    <cellStyle name="Percent 50 4" xfId="18612"/>
    <cellStyle name="Percent 50 4 2" xfId="24686"/>
    <cellStyle name="Percent 50 5" xfId="18613"/>
    <cellStyle name="Percent 50 5 2" xfId="24687"/>
    <cellStyle name="Percent 50 6" xfId="18614"/>
    <cellStyle name="Percent 50 6 2" xfId="24688"/>
    <cellStyle name="Percent 51" xfId="18615"/>
    <cellStyle name="Percent 51 2" xfId="18616"/>
    <cellStyle name="Percent 51 2 2" xfId="24689"/>
    <cellStyle name="Percent 51 3" xfId="18617"/>
    <cellStyle name="Percent 51 3 2" xfId="24690"/>
    <cellStyle name="Percent 51 4" xfId="18618"/>
    <cellStyle name="Percent 51 4 2" xfId="24691"/>
    <cellStyle name="Percent 51 5" xfId="18619"/>
    <cellStyle name="Percent 51 5 2" xfId="24692"/>
    <cellStyle name="Percent 51 6" xfId="18620"/>
    <cellStyle name="Percent 51 6 2" xfId="24693"/>
    <cellStyle name="Percent 52" xfId="18621"/>
    <cellStyle name="Percent 52 2" xfId="18622"/>
    <cellStyle name="Percent 52 2 2" xfId="24694"/>
    <cellStyle name="Percent 52 3" xfId="18623"/>
    <cellStyle name="Percent 52 3 2" xfId="24695"/>
    <cellStyle name="Percent 52 4" xfId="18624"/>
    <cellStyle name="Percent 52 4 2" xfId="24696"/>
    <cellStyle name="Percent 52 5" xfId="18625"/>
    <cellStyle name="Percent 52 5 2" xfId="24697"/>
    <cellStyle name="Percent 52 6" xfId="18626"/>
    <cellStyle name="Percent 52 6 2" xfId="24698"/>
    <cellStyle name="Percent 53" xfId="18627"/>
    <cellStyle name="Percent 53 2" xfId="18628"/>
    <cellStyle name="Percent 53 2 2" xfId="24699"/>
    <cellStyle name="Percent 53 3" xfId="18629"/>
    <cellStyle name="Percent 53 3 2" xfId="24700"/>
    <cellStyle name="Percent 53 4" xfId="18630"/>
    <cellStyle name="Percent 53 4 2" xfId="24701"/>
    <cellStyle name="Percent 53 5" xfId="18631"/>
    <cellStyle name="Percent 53 5 2" xfId="24702"/>
    <cellStyle name="Percent 53 6" xfId="18632"/>
    <cellStyle name="Percent 53 6 2" xfId="24703"/>
    <cellStyle name="Percent 54" xfId="18633"/>
    <cellStyle name="Percent 54 2" xfId="18634"/>
    <cellStyle name="Percent 54 2 2" xfId="24704"/>
    <cellStyle name="Percent 54 3" xfId="18635"/>
    <cellStyle name="Percent 54 3 2" xfId="24705"/>
    <cellStyle name="Percent 54 4" xfId="18636"/>
    <cellStyle name="Percent 54 4 2" xfId="24706"/>
    <cellStyle name="Percent 54 5" xfId="18637"/>
    <cellStyle name="Percent 54 5 2" xfId="24707"/>
    <cellStyle name="Percent 54 6" xfId="18638"/>
    <cellStyle name="Percent 54 6 2" xfId="24708"/>
    <cellStyle name="Percent 55" xfId="18639"/>
    <cellStyle name="Percent 55 2" xfId="18640"/>
    <cellStyle name="Percent 55 2 2" xfId="24709"/>
    <cellStyle name="Percent 55 3" xfId="18641"/>
    <cellStyle name="Percent 55 3 2" xfId="24710"/>
    <cellStyle name="Percent 55 4" xfId="18642"/>
    <cellStyle name="Percent 55 4 2" xfId="24711"/>
    <cellStyle name="Percent 55 5" xfId="18643"/>
    <cellStyle name="Percent 55 5 2" xfId="24712"/>
    <cellStyle name="Percent 55 6" xfId="18644"/>
    <cellStyle name="Percent 55 6 2" xfId="24713"/>
    <cellStyle name="Percent 56" xfId="18645"/>
    <cellStyle name="Percent 56 2" xfId="18646"/>
    <cellStyle name="Percent 56 2 2" xfId="24714"/>
    <cellStyle name="Percent 56 3" xfId="18647"/>
    <cellStyle name="Percent 56 3 2" xfId="24715"/>
    <cellStyle name="Percent 56 4" xfId="18648"/>
    <cellStyle name="Percent 56 4 2" xfId="24716"/>
    <cellStyle name="Percent 56 5" xfId="18649"/>
    <cellStyle name="Percent 56 5 2" xfId="24717"/>
    <cellStyle name="Percent 56 6" xfId="18650"/>
    <cellStyle name="Percent 56 6 2" xfId="24718"/>
    <cellStyle name="Percent 57" xfId="18651"/>
    <cellStyle name="Percent 57 2" xfId="18652"/>
    <cellStyle name="Percent 57 2 2" xfId="24719"/>
    <cellStyle name="Percent 57 3" xfId="18653"/>
    <cellStyle name="Percent 57 3 2" xfId="24720"/>
    <cellStyle name="Percent 57 4" xfId="18654"/>
    <cellStyle name="Percent 57 4 2" xfId="24721"/>
    <cellStyle name="Percent 57 5" xfId="18655"/>
    <cellStyle name="Percent 57 5 2" xfId="24722"/>
    <cellStyle name="Percent 57 6" xfId="18656"/>
    <cellStyle name="Percent 57 6 2" xfId="24723"/>
    <cellStyle name="Percent 58" xfId="18657"/>
    <cellStyle name="Percent 58 2" xfId="18658"/>
    <cellStyle name="Percent 58 2 2" xfId="18659"/>
    <cellStyle name="Percent 58 2 2 2" xfId="24724"/>
    <cellStyle name="Percent 58 2 3" xfId="18660"/>
    <cellStyle name="Percent 58 2 3 2" xfId="24725"/>
    <cellStyle name="Percent 58 3" xfId="18661"/>
    <cellStyle name="Percent 58 3 2" xfId="24726"/>
    <cellStyle name="Percent 58 4" xfId="18662"/>
    <cellStyle name="Percent 58 4 2" xfId="24727"/>
    <cellStyle name="Percent 58 5" xfId="18663"/>
    <cellStyle name="Percent 58 5 2" xfId="24728"/>
    <cellStyle name="Percent 58 6" xfId="18664"/>
    <cellStyle name="Percent 58 6 2" xfId="24729"/>
    <cellStyle name="Percent 59" xfId="18665"/>
    <cellStyle name="Percent 59 2" xfId="18666"/>
    <cellStyle name="Percent 59 2 2" xfId="18667"/>
    <cellStyle name="Percent 59 2 2 2" xfId="24730"/>
    <cellStyle name="Percent 59 2 3" xfId="18668"/>
    <cellStyle name="Percent 59 2 3 2" xfId="24731"/>
    <cellStyle name="Percent 59 3" xfId="18669"/>
    <cellStyle name="Percent 59 3 2" xfId="24732"/>
    <cellStyle name="Percent 59 4" xfId="18670"/>
    <cellStyle name="Percent 59 4 2" xfId="24733"/>
    <cellStyle name="Percent 59 5" xfId="18671"/>
    <cellStyle name="Percent 59 5 2" xfId="24734"/>
    <cellStyle name="Percent 59 6" xfId="18672"/>
    <cellStyle name="Percent 59 6 2" xfId="24735"/>
    <cellStyle name="Percent 6" xfId="18673"/>
    <cellStyle name="Percent 6 2" xfId="18674"/>
    <cellStyle name="Percent 6 2 2" xfId="18675"/>
    <cellStyle name="Percent 6 2 2 2" xfId="24737"/>
    <cellStyle name="Percent 6 2 3" xfId="18676"/>
    <cellStyle name="Percent 6 2 3 2" xfId="24738"/>
    <cellStyle name="Percent 6 2 4" xfId="18677"/>
    <cellStyle name="Percent 6 2 4 2" xfId="24739"/>
    <cellStyle name="Percent 6 2 5" xfId="18678"/>
    <cellStyle name="Percent 6 2 5 2" xfId="24740"/>
    <cellStyle name="Percent 6 2 6" xfId="18679"/>
    <cellStyle name="Percent 6 2 6 2" xfId="24741"/>
    <cellStyle name="Percent 6 2 7" xfId="24736"/>
    <cellStyle name="Percent 6 3" xfId="18680"/>
    <cellStyle name="Percent 6 3 2" xfId="24742"/>
    <cellStyle name="Percent 6 4" xfId="18681"/>
    <cellStyle name="Percent 6 4 2" xfId="24743"/>
    <cellStyle name="Percent 6 5" xfId="18682"/>
    <cellStyle name="Percent 6 5 2" xfId="24744"/>
    <cellStyle name="Percent 6 6" xfId="18683"/>
    <cellStyle name="Percent 6 6 2" xfId="24745"/>
    <cellStyle name="Percent 6 7" xfId="18684"/>
    <cellStyle name="Percent 6 7 2" xfId="24746"/>
    <cellStyle name="Percent 6 8" xfId="18685"/>
    <cellStyle name="Percent 6 8 2" xfId="24747"/>
    <cellStyle name="Percent 6 9" xfId="18686"/>
    <cellStyle name="Percent 6 9 2" xfId="24748"/>
    <cellStyle name="Percent 60" xfId="18687"/>
    <cellStyle name="Percent 60 2" xfId="18688"/>
    <cellStyle name="Percent 60 2 2" xfId="18689"/>
    <cellStyle name="Percent 60 2 2 2" xfId="24749"/>
    <cellStyle name="Percent 60 2 3" xfId="18690"/>
    <cellStyle name="Percent 60 2 3 2" xfId="24750"/>
    <cellStyle name="Percent 60 3" xfId="18691"/>
    <cellStyle name="Percent 60 3 2" xfId="24751"/>
    <cellStyle name="Percent 60 4" xfId="18692"/>
    <cellStyle name="Percent 60 4 2" xfId="24752"/>
    <cellStyle name="Percent 60 5" xfId="18693"/>
    <cellStyle name="Percent 60 5 2" xfId="24753"/>
    <cellStyle name="Percent 60 6" xfId="18694"/>
    <cellStyle name="Percent 60 6 2" xfId="24754"/>
    <cellStyle name="Percent 61" xfId="18695"/>
    <cellStyle name="Percent 61 2" xfId="18696"/>
    <cellStyle name="Percent 61 2 2" xfId="18697"/>
    <cellStyle name="Percent 61 2 2 2" xfId="24755"/>
    <cellStyle name="Percent 61 2 3" xfId="18698"/>
    <cellStyle name="Percent 61 2 3 2" xfId="24756"/>
    <cellStyle name="Percent 61 3" xfId="18699"/>
    <cellStyle name="Percent 61 3 2" xfId="24757"/>
    <cellStyle name="Percent 61 4" xfId="18700"/>
    <cellStyle name="Percent 61 4 2" xfId="24758"/>
    <cellStyle name="Percent 61 5" xfId="18701"/>
    <cellStyle name="Percent 61 5 2" xfId="24759"/>
    <cellStyle name="Percent 61 6" xfId="18702"/>
    <cellStyle name="Percent 61 6 2" xfId="24760"/>
    <cellStyle name="Percent 62" xfId="18703"/>
    <cellStyle name="Percent 62 2" xfId="18704"/>
    <cellStyle name="Percent 62 2 2" xfId="18705"/>
    <cellStyle name="Percent 62 2 2 2" xfId="24761"/>
    <cellStyle name="Percent 62 2 3" xfId="18706"/>
    <cellStyle name="Percent 62 2 3 2" xfId="24762"/>
    <cellStyle name="Percent 62 3" xfId="18707"/>
    <cellStyle name="Percent 62 3 2" xfId="24763"/>
    <cellStyle name="Percent 62 4" xfId="18708"/>
    <cellStyle name="Percent 62 4 2" xfId="24764"/>
    <cellStyle name="Percent 62 5" xfId="18709"/>
    <cellStyle name="Percent 62 5 2" xfId="24765"/>
    <cellStyle name="Percent 62 6" xfId="18710"/>
    <cellStyle name="Percent 62 6 2" xfId="24766"/>
    <cellStyle name="Percent 63" xfId="18711"/>
    <cellStyle name="Percent 63 2" xfId="18712"/>
    <cellStyle name="Percent 63 2 2" xfId="18713"/>
    <cellStyle name="Percent 63 2 2 2" xfId="24767"/>
    <cellStyle name="Percent 63 2 3" xfId="18714"/>
    <cellStyle name="Percent 63 2 3 2" xfId="24768"/>
    <cellStyle name="Percent 63 3" xfId="18715"/>
    <cellStyle name="Percent 63 3 2" xfId="24769"/>
    <cellStyle name="Percent 63 4" xfId="18716"/>
    <cellStyle name="Percent 63 4 2" xfId="24770"/>
    <cellStyle name="Percent 63 5" xfId="18717"/>
    <cellStyle name="Percent 63 5 2" xfId="24771"/>
    <cellStyle name="Percent 63 6" xfId="18718"/>
    <cellStyle name="Percent 63 6 2" xfId="24772"/>
    <cellStyle name="Percent 64" xfId="18719"/>
    <cellStyle name="Percent 64 2" xfId="18720"/>
    <cellStyle name="Percent 64 2 2" xfId="18721"/>
    <cellStyle name="Percent 64 2 2 2" xfId="24773"/>
    <cellStyle name="Percent 64 2 3" xfId="18722"/>
    <cellStyle name="Percent 64 2 3 2" xfId="24774"/>
    <cellStyle name="Percent 64 3" xfId="18723"/>
    <cellStyle name="Percent 64 3 2" xfId="24775"/>
    <cellStyle name="Percent 64 4" xfId="18724"/>
    <cellStyle name="Percent 64 4 2" xfId="24776"/>
    <cellStyle name="Percent 64 5" xfId="18725"/>
    <cellStyle name="Percent 64 5 2" xfId="24777"/>
    <cellStyle name="Percent 64 6" xfId="18726"/>
    <cellStyle name="Percent 64 6 2" xfId="24778"/>
    <cellStyle name="Percent 65" xfId="18727"/>
    <cellStyle name="Percent 65 2" xfId="18728"/>
    <cellStyle name="Percent 65 2 2" xfId="18729"/>
    <cellStyle name="Percent 65 2 2 2" xfId="24779"/>
    <cellStyle name="Percent 65 2 3" xfId="18730"/>
    <cellStyle name="Percent 65 2 3 2" xfId="24780"/>
    <cellStyle name="Percent 65 3" xfId="18731"/>
    <cellStyle name="Percent 65 3 2" xfId="24781"/>
    <cellStyle name="Percent 65 4" xfId="18732"/>
    <cellStyle name="Percent 65 4 2" xfId="24782"/>
    <cellStyle name="Percent 65 5" xfId="18733"/>
    <cellStyle name="Percent 65 5 2" xfId="24783"/>
    <cellStyle name="Percent 65 6" xfId="18734"/>
    <cellStyle name="Percent 65 6 2" xfId="24784"/>
    <cellStyle name="Percent 66" xfId="18735"/>
    <cellStyle name="Percent 66 2" xfId="18736"/>
    <cellStyle name="Percent 66 2 2" xfId="18737"/>
    <cellStyle name="Percent 66 2 2 2" xfId="24785"/>
    <cellStyle name="Percent 66 2 3" xfId="18738"/>
    <cellStyle name="Percent 66 2 3 2" xfId="24786"/>
    <cellStyle name="Percent 66 3" xfId="18739"/>
    <cellStyle name="Percent 66 3 2" xfId="24787"/>
    <cellStyle name="Percent 66 4" xfId="18740"/>
    <cellStyle name="Percent 66 4 2" xfId="24788"/>
    <cellStyle name="Percent 66 5" xfId="18741"/>
    <cellStyle name="Percent 66 5 2" xfId="24789"/>
    <cellStyle name="Percent 66 6" xfId="18742"/>
    <cellStyle name="Percent 66 6 2" xfId="24790"/>
    <cellStyle name="Percent 67" xfId="18743"/>
    <cellStyle name="Percent 67 2" xfId="18744"/>
    <cellStyle name="Percent 67 2 2" xfId="18745"/>
    <cellStyle name="Percent 67 2 2 2" xfId="24791"/>
    <cellStyle name="Percent 67 2 3" xfId="18746"/>
    <cellStyle name="Percent 67 2 3 2" xfId="24792"/>
    <cellStyle name="Percent 67 3" xfId="18747"/>
    <cellStyle name="Percent 67 3 2" xfId="24793"/>
    <cellStyle name="Percent 67 4" xfId="18748"/>
    <cellStyle name="Percent 67 4 2" xfId="24794"/>
    <cellStyle name="Percent 67 5" xfId="18749"/>
    <cellStyle name="Percent 67 5 2" xfId="24795"/>
    <cellStyle name="Percent 67 6" xfId="18750"/>
    <cellStyle name="Percent 67 6 2" xfId="24796"/>
    <cellStyle name="Percent 68" xfId="18751"/>
    <cellStyle name="Percent 68 2" xfId="18752"/>
    <cellStyle name="Percent 68 2 2" xfId="18753"/>
    <cellStyle name="Percent 68 2 2 2" xfId="24797"/>
    <cellStyle name="Percent 68 2 3" xfId="18754"/>
    <cellStyle name="Percent 68 2 3 2" xfId="24798"/>
    <cellStyle name="Percent 68 3" xfId="18755"/>
    <cellStyle name="Percent 68 3 2" xfId="24799"/>
    <cellStyle name="Percent 68 4" xfId="18756"/>
    <cellStyle name="Percent 68 4 2" xfId="24800"/>
    <cellStyle name="Percent 68 5" xfId="18757"/>
    <cellStyle name="Percent 68 5 2" xfId="24801"/>
    <cellStyle name="Percent 68 6" xfId="18758"/>
    <cellStyle name="Percent 68 6 2" xfId="24802"/>
    <cellStyle name="Percent 69" xfId="18759"/>
    <cellStyle name="Percent 69 2" xfId="18760"/>
    <cellStyle name="Percent 69 2 2" xfId="18761"/>
    <cellStyle name="Percent 69 2 2 2" xfId="24803"/>
    <cellStyle name="Percent 69 2 3" xfId="18762"/>
    <cellStyle name="Percent 69 2 3 2" xfId="24804"/>
    <cellStyle name="Percent 69 3" xfId="18763"/>
    <cellStyle name="Percent 69 3 2" xfId="24805"/>
    <cellStyle name="Percent 69 4" xfId="18764"/>
    <cellStyle name="Percent 69 4 2" xfId="24806"/>
    <cellStyle name="Percent 69 5" xfId="18765"/>
    <cellStyle name="Percent 69 5 2" xfId="24807"/>
    <cellStyle name="Percent 69 6" xfId="18766"/>
    <cellStyle name="Percent 69 6 2" xfId="24808"/>
    <cellStyle name="Percent 7" xfId="18767"/>
    <cellStyle name="Percent 7 10" xfId="18768"/>
    <cellStyle name="Percent 7 10 2" xfId="24809"/>
    <cellStyle name="Percent 7 11" xfId="18769"/>
    <cellStyle name="Percent 7 11 2" xfId="24810"/>
    <cellStyle name="Percent 7 2" xfId="18770"/>
    <cellStyle name="Percent 7 2 2" xfId="18771"/>
    <cellStyle name="Percent 7 2 2 2" xfId="18772"/>
    <cellStyle name="Percent 7 2 2 2 2" xfId="24813"/>
    <cellStyle name="Percent 7 2 2 3" xfId="18773"/>
    <cellStyle name="Percent 7 2 2 3 2" xfId="24814"/>
    <cellStyle name="Percent 7 2 2 4" xfId="24812"/>
    <cellStyle name="Percent 7 2 3" xfId="18774"/>
    <cellStyle name="Percent 7 2 3 2" xfId="24815"/>
    <cellStyle name="Percent 7 2 4" xfId="18775"/>
    <cellStyle name="Percent 7 2 4 2" xfId="24816"/>
    <cellStyle name="Percent 7 2 5" xfId="24811"/>
    <cellStyle name="Percent 7 3" xfId="18776"/>
    <cellStyle name="Percent 7 3 2" xfId="18777"/>
    <cellStyle name="Percent 7 3 2 2" xfId="18778"/>
    <cellStyle name="Percent 7 3 2 2 2" xfId="24819"/>
    <cellStyle name="Percent 7 3 2 3" xfId="24818"/>
    <cellStyle name="Percent 7 3 3" xfId="18779"/>
    <cellStyle name="Percent 7 3 3 2" xfId="24820"/>
    <cellStyle name="Percent 7 3 4" xfId="24817"/>
    <cellStyle name="Percent 7 4" xfId="18780"/>
    <cellStyle name="Percent 7 4 2" xfId="18781"/>
    <cellStyle name="Percent 7 4 2 2" xfId="24822"/>
    <cellStyle name="Percent 7 4 3" xfId="24821"/>
    <cellStyle name="Percent 7 5" xfId="18782"/>
    <cellStyle name="Percent 7 5 2" xfId="18783"/>
    <cellStyle name="Percent 7 5 2 2" xfId="24824"/>
    <cellStyle name="Percent 7 5 3" xfId="24823"/>
    <cellStyle name="Percent 7 6" xfId="18784"/>
    <cellStyle name="Percent 7 6 2" xfId="24825"/>
    <cellStyle name="Percent 7 7" xfId="18785"/>
    <cellStyle name="Percent 7 7 2" xfId="24826"/>
    <cellStyle name="Percent 7 8" xfId="18786"/>
    <cellStyle name="Percent 7 8 2" xfId="24827"/>
    <cellStyle name="Percent 7 9" xfId="18787"/>
    <cellStyle name="Percent 7 9 2" xfId="24828"/>
    <cellStyle name="Percent 70" xfId="18788"/>
    <cellStyle name="Percent 70 2" xfId="18789"/>
    <cellStyle name="Percent 70 2 2" xfId="18790"/>
    <cellStyle name="Percent 70 2 2 2" xfId="24829"/>
    <cellStyle name="Percent 70 2 3" xfId="18791"/>
    <cellStyle name="Percent 70 2 3 2" xfId="24830"/>
    <cellStyle name="Percent 70 3" xfId="18792"/>
    <cellStyle name="Percent 70 3 2" xfId="24831"/>
    <cellStyle name="Percent 70 4" xfId="18793"/>
    <cellStyle name="Percent 70 4 2" xfId="24832"/>
    <cellStyle name="Percent 70 5" xfId="18794"/>
    <cellStyle name="Percent 70 5 2" xfId="24833"/>
    <cellStyle name="Percent 70 6" xfId="18795"/>
    <cellStyle name="Percent 70 6 2" xfId="24834"/>
    <cellStyle name="Percent 71" xfId="18796"/>
    <cellStyle name="Percent 71 2" xfId="18797"/>
    <cellStyle name="Percent 71 3" xfId="18798"/>
    <cellStyle name="Percent 71 3 2" xfId="24835"/>
    <cellStyle name="Percent 71 4" xfId="18799"/>
    <cellStyle name="Percent 71 4 2" xfId="24836"/>
    <cellStyle name="Percent 72" xfId="18800"/>
    <cellStyle name="Percent 72 2" xfId="18801"/>
    <cellStyle name="Percent 72 3" xfId="18802"/>
    <cellStyle name="Percent 72 3 2" xfId="24837"/>
    <cellStyle name="Percent 72 4" xfId="18803"/>
    <cellStyle name="Percent 72 4 2" xfId="24838"/>
    <cellStyle name="Percent 73" xfId="18804"/>
    <cellStyle name="Percent 73 2" xfId="18805"/>
    <cellStyle name="Percent 73 3" xfId="18806"/>
    <cellStyle name="Percent 73 3 2" xfId="24839"/>
    <cellStyle name="Percent 73 4" xfId="18807"/>
    <cellStyle name="Percent 73 4 2" xfId="24840"/>
    <cellStyle name="Percent 74" xfId="18808"/>
    <cellStyle name="Percent 74 2" xfId="18809"/>
    <cellStyle name="Percent 74 2 2" xfId="24841"/>
    <cellStyle name="Percent 74 3" xfId="18810"/>
    <cellStyle name="Percent 74 3 2" xfId="24842"/>
    <cellStyle name="Percent 75" xfId="18811"/>
    <cellStyle name="Percent 75 2" xfId="18812"/>
    <cellStyle name="Percent 75 2 2" xfId="24843"/>
    <cellStyle name="Percent 75 3" xfId="18813"/>
    <cellStyle name="Percent 75 3 2" xfId="24844"/>
    <cellStyle name="Percent 76" xfId="18814"/>
    <cellStyle name="Percent 76 2" xfId="18815"/>
    <cellStyle name="Percent 76 2 2" xfId="24845"/>
    <cellStyle name="Percent 76 3" xfId="18816"/>
    <cellStyle name="Percent 76 3 2" xfId="24846"/>
    <cellStyle name="Percent 77" xfId="18817"/>
    <cellStyle name="Percent 77 2" xfId="18818"/>
    <cellStyle name="Percent 77 2 2" xfId="24847"/>
    <cellStyle name="Percent 77 3" xfId="18819"/>
    <cellStyle name="Percent 77 3 2" xfId="24848"/>
    <cellStyle name="Percent 78" xfId="18820"/>
    <cellStyle name="Percent 78 2" xfId="18821"/>
    <cellStyle name="Percent 78 2 2" xfId="24849"/>
    <cellStyle name="Percent 78 3" xfId="18822"/>
    <cellStyle name="Percent 78 3 2" xfId="24850"/>
    <cellStyle name="Percent 79" xfId="18823"/>
    <cellStyle name="Percent 79 2" xfId="18824"/>
    <cellStyle name="Percent 79 2 2" xfId="24851"/>
    <cellStyle name="Percent 79 3" xfId="18825"/>
    <cellStyle name="Percent 79 3 2" xfId="24852"/>
    <cellStyle name="Percent 8" xfId="18826"/>
    <cellStyle name="Percent 8 10" xfId="18827"/>
    <cellStyle name="Percent 8 10 2" xfId="24853"/>
    <cellStyle name="Percent 8 2" xfId="18828"/>
    <cellStyle name="Percent 8 2 2" xfId="18829"/>
    <cellStyle name="Percent 8 2 2 2" xfId="18830"/>
    <cellStyle name="Percent 8 2 2 2 2" xfId="24856"/>
    <cellStyle name="Percent 8 2 2 3" xfId="18831"/>
    <cellStyle name="Percent 8 2 2 3 2" xfId="24857"/>
    <cellStyle name="Percent 8 2 2 4" xfId="24855"/>
    <cellStyle name="Percent 8 2 3" xfId="18832"/>
    <cellStyle name="Percent 8 2 3 2" xfId="24858"/>
    <cellStyle name="Percent 8 2 4" xfId="18833"/>
    <cellStyle name="Percent 8 2 4 2" xfId="24859"/>
    <cellStyle name="Percent 8 2 5" xfId="24854"/>
    <cellStyle name="Percent 8 3" xfId="18834"/>
    <cellStyle name="Percent 8 3 2" xfId="18835"/>
    <cellStyle name="Percent 8 3 2 2" xfId="18836"/>
    <cellStyle name="Percent 8 3 2 2 2" xfId="24862"/>
    <cellStyle name="Percent 8 3 2 3" xfId="24861"/>
    <cellStyle name="Percent 8 3 3" xfId="18837"/>
    <cellStyle name="Percent 8 3 3 2" xfId="24863"/>
    <cellStyle name="Percent 8 3 4" xfId="24860"/>
    <cellStyle name="Percent 8 4" xfId="18838"/>
    <cellStyle name="Percent 8 4 2" xfId="18839"/>
    <cellStyle name="Percent 8 4 2 2" xfId="24865"/>
    <cellStyle name="Percent 8 4 3" xfId="24864"/>
    <cellStyle name="Percent 8 5" xfId="18840"/>
    <cellStyle name="Percent 8 5 2" xfId="18841"/>
    <cellStyle name="Percent 8 5 2 2" xfId="24867"/>
    <cellStyle name="Percent 8 5 3" xfId="24866"/>
    <cellStyle name="Percent 8 6" xfId="18842"/>
    <cellStyle name="Percent 8 6 2" xfId="24868"/>
    <cellStyle name="Percent 8 7" xfId="18843"/>
    <cellStyle name="Percent 8 7 2" xfId="24869"/>
    <cellStyle name="Percent 8 8" xfId="18844"/>
    <cellStyle name="Percent 8 8 2" xfId="24870"/>
    <cellStyle name="Percent 8 9" xfId="18845"/>
    <cellStyle name="Percent 8 9 2" xfId="24871"/>
    <cellStyle name="Percent 80" xfId="18846"/>
    <cellStyle name="Percent 80 2" xfId="18847"/>
    <cellStyle name="Percent 80 2 2" xfId="24872"/>
    <cellStyle name="Percent 80 3" xfId="18848"/>
    <cellStyle name="Percent 80 3 2" xfId="24873"/>
    <cellStyle name="Percent 81" xfId="18849"/>
    <cellStyle name="Percent 81 2" xfId="18850"/>
    <cellStyle name="Percent 81 2 2" xfId="24874"/>
    <cellStyle name="Percent 81 3" xfId="18851"/>
    <cellStyle name="Percent 81 3 2" xfId="24875"/>
    <cellStyle name="Percent 82" xfId="18852"/>
    <cellStyle name="Percent 82 2" xfId="18853"/>
    <cellStyle name="Percent 82 2 2" xfId="24876"/>
    <cellStyle name="Percent 82 3" xfId="18854"/>
    <cellStyle name="Percent 82 3 2" xfId="24877"/>
    <cellStyle name="Percent 83" xfId="18855"/>
    <cellStyle name="Percent 83 2" xfId="18856"/>
    <cellStyle name="Percent 83 2 2" xfId="24878"/>
    <cellStyle name="Percent 83 3" xfId="18857"/>
    <cellStyle name="Percent 83 3 2" xfId="24879"/>
    <cellStyle name="Percent 84" xfId="18858"/>
    <cellStyle name="Percent 84 2" xfId="18859"/>
    <cellStyle name="Percent 84 2 2" xfId="24880"/>
    <cellStyle name="Percent 84 3" xfId="18860"/>
    <cellStyle name="Percent 84 3 2" xfId="24881"/>
    <cellStyle name="Percent 85" xfId="18861"/>
    <cellStyle name="Percent 85 2" xfId="18862"/>
    <cellStyle name="Percent 85 2 2" xfId="24882"/>
    <cellStyle name="Percent 85 3" xfId="18863"/>
    <cellStyle name="Percent 85 3 2" xfId="24883"/>
    <cellStyle name="Percent 86" xfId="18864"/>
    <cellStyle name="Percent 86 2" xfId="18865"/>
    <cellStyle name="Percent 86 2 2" xfId="24884"/>
    <cellStyle name="Percent 86 3" xfId="18866"/>
    <cellStyle name="Percent 86 3 2" xfId="24885"/>
    <cellStyle name="Percent 87" xfId="18867"/>
    <cellStyle name="Percent 87 2" xfId="18868"/>
    <cellStyle name="Percent 87 2 2" xfId="24886"/>
    <cellStyle name="Percent 87 3" xfId="18869"/>
    <cellStyle name="Percent 87 3 2" xfId="24887"/>
    <cellStyle name="Percent 88" xfId="18870"/>
    <cellStyle name="Percent 88 2" xfId="18871"/>
    <cellStyle name="Percent 88 2 2" xfId="24888"/>
    <cellStyle name="Percent 88 3" xfId="18872"/>
    <cellStyle name="Percent 88 3 2" xfId="24889"/>
    <cellStyle name="Percent 89" xfId="18873"/>
    <cellStyle name="Percent 89 2" xfId="18874"/>
    <cellStyle name="Percent 89 2 2" xfId="24890"/>
    <cellStyle name="Percent 89 3" xfId="18875"/>
    <cellStyle name="Percent 89 3 2" xfId="24891"/>
    <cellStyle name="Percent 9" xfId="18876"/>
    <cellStyle name="Percent 9 2" xfId="18877"/>
    <cellStyle name="Percent 9 2 2" xfId="18878"/>
    <cellStyle name="Percent 9 2 2 2" xfId="18879"/>
    <cellStyle name="Percent 9 2 2 2 2" xfId="24894"/>
    <cellStyle name="Percent 9 2 2 3" xfId="24893"/>
    <cellStyle name="Percent 9 2 3" xfId="18880"/>
    <cellStyle name="Percent 9 2 3 2" xfId="24895"/>
    <cellStyle name="Percent 9 2 4" xfId="18881"/>
    <cellStyle name="Percent 9 2 4 2" xfId="24896"/>
    <cellStyle name="Percent 9 2 5" xfId="24892"/>
    <cellStyle name="Percent 9 3" xfId="18882"/>
    <cellStyle name="Percent 9 3 2" xfId="18883"/>
    <cellStyle name="Percent 9 3 2 2" xfId="24898"/>
    <cellStyle name="Percent 9 3 3" xfId="18884"/>
    <cellStyle name="Percent 9 3 3 2" xfId="24899"/>
    <cellStyle name="Percent 9 3 4" xfId="24897"/>
    <cellStyle name="Percent 9 4" xfId="18885"/>
    <cellStyle name="Percent 9 4 2" xfId="24900"/>
    <cellStyle name="Percent 9 5" xfId="18886"/>
    <cellStyle name="Percent 9 5 2" xfId="24901"/>
    <cellStyle name="Percent 9 6" xfId="18887"/>
    <cellStyle name="Percent 9 6 2" xfId="24902"/>
    <cellStyle name="Percent 9 7" xfId="18888"/>
    <cellStyle name="Percent 9 7 2" xfId="24903"/>
    <cellStyle name="Percent 9 8" xfId="18889"/>
    <cellStyle name="Percent 9 8 2" xfId="24904"/>
    <cellStyle name="Percent 90" xfId="18890"/>
    <cellStyle name="Percent 90 2" xfId="18891"/>
    <cellStyle name="Percent 90 2 2" xfId="24905"/>
    <cellStyle name="Percent 90 3" xfId="18892"/>
    <cellStyle name="Percent 90 3 2" xfId="24906"/>
    <cellStyle name="Percent 91" xfId="18893"/>
    <cellStyle name="Percent 91 2" xfId="24907"/>
    <cellStyle name="Percent 92" xfId="18894"/>
    <cellStyle name="Percent 92 2" xfId="24908"/>
    <cellStyle name="Percent 93" xfId="18895"/>
    <cellStyle name="Percent 93 2" xfId="24909"/>
    <cellStyle name="Percent 94" xfId="18896"/>
    <cellStyle name="Percent 94 2" xfId="24910"/>
    <cellStyle name="Percent 95" xfId="18897"/>
    <cellStyle name="Percent 95 2" xfId="24911"/>
    <cellStyle name="Percent 96" xfId="18898"/>
    <cellStyle name="Percent 96 2" xfId="24912"/>
    <cellStyle name="Percent 97" xfId="18899"/>
    <cellStyle name="Percent 97 2" xfId="24913"/>
    <cellStyle name="Percent 98" xfId="18900"/>
    <cellStyle name="Percent 98 2" xfId="24914"/>
    <cellStyle name="Percent 99" xfId="18901"/>
    <cellStyle name="Percent 99 2" xfId="24915"/>
    <cellStyle name="Pink" xfId="18902"/>
    <cellStyle name="pricedatabold" xfId="18903"/>
    <cellStyle name="pricedatabold 2" xfId="24916"/>
    <cellStyle name="pricedatanorm" xfId="18904"/>
    <cellStyle name="pricedatanorm 2" xfId="24917"/>
    <cellStyle name="PSChar" xfId="18905"/>
    <cellStyle name="PSChar 2" xfId="18906"/>
    <cellStyle name="PSChar 2 2" xfId="24919"/>
    <cellStyle name="PSChar 3" xfId="24918"/>
    <cellStyle name="PSDate" xfId="18907"/>
    <cellStyle name="PSDate 2" xfId="18908"/>
    <cellStyle name="PSDate 2 2" xfId="24921"/>
    <cellStyle name="PSDate 3" xfId="24920"/>
    <cellStyle name="PSDec" xfId="18909"/>
    <cellStyle name="PSDec 2" xfId="18910"/>
    <cellStyle name="PSDec 2 2" xfId="24923"/>
    <cellStyle name="PSDec 3" xfId="24922"/>
    <cellStyle name="PSHeading" xfId="18911"/>
    <cellStyle name="PSHeading 2" xfId="18912"/>
    <cellStyle name="PSHeading 2 2" xfId="24925"/>
    <cellStyle name="PSHeading 3" xfId="24924"/>
    <cellStyle name="PSInt" xfId="18913"/>
    <cellStyle name="PSInt 2" xfId="18914"/>
    <cellStyle name="PSInt 2 2" xfId="24927"/>
    <cellStyle name="PSInt 3" xfId="24926"/>
    <cellStyle name="PSSpacer" xfId="18915"/>
    <cellStyle name="PSSpacer 2" xfId="18916"/>
    <cellStyle name="PSSpacer 2 2" xfId="24929"/>
    <cellStyle name="PSSpacer 3" xfId="24928"/>
    <cellStyle name="Punctuated 0." xfId="18917"/>
    <cellStyle name="Punctuated 0. 2" xfId="24930"/>
    <cellStyle name="Punctuated 0.00" xfId="18918"/>
    <cellStyle name="Punctuated 0.00 2" xfId="24931"/>
    <cellStyle name="Read-Only" xfId="18919"/>
    <cellStyle name="Read-Only (bottom table)" xfId="18920"/>
    <cellStyle name="Read-Only (bottom table) 2" xfId="24933"/>
    <cellStyle name="Read-Only (calc)" xfId="18921"/>
    <cellStyle name="Read-Only (calc) 2" xfId="24934"/>
    <cellStyle name="Read-Only (calc, left)" xfId="18922"/>
    <cellStyle name="Read-Only (calc, left) 2" xfId="24935"/>
    <cellStyle name="Read-Only (calc, no border)" xfId="18923"/>
    <cellStyle name="Read-Only (calc, no border) 2" xfId="24936"/>
    <cellStyle name="Read-Only (header)" xfId="18924"/>
    <cellStyle name="Read-Only (header) 2" xfId="24937"/>
    <cellStyle name="Read-Only (header, center)" xfId="18925"/>
    <cellStyle name="Read-Only (header, center) 2" xfId="24938"/>
    <cellStyle name="Read-Only (header, left)" xfId="18926"/>
    <cellStyle name="Read-Only (header, left) 2" xfId="24939"/>
    <cellStyle name="Read-Only (header, no border)" xfId="18927"/>
    <cellStyle name="Read-Only (header, no border) 2" xfId="24940"/>
    <cellStyle name="Read-Only (header, no border, left)" xfId="18928"/>
    <cellStyle name="Read-Only (header, no border, left) 2" xfId="24941"/>
    <cellStyle name="Read-Only (left)" xfId="18929"/>
    <cellStyle name="Read-Only (left) 2" xfId="24942"/>
    <cellStyle name="Read-Only (no border)" xfId="18930"/>
    <cellStyle name="Read-Only (no border) 2" xfId="24943"/>
    <cellStyle name="Read-Only (no border,vcenter)" xfId="18931"/>
    <cellStyle name="Read-Only (no border,vcenter) 2" xfId="24944"/>
    <cellStyle name="Read-Only (noalign)" xfId="18932"/>
    <cellStyle name="Read-Only (noalign) 2" xfId="24945"/>
    <cellStyle name="Read-Only 2" xfId="24932"/>
    <cellStyle name="Read-Only 3" xfId="25571"/>
    <cellStyle name="Read-Only 4" xfId="23981"/>
    <cellStyle name="Read-Only lrg" xfId="18933"/>
    <cellStyle name="Read-Only lrg 2" xfId="24946"/>
    <cellStyle name="Red" xfId="18934"/>
    <cellStyle name="Remote" xfId="18935"/>
    <cellStyle name="Remote 2" xfId="18936"/>
    <cellStyle name="Remote 2 2" xfId="24947"/>
    <cellStyle name="Remote 3" xfId="18937"/>
    <cellStyle name="Remote 3 2" xfId="24948"/>
    <cellStyle name="Revenue" xfId="18938"/>
    <cellStyle name="Revenue 2" xfId="18939"/>
    <cellStyle name="Revenue 2 2" xfId="24949"/>
    <cellStyle name="Revenue 3" xfId="18940"/>
    <cellStyle name="Revenue 3 2" xfId="24950"/>
    <cellStyle name="RevList" xfId="18941"/>
    <cellStyle name="RevList 2" xfId="18942"/>
    <cellStyle name="RevList 2 2" xfId="24951"/>
    <cellStyle name="RevList 3" xfId="18943"/>
    <cellStyle name="RevList 3 2" xfId="24952"/>
    <cellStyle name="RMB" xfId="18944"/>
    <cellStyle name="Rmb [0]" xfId="18945"/>
    <cellStyle name="RMB 0.00" xfId="18946"/>
    <cellStyle name="SAPBEXstdData" xfId="18947"/>
    <cellStyle name="SAPBEXstdData 2" xfId="18948"/>
    <cellStyle name="SAPBEXstdData 3" xfId="24953"/>
    <cellStyle name="Sheet Title" xfId="18949"/>
    <cellStyle name="Sheet Title 2" xfId="24954"/>
    <cellStyle name="small" xfId="18950"/>
    <cellStyle name="small 2" xfId="18951"/>
    <cellStyle name="small 3" xfId="24955"/>
    <cellStyle name="SpacerLastRO" xfId="18952"/>
    <cellStyle name="SpacerLastRO 2" xfId="18953"/>
    <cellStyle name="SpacerLastRO 2 2" xfId="24957"/>
    <cellStyle name="SpacerLastRO 3" xfId="18954"/>
    <cellStyle name="SpacerLastRO 3 2" xfId="24958"/>
    <cellStyle name="SpacerLastRO 4" xfId="18955"/>
    <cellStyle name="SpacerLastRO 4 2" xfId="24959"/>
    <cellStyle name="SpacerLastRO 5" xfId="24956"/>
    <cellStyle name="SpacerRO" xfId="18956"/>
    <cellStyle name="SpacerRO 2" xfId="18957"/>
    <cellStyle name="SpacerRO 2 2" xfId="24961"/>
    <cellStyle name="SpacerRO 3" xfId="18958"/>
    <cellStyle name="SpacerRO 3 2" xfId="18959"/>
    <cellStyle name="SpacerRO 3 2 2" xfId="24963"/>
    <cellStyle name="SpacerRO 3 3" xfId="24962"/>
    <cellStyle name="SpacerRO 4" xfId="18960"/>
    <cellStyle name="SpacerRO 4 2" xfId="18961"/>
    <cellStyle name="SpacerRO 4 2 2" xfId="24965"/>
    <cellStyle name="SpacerRO 4 3" xfId="24964"/>
    <cellStyle name="SpacerRO 5" xfId="18962"/>
    <cellStyle name="SpacerRO 5 2" xfId="18963"/>
    <cellStyle name="SpacerRO 5 2 2" xfId="24967"/>
    <cellStyle name="SpacerRO 5 3" xfId="24966"/>
    <cellStyle name="SpacerRO 6" xfId="24960"/>
    <cellStyle name="Spaceryesterday" xfId="18964"/>
    <cellStyle name="Spaceryesterday 2" xfId="24968"/>
    <cellStyle name="SpaceryesterdayLast" xfId="18965"/>
    <cellStyle name="SpaceryesterdayLast 2" xfId="24969"/>
    <cellStyle name="SpacetomorrowRO" xfId="18966"/>
    <cellStyle name="SpacetomorrowRO 2" xfId="24970"/>
    <cellStyle name="Special" xfId="18967"/>
    <cellStyle name="Standard_Anpassen der Amortisation" xfId="18968"/>
    <cellStyle name="sterday]" xfId="18969"/>
    <cellStyle name="sterday] 2" xfId="24971"/>
    <cellStyle name="Style 1" xfId="18970"/>
    <cellStyle name="Style 1 10" xfId="18971"/>
    <cellStyle name="Style 1 10 2" xfId="24972"/>
    <cellStyle name="Style 1 11" xfId="18972"/>
    <cellStyle name="Style 1 11 2" xfId="24973"/>
    <cellStyle name="Style 1 12" xfId="18973"/>
    <cellStyle name="Style 1 12 2" xfId="24974"/>
    <cellStyle name="Style 1 2" xfId="18974"/>
    <cellStyle name="Style 1 2 2" xfId="18975"/>
    <cellStyle name="Style 1 2 2 2" xfId="24976"/>
    <cellStyle name="Style 1 2 3" xfId="18976"/>
    <cellStyle name="Style 1 2 3 2" xfId="24977"/>
    <cellStyle name="Style 1 2 4" xfId="18977"/>
    <cellStyle name="Style 1 2 4 2" xfId="24978"/>
    <cellStyle name="Style 1 2 5" xfId="18978"/>
    <cellStyle name="Style 1 2 5 2" xfId="24979"/>
    <cellStyle name="Style 1 2 6" xfId="18979"/>
    <cellStyle name="Style 1 2 6 2" xfId="24980"/>
    <cellStyle name="Style 1 2 7" xfId="24975"/>
    <cellStyle name="Style 1 3" xfId="18980"/>
    <cellStyle name="Style 1 3 2" xfId="18981"/>
    <cellStyle name="Style 1 3 2 2" xfId="24982"/>
    <cellStyle name="Style 1 3 3" xfId="18982"/>
    <cellStyle name="Style 1 3 3 2" xfId="24983"/>
    <cellStyle name="Style 1 3 4" xfId="18983"/>
    <cellStyle name="Style 1 3 4 2" xfId="24984"/>
    <cellStyle name="Style 1 3 5" xfId="18984"/>
    <cellStyle name="Style 1 3 5 2" xfId="24985"/>
    <cellStyle name="Style 1 3 6" xfId="24981"/>
    <cellStyle name="Style 1 4" xfId="18985"/>
    <cellStyle name="Style 1 4 2" xfId="18986"/>
    <cellStyle name="Style 1 4 2 2" xfId="24987"/>
    <cellStyle name="Style 1 4 3" xfId="18987"/>
    <cellStyle name="Style 1 4 3 2" xfId="24988"/>
    <cellStyle name="Style 1 4 4" xfId="24986"/>
    <cellStyle name="Style 1 5" xfId="18988"/>
    <cellStyle name="Style 1 5 2" xfId="24989"/>
    <cellStyle name="Style 1 6" xfId="18989"/>
    <cellStyle name="Style 1 6 2" xfId="24990"/>
    <cellStyle name="Style 1 7" xfId="18990"/>
    <cellStyle name="Style 1 7 2" xfId="24991"/>
    <cellStyle name="Style 1 8" xfId="18991"/>
    <cellStyle name="Style 1 8 2" xfId="24992"/>
    <cellStyle name="Style 1 9" xfId="18992"/>
    <cellStyle name="Style 1 9 2" xfId="24993"/>
    <cellStyle name="Style 10" xfId="18993"/>
    <cellStyle name="Style 10 2" xfId="24994"/>
    <cellStyle name="Style 100" xfId="18994"/>
    <cellStyle name="Style 100 2" xfId="24995"/>
    <cellStyle name="Style 101" xfId="18995"/>
    <cellStyle name="Style 101 2" xfId="24996"/>
    <cellStyle name="Style 102" xfId="18996"/>
    <cellStyle name="Style 102 2" xfId="24997"/>
    <cellStyle name="Style 103" xfId="18997"/>
    <cellStyle name="Style 103 2" xfId="24998"/>
    <cellStyle name="Style 104" xfId="18998"/>
    <cellStyle name="Style 104 2" xfId="24999"/>
    <cellStyle name="Style 105" xfId="18999"/>
    <cellStyle name="Style 105 2" xfId="25000"/>
    <cellStyle name="Style 106" xfId="19000"/>
    <cellStyle name="Style 106 2" xfId="19001"/>
    <cellStyle name="Style 106 2 2" xfId="25002"/>
    <cellStyle name="Style 106 3" xfId="25001"/>
    <cellStyle name="Style 107" xfId="19002"/>
    <cellStyle name="Style 107 2" xfId="25003"/>
    <cellStyle name="Style 108" xfId="19003"/>
    <cellStyle name="Style 108 2" xfId="25004"/>
    <cellStyle name="Style 109" xfId="19004"/>
    <cellStyle name="Style 109 2" xfId="25005"/>
    <cellStyle name="Style 11" xfId="19005"/>
    <cellStyle name="Style 11 2" xfId="25006"/>
    <cellStyle name="Style 110" xfId="19006"/>
    <cellStyle name="Style 110 2" xfId="25007"/>
    <cellStyle name="Style 111" xfId="19007"/>
    <cellStyle name="Style 111 2" xfId="25008"/>
    <cellStyle name="Style 112" xfId="19008"/>
    <cellStyle name="Style 112 2" xfId="25009"/>
    <cellStyle name="Style 113" xfId="19009"/>
    <cellStyle name="Style 113 2" xfId="25010"/>
    <cellStyle name="Style 114" xfId="19010"/>
    <cellStyle name="Style 114 2" xfId="25011"/>
    <cellStyle name="Style 115" xfId="19011"/>
    <cellStyle name="Style 115 2" xfId="25012"/>
    <cellStyle name="Style 12" xfId="19012"/>
    <cellStyle name="Style 12 2" xfId="25013"/>
    <cellStyle name="Style 13" xfId="19013"/>
    <cellStyle name="Style 13 2" xfId="25014"/>
    <cellStyle name="Style 14" xfId="19014"/>
    <cellStyle name="Style 14 2" xfId="25015"/>
    <cellStyle name="Style 15" xfId="19015"/>
    <cellStyle name="Style 15 2" xfId="25016"/>
    <cellStyle name="Style 16" xfId="19016"/>
    <cellStyle name="Style 16 2" xfId="25017"/>
    <cellStyle name="Style 17" xfId="19017"/>
    <cellStyle name="Style 17 2" xfId="25018"/>
    <cellStyle name="Style 18" xfId="19018"/>
    <cellStyle name="Style 18 2" xfId="25019"/>
    <cellStyle name="Style 19" xfId="19019"/>
    <cellStyle name="Style 19 2" xfId="25020"/>
    <cellStyle name="Style 2" xfId="19020"/>
    <cellStyle name="Style 2 2" xfId="25021"/>
    <cellStyle name="Style 20" xfId="19021"/>
    <cellStyle name="Style 20 2" xfId="25022"/>
    <cellStyle name="Style 21" xfId="19022"/>
    <cellStyle name="Style 21 2" xfId="19023"/>
    <cellStyle name="Style 21 2 2" xfId="25023"/>
    <cellStyle name="Style 21 3" xfId="19024"/>
    <cellStyle name="Style 21 3 2" xfId="25024"/>
    <cellStyle name="Style 21 4" xfId="19025"/>
    <cellStyle name="Style 21 4 2" xfId="25025"/>
    <cellStyle name="Style 21 5" xfId="19026"/>
    <cellStyle name="Style 21 5 2" xfId="25026"/>
    <cellStyle name="Style 21 6" xfId="19027"/>
    <cellStyle name="Style 21 6 2" xfId="25027"/>
    <cellStyle name="Style 21 7" xfId="19028"/>
    <cellStyle name="Style 21 7 2" xfId="25028"/>
    <cellStyle name="Style 22" xfId="19029"/>
    <cellStyle name="Style 22 10" xfId="19030"/>
    <cellStyle name="Style 22 2" xfId="19031"/>
    <cellStyle name="Style 22 2 2" xfId="19032"/>
    <cellStyle name="Style 22 2 2 2" xfId="25030"/>
    <cellStyle name="Style 22 2 3" xfId="25029"/>
    <cellStyle name="Style 22 3" xfId="19033"/>
    <cellStyle name="Style 22 3 2" xfId="25031"/>
    <cellStyle name="Style 22 4" xfId="19034"/>
    <cellStyle name="Style 22 4 2" xfId="25032"/>
    <cellStyle name="Style 22 5" xfId="19035"/>
    <cellStyle name="Style 22 5 2" xfId="25033"/>
    <cellStyle name="Style 22 6" xfId="19036"/>
    <cellStyle name="Style 22 6 2" xfId="25034"/>
    <cellStyle name="Style 22 7" xfId="19037"/>
    <cellStyle name="Style 22 7 2" xfId="25035"/>
    <cellStyle name="Style 22 8" xfId="19038"/>
    <cellStyle name="Style 22 8 2" xfId="25036"/>
    <cellStyle name="Style 22 9" xfId="19039"/>
    <cellStyle name="Style 22 9 2" xfId="25037"/>
    <cellStyle name="Style 23" xfId="19040"/>
    <cellStyle name="Style 23 2" xfId="19041"/>
    <cellStyle name="Style 23 2 2" xfId="19042"/>
    <cellStyle name="Style 23 2 2 2" xfId="25039"/>
    <cellStyle name="Style 23 2 3" xfId="25038"/>
    <cellStyle name="Style 23 3" xfId="19043"/>
    <cellStyle name="Style 23 3 2" xfId="25040"/>
    <cellStyle name="Style 23 4" xfId="19044"/>
    <cellStyle name="Style 23 4 2" xfId="25041"/>
    <cellStyle name="Style 23 5" xfId="19045"/>
    <cellStyle name="Style 23 5 2" xfId="25042"/>
    <cellStyle name="Style 23 6" xfId="19046"/>
    <cellStyle name="Style 23 6 2" xfId="25043"/>
    <cellStyle name="Style 23 7" xfId="19047"/>
    <cellStyle name="Style 23 7 2" xfId="25044"/>
    <cellStyle name="Style 23 8" xfId="19048"/>
    <cellStyle name="Style 23 8 2" xfId="25045"/>
    <cellStyle name="Style 23 9" xfId="19049"/>
    <cellStyle name="Style 24" xfId="19050"/>
    <cellStyle name="Style 24 2" xfId="19051"/>
    <cellStyle name="Style 24 2 2" xfId="19052"/>
    <cellStyle name="Style 24 2 2 2" xfId="25047"/>
    <cellStyle name="Style 24 2 3" xfId="25046"/>
    <cellStyle name="Style 24 3" xfId="19053"/>
    <cellStyle name="Style 24 3 2" xfId="25048"/>
    <cellStyle name="Style 24 4" xfId="19054"/>
    <cellStyle name="Style 24 4 2" xfId="25049"/>
    <cellStyle name="Style 24 5" xfId="19055"/>
    <cellStyle name="Style 24 5 2" xfId="25050"/>
    <cellStyle name="Style 24 6" xfId="19056"/>
    <cellStyle name="Style 24 6 2" xfId="25051"/>
    <cellStyle name="Style 24 7" xfId="19057"/>
    <cellStyle name="Style 24 7 2" xfId="25052"/>
    <cellStyle name="Style 24 8" xfId="19058"/>
    <cellStyle name="Style 24 8 2" xfId="25053"/>
    <cellStyle name="Style 24 9" xfId="19059"/>
    <cellStyle name="Style 25" xfId="19060"/>
    <cellStyle name="Style 25 2" xfId="19061"/>
    <cellStyle name="Style 25 2 2" xfId="25054"/>
    <cellStyle name="Style 25 3" xfId="19062"/>
    <cellStyle name="Style 25 3 2" xfId="25055"/>
    <cellStyle name="Style 25 4" xfId="19063"/>
    <cellStyle name="Style 25 4 2" xfId="25056"/>
    <cellStyle name="Style 25 5" xfId="19064"/>
    <cellStyle name="Style 25 5 2" xfId="25057"/>
    <cellStyle name="Style 25 6" xfId="19065"/>
    <cellStyle name="Style 25 6 2" xfId="25058"/>
    <cellStyle name="Style 26" xfId="19066"/>
    <cellStyle name="Style 26 2" xfId="19067"/>
    <cellStyle name="Style 26 2 2" xfId="25059"/>
    <cellStyle name="Style 26 3" xfId="19068"/>
    <cellStyle name="Style 26 3 2" xfId="25060"/>
    <cellStyle name="Style 26 4" xfId="19069"/>
    <cellStyle name="Style 26 4 2" xfId="25061"/>
    <cellStyle name="Style 26 5" xfId="19070"/>
    <cellStyle name="Style 26 5 2" xfId="25062"/>
    <cellStyle name="Style 26 6" xfId="19071"/>
    <cellStyle name="Style 26 6 2" xfId="25063"/>
    <cellStyle name="Style 27" xfId="19072"/>
    <cellStyle name="Style 27 2" xfId="19073"/>
    <cellStyle name="Style 27 2 2" xfId="25064"/>
    <cellStyle name="Style 27 3" xfId="19074"/>
    <cellStyle name="Style 27 3 2" xfId="25065"/>
    <cellStyle name="Style 27 4" xfId="19075"/>
    <cellStyle name="Style 27 4 2" xfId="25066"/>
    <cellStyle name="Style 27 5" xfId="19076"/>
    <cellStyle name="Style 27 5 2" xfId="25067"/>
    <cellStyle name="Style 27 6" xfId="19077"/>
    <cellStyle name="Style 27 6 2" xfId="25068"/>
    <cellStyle name="Style 28" xfId="19078"/>
    <cellStyle name="Style 28 2" xfId="19079"/>
    <cellStyle name="Style 28 2 2" xfId="25069"/>
    <cellStyle name="Style 28 3" xfId="19080"/>
    <cellStyle name="Style 28 3 2" xfId="25070"/>
    <cellStyle name="Style 28 4" xfId="19081"/>
    <cellStyle name="Style 28 4 2" xfId="25071"/>
    <cellStyle name="Style 28 5" xfId="19082"/>
    <cellStyle name="Style 28 5 2" xfId="25072"/>
    <cellStyle name="Style 28 6" xfId="19083"/>
    <cellStyle name="Style 28 6 2" xfId="25073"/>
    <cellStyle name="Style 29" xfId="19084"/>
    <cellStyle name="Style 29 2" xfId="19085"/>
    <cellStyle name="Style 29 2 2" xfId="25074"/>
    <cellStyle name="Style 29 3" xfId="19086"/>
    <cellStyle name="Style 29 3 2" xfId="25075"/>
    <cellStyle name="Style 29 4" xfId="19087"/>
    <cellStyle name="Style 29 4 2" xfId="25076"/>
    <cellStyle name="Style 29 5" xfId="19088"/>
    <cellStyle name="Style 29 5 2" xfId="25077"/>
    <cellStyle name="Style 29 6" xfId="19089"/>
    <cellStyle name="Style 29 6 2" xfId="25078"/>
    <cellStyle name="Style 3" xfId="19090"/>
    <cellStyle name="Style 3 2" xfId="19091"/>
    <cellStyle name="Style 3 2 2" xfId="25080"/>
    <cellStyle name="Style 3 3" xfId="25079"/>
    <cellStyle name="Style 30" xfId="19092"/>
    <cellStyle name="Style 30 2" xfId="19093"/>
    <cellStyle name="Style 30 2 2" xfId="25081"/>
    <cellStyle name="Style 30 3" xfId="19094"/>
    <cellStyle name="Style 30 3 2" xfId="25082"/>
    <cellStyle name="Style 30 4" xfId="19095"/>
    <cellStyle name="Style 30 4 2" xfId="25083"/>
    <cellStyle name="Style 30 5" xfId="19096"/>
    <cellStyle name="Style 30 5 2" xfId="25084"/>
    <cellStyle name="Style 30 6" xfId="19097"/>
    <cellStyle name="Style 30 6 2" xfId="25085"/>
    <cellStyle name="Style 31" xfId="19098"/>
    <cellStyle name="Style 31 2" xfId="19099"/>
    <cellStyle name="Style 31 2 2" xfId="25086"/>
    <cellStyle name="Style 31 3" xfId="19100"/>
    <cellStyle name="Style 31 3 2" xfId="25087"/>
    <cellStyle name="Style 31 4" xfId="19101"/>
    <cellStyle name="Style 31 4 2" xfId="25088"/>
    <cellStyle name="Style 31 5" xfId="19102"/>
    <cellStyle name="Style 31 5 2" xfId="25089"/>
    <cellStyle name="Style 31 6" xfId="19103"/>
    <cellStyle name="Style 31 6 2" xfId="25090"/>
    <cellStyle name="Style 32" xfId="19104"/>
    <cellStyle name="Style 32 2" xfId="19105"/>
    <cellStyle name="Style 32 2 2" xfId="25091"/>
    <cellStyle name="Style 32 3" xfId="19106"/>
    <cellStyle name="Style 32 3 2" xfId="25092"/>
    <cellStyle name="Style 32 4" xfId="19107"/>
    <cellStyle name="Style 32 4 2" xfId="25093"/>
    <cellStyle name="Style 32 5" xfId="19108"/>
    <cellStyle name="Style 32 5 2" xfId="25094"/>
    <cellStyle name="Style 32 6" xfId="19109"/>
    <cellStyle name="Style 32 6 2" xfId="25095"/>
    <cellStyle name="Style 33" xfId="19110"/>
    <cellStyle name="Style 33 2" xfId="19111"/>
    <cellStyle name="Style 33 2 2" xfId="25096"/>
    <cellStyle name="Style 33 3" xfId="19112"/>
    <cellStyle name="Style 33 3 2" xfId="25097"/>
    <cellStyle name="Style 33 4" xfId="19113"/>
    <cellStyle name="Style 33 4 2" xfId="25098"/>
    <cellStyle name="Style 33 5" xfId="19114"/>
    <cellStyle name="Style 33 5 2" xfId="25099"/>
    <cellStyle name="Style 33 6" xfId="19115"/>
    <cellStyle name="Style 33 6 2" xfId="25100"/>
    <cellStyle name="Style 34" xfId="19116"/>
    <cellStyle name="Style 34 2" xfId="19117"/>
    <cellStyle name="Style 34 2 2" xfId="25101"/>
    <cellStyle name="Style 34 3" xfId="19118"/>
    <cellStyle name="Style 34 3 2" xfId="25102"/>
    <cellStyle name="Style 34 4" xfId="19119"/>
    <cellStyle name="Style 34 4 2" xfId="25103"/>
    <cellStyle name="Style 34 5" xfId="19120"/>
    <cellStyle name="Style 34 5 2" xfId="25104"/>
    <cellStyle name="Style 34 6" xfId="19121"/>
    <cellStyle name="Style 34 6 2" xfId="25105"/>
    <cellStyle name="Style 35" xfId="19122"/>
    <cellStyle name="Style 35 2" xfId="19123"/>
    <cellStyle name="Style 35 2 2" xfId="25106"/>
    <cellStyle name="Style 35 3" xfId="19124"/>
    <cellStyle name="Style 35 3 2" xfId="25107"/>
    <cellStyle name="Style 35 4" xfId="19125"/>
    <cellStyle name="Style 35 4 2" xfId="25108"/>
    <cellStyle name="Style 35 5" xfId="19126"/>
    <cellStyle name="Style 35 5 2" xfId="25109"/>
    <cellStyle name="Style 35 6" xfId="19127"/>
    <cellStyle name="Style 35 6 2" xfId="25110"/>
    <cellStyle name="Style 35 7" xfId="19128"/>
    <cellStyle name="Style 35 7 2" xfId="25111"/>
    <cellStyle name="Style 36" xfId="19129"/>
    <cellStyle name="Style 36 2" xfId="19130"/>
    <cellStyle name="Style 36 2 2" xfId="25112"/>
    <cellStyle name="Style 36 3" xfId="19131"/>
    <cellStyle name="Style 36 3 2" xfId="25113"/>
    <cellStyle name="Style 36 4" xfId="19132"/>
    <cellStyle name="Style 36 4 2" xfId="25114"/>
    <cellStyle name="Style 36 5" xfId="19133"/>
    <cellStyle name="Style 36 5 2" xfId="25115"/>
    <cellStyle name="Style 36 6" xfId="19134"/>
    <cellStyle name="Style 36 6 2" xfId="25116"/>
    <cellStyle name="Style 36 7" xfId="19135"/>
    <cellStyle name="Style 36 7 2" xfId="25117"/>
    <cellStyle name="Style 37" xfId="19136"/>
    <cellStyle name="Style 37 2" xfId="25118"/>
    <cellStyle name="Style 38" xfId="19137"/>
    <cellStyle name="Style 38 2" xfId="25119"/>
    <cellStyle name="Style 39" xfId="19138"/>
    <cellStyle name="Style 39 10" xfId="19139"/>
    <cellStyle name="Style 39 10 2" xfId="25120"/>
    <cellStyle name="Style 39 11" xfId="19140"/>
    <cellStyle name="Style 39 11 2" xfId="25121"/>
    <cellStyle name="Style 39 12" xfId="19141"/>
    <cellStyle name="Style 39 12 2" xfId="25122"/>
    <cellStyle name="Style 39 13" xfId="19142"/>
    <cellStyle name="Style 39 13 2" xfId="25123"/>
    <cellStyle name="Style 39 2" xfId="19143"/>
    <cellStyle name="Style 39 2 2" xfId="25124"/>
    <cellStyle name="Style 39 3" xfId="19144"/>
    <cellStyle name="Style 39 3 2" xfId="25125"/>
    <cellStyle name="Style 39 4" xfId="19145"/>
    <cellStyle name="Style 39 4 2" xfId="25126"/>
    <cellStyle name="Style 39 5" xfId="19146"/>
    <cellStyle name="Style 39 5 2" xfId="25127"/>
    <cellStyle name="Style 39 6" xfId="19147"/>
    <cellStyle name="Style 39 6 2" xfId="25128"/>
    <cellStyle name="Style 39 7" xfId="19148"/>
    <cellStyle name="Style 39 7 2" xfId="25129"/>
    <cellStyle name="Style 39 8" xfId="19149"/>
    <cellStyle name="Style 39 8 2" xfId="25130"/>
    <cellStyle name="Style 39 9" xfId="19150"/>
    <cellStyle name="Style 39 9 2" xfId="25131"/>
    <cellStyle name="Style 4" xfId="19151"/>
    <cellStyle name="Style 4 2" xfId="19152"/>
    <cellStyle name="Style 4 2 2" xfId="25133"/>
    <cellStyle name="Style 4 3" xfId="25132"/>
    <cellStyle name="Style 40" xfId="19153"/>
    <cellStyle name="Style 40 2" xfId="25134"/>
    <cellStyle name="Style 41" xfId="19154"/>
    <cellStyle name="Style 41 2" xfId="25135"/>
    <cellStyle name="Style 42" xfId="19155"/>
    <cellStyle name="Style 42 2" xfId="25136"/>
    <cellStyle name="Style 43" xfId="19156"/>
    <cellStyle name="Style 43 2" xfId="25137"/>
    <cellStyle name="Style 44" xfId="19157"/>
    <cellStyle name="Style 44 2" xfId="25138"/>
    <cellStyle name="Style 45" xfId="19158"/>
    <cellStyle name="Style 45 2" xfId="25139"/>
    <cellStyle name="Style 46" xfId="19159"/>
    <cellStyle name="Style 46 2" xfId="25140"/>
    <cellStyle name="Style 47" xfId="19160"/>
    <cellStyle name="Style 47 2" xfId="25141"/>
    <cellStyle name="Style 48" xfId="19161"/>
    <cellStyle name="Style 48 2" xfId="25142"/>
    <cellStyle name="Style 49" xfId="19162"/>
    <cellStyle name="Style 49 2" xfId="25143"/>
    <cellStyle name="Style 5" xfId="19163"/>
    <cellStyle name="Style 5 2" xfId="25144"/>
    <cellStyle name="Style 50" xfId="19164"/>
    <cellStyle name="Style 50 2" xfId="25145"/>
    <cellStyle name="Style 51" xfId="19165"/>
    <cellStyle name="Style 51 2" xfId="25146"/>
    <cellStyle name="Style 52" xfId="19166"/>
    <cellStyle name="Style 52 2" xfId="25147"/>
    <cellStyle name="Style 53" xfId="19167"/>
    <cellStyle name="Style 53 2" xfId="25148"/>
    <cellStyle name="Style 54" xfId="19168"/>
    <cellStyle name="Style 54 2" xfId="25149"/>
    <cellStyle name="Style 55" xfId="19169"/>
    <cellStyle name="Style 55 2" xfId="25150"/>
    <cellStyle name="Style 56" xfId="19170"/>
    <cellStyle name="Style 56 2" xfId="25151"/>
    <cellStyle name="Style 57" xfId="19171"/>
    <cellStyle name="Style 57 2" xfId="25152"/>
    <cellStyle name="Style 58" xfId="19172"/>
    <cellStyle name="Style 58 2" xfId="25153"/>
    <cellStyle name="Style 59" xfId="19173"/>
    <cellStyle name="Style 59 2" xfId="25154"/>
    <cellStyle name="Style 6" xfId="19174"/>
    <cellStyle name="Style 6 2" xfId="19175"/>
    <cellStyle name="Style 6 2 2" xfId="25156"/>
    <cellStyle name="Style 6 3" xfId="25155"/>
    <cellStyle name="Style 60" xfId="19176"/>
    <cellStyle name="Style 60 2" xfId="25157"/>
    <cellStyle name="Style 61" xfId="19177"/>
    <cellStyle name="Style 61 2" xfId="25158"/>
    <cellStyle name="Style 62" xfId="19178"/>
    <cellStyle name="Style 62 2" xfId="25159"/>
    <cellStyle name="Style 63" xfId="19179"/>
    <cellStyle name="Style 63 2" xfId="25160"/>
    <cellStyle name="Style 64" xfId="19180"/>
    <cellStyle name="Style 64 2" xfId="25161"/>
    <cellStyle name="Style 65" xfId="19181"/>
    <cellStyle name="Style 65 2" xfId="25162"/>
    <cellStyle name="Style 66" xfId="19182"/>
    <cellStyle name="Style 66 2" xfId="25163"/>
    <cellStyle name="Style 67" xfId="19183"/>
    <cellStyle name="Style 67 2" xfId="25164"/>
    <cellStyle name="Style 68" xfId="19184"/>
    <cellStyle name="Style 68 2" xfId="25165"/>
    <cellStyle name="Style 69" xfId="19185"/>
    <cellStyle name="Style 69 2" xfId="25166"/>
    <cellStyle name="Style 7" xfId="19186"/>
    <cellStyle name="Style 7 2" xfId="25167"/>
    <cellStyle name="Style 70" xfId="19187"/>
    <cellStyle name="Style 70 2" xfId="25168"/>
    <cellStyle name="Style 71" xfId="19188"/>
    <cellStyle name="Style 71 2" xfId="25169"/>
    <cellStyle name="Style 72" xfId="19189"/>
    <cellStyle name="Style 72 2" xfId="25170"/>
    <cellStyle name="Style 73" xfId="19190"/>
    <cellStyle name="Style 73 2" xfId="25171"/>
    <cellStyle name="Style 74" xfId="19191"/>
    <cellStyle name="Style 74 2" xfId="25172"/>
    <cellStyle name="Style 75" xfId="19192"/>
    <cellStyle name="Style 75 2" xfId="25173"/>
    <cellStyle name="Style 76" xfId="19193"/>
    <cellStyle name="Style 76 2" xfId="25174"/>
    <cellStyle name="Style 77" xfId="19194"/>
    <cellStyle name="Style 77 2" xfId="25175"/>
    <cellStyle name="Style 78" xfId="19195"/>
    <cellStyle name="Style 78 2" xfId="25176"/>
    <cellStyle name="Style 79" xfId="19196"/>
    <cellStyle name="Style 79 2" xfId="25177"/>
    <cellStyle name="Style 8" xfId="19197"/>
    <cellStyle name="Style 8 2" xfId="25178"/>
    <cellStyle name="Style 80" xfId="19198"/>
    <cellStyle name="Style 80 2" xfId="25179"/>
    <cellStyle name="Style 81" xfId="19199"/>
    <cellStyle name="Style 81 2" xfId="25180"/>
    <cellStyle name="Style 82" xfId="19200"/>
    <cellStyle name="Style 82 2" xfId="25181"/>
    <cellStyle name="Style 83" xfId="19201"/>
    <cellStyle name="Style 83 2" xfId="25182"/>
    <cellStyle name="Style 84" xfId="19202"/>
    <cellStyle name="Style 84 2" xfId="25183"/>
    <cellStyle name="Style 85" xfId="19203"/>
    <cellStyle name="Style 85 2" xfId="25184"/>
    <cellStyle name="Style 86" xfId="19204"/>
    <cellStyle name="Style 86 2" xfId="25185"/>
    <cellStyle name="Style 87" xfId="19205"/>
    <cellStyle name="Style 87 2" xfId="25186"/>
    <cellStyle name="Style 88" xfId="19206"/>
    <cellStyle name="Style 88 2" xfId="25187"/>
    <cellStyle name="Style 89" xfId="19207"/>
    <cellStyle name="Style 89 2" xfId="25188"/>
    <cellStyle name="Style 9" xfId="19208"/>
    <cellStyle name="Style 9 2" xfId="25189"/>
    <cellStyle name="Style 90" xfId="19209"/>
    <cellStyle name="Style 90 2" xfId="25190"/>
    <cellStyle name="Style 91" xfId="19210"/>
    <cellStyle name="Style 91 2" xfId="25191"/>
    <cellStyle name="Style 92" xfId="19211"/>
    <cellStyle name="Style 92 2" xfId="25192"/>
    <cellStyle name="Style 93" xfId="19212"/>
    <cellStyle name="Style 93 2" xfId="25193"/>
    <cellStyle name="Style 94" xfId="19213"/>
    <cellStyle name="Style 94 2" xfId="25194"/>
    <cellStyle name="Style 95" xfId="19214"/>
    <cellStyle name="Style 95 2" xfId="25195"/>
    <cellStyle name="Style 96" xfId="19215"/>
    <cellStyle name="Style 96 2" xfId="25196"/>
    <cellStyle name="Style 97" xfId="19216"/>
    <cellStyle name="Style 97 2" xfId="25197"/>
    <cellStyle name="Style 98" xfId="19217"/>
    <cellStyle name="Style 98 2" xfId="25198"/>
    <cellStyle name="Style 99" xfId="19218"/>
    <cellStyle name="Style 99 2" xfId="25199"/>
    <cellStyle name="STYLE1" xfId="19219"/>
    <cellStyle name="STYLE2" xfId="19220"/>
    <cellStyle name="Subtotal" xfId="19221"/>
    <cellStyle name="Subtotal 2" xfId="19222"/>
    <cellStyle name="Subtotal 2 2" xfId="25200"/>
    <cellStyle name="Subtotal 3" xfId="19223"/>
    <cellStyle name="Subtotal 3 2" xfId="25201"/>
    <cellStyle name="Table Data" xfId="19224"/>
    <cellStyle name="Table Data 2" xfId="25202"/>
    <cellStyle name="Table Headings Bold" xfId="19225"/>
    <cellStyle name="Table Headings Bold 2" xfId="25203"/>
    <cellStyle name="test a style" xfId="19226"/>
    <cellStyle name="test a style 2" xfId="19227"/>
    <cellStyle name="test a style 2 2" xfId="25204"/>
    <cellStyle name="test a style 3" xfId="19228"/>
    <cellStyle name="test a style 3 2" xfId="25205"/>
    <cellStyle name="Times New Rom_CCRr," xfId="19229"/>
    <cellStyle name="Times New Roman" xfId="19230"/>
    <cellStyle name="Times New Roman 2" xfId="19231"/>
    <cellStyle name="Times New Roman 2 2" xfId="25206"/>
    <cellStyle name="Times New Roman 3" xfId="19232"/>
    <cellStyle name="Times New Roman 3 2" xfId="25207"/>
    <cellStyle name="Times New RomLa" xfId="19233"/>
    <cellStyle name="Times New RomLa 2" xfId="25208"/>
    <cellStyle name="Title 10" xfId="19234"/>
    <cellStyle name="Title 2" xfId="19235"/>
    <cellStyle name="Title 2 2" xfId="19236"/>
    <cellStyle name="Title 2 2 2" xfId="19237"/>
    <cellStyle name="Title 2 2 2 2" xfId="25210"/>
    <cellStyle name="Title 2 2 3" xfId="19238"/>
    <cellStyle name="Title 2 2 4" xfId="25209"/>
    <cellStyle name="Title 2 3" xfId="19239"/>
    <cellStyle name="Title 2 3 2" xfId="25211"/>
    <cellStyle name="Title 2 4" xfId="19240"/>
    <cellStyle name="Title 2 4 2" xfId="25212"/>
    <cellStyle name="Title 2 5" xfId="19241"/>
    <cellStyle name="Title 2 5 2" xfId="25213"/>
    <cellStyle name="Title 2 6" xfId="19242"/>
    <cellStyle name="Title 2 6 2" xfId="25214"/>
    <cellStyle name="Title 2 7" xfId="19243"/>
    <cellStyle name="Title 2 7 2" xfId="25215"/>
    <cellStyle name="Title 2 8" xfId="19244"/>
    <cellStyle name="Title 3" xfId="19245"/>
    <cellStyle name="Title 3 2" xfId="19246"/>
    <cellStyle name="Title 3 2 2" xfId="19247"/>
    <cellStyle name="Title 3 2 2 2" xfId="25218"/>
    <cellStyle name="Title 3 2 3" xfId="19248"/>
    <cellStyle name="Title 3 2 4" xfId="25217"/>
    <cellStyle name="Title 3 3" xfId="19249"/>
    <cellStyle name="Title 3 3 2" xfId="25219"/>
    <cellStyle name="Title 3 4" xfId="19250"/>
    <cellStyle name="Title 3 4 2" xfId="25220"/>
    <cellStyle name="Title 3 5" xfId="19251"/>
    <cellStyle name="Title 3 5 2" xfId="25221"/>
    <cellStyle name="Title 3 6" xfId="19252"/>
    <cellStyle name="Title 3 7" xfId="25216"/>
    <cellStyle name="Title 4" xfId="19253"/>
    <cellStyle name="Title 4 2" xfId="19254"/>
    <cellStyle name="Title 4 2 2" xfId="19255"/>
    <cellStyle name="Title 4 2 2 2" xfId="25224"/>
    <cellStyle name="Title 4 2 3" xfId="25223"/>
    <cellStyle name="Title 4 3" xfId="19256"/>
    <cellStyle name="Title 4 3 2" xfId="25225"/>
    <cellStyle name="Title 4 4" xfId="19257"/>
    <cellStyle name="Title 4 4 2" xfId="25226"/>
    <cellStyle name="Title 4 5" xfId="19258"/>
    <cellStyle name="Title 4 6" xfId="25222"/>
    <cellStyle name="Title 5" xfId="19259"/>
    <cellStyle name="Title 5 2" xfId="25227"/>
    <cellStyle name="Title 6" xfId="19260"/>
    <cellStyle name="Title 6 2" xfId="25228"/>
    <cellStyle name="Title 7" xfId="19261"/>
    <cellStyle name="Title 7 2" xfId="25229"/>
    <cellStyle name="Title 8" xfId="19262"/>
    <cellStyle name="Title 8 2" xfId="25230"/>
    <cellStyle name="Title 9" xfId="19263"/>
    <cellStyle name="Title 9 2" xfId="25231"/>
    <cellStyle name="Total 10" xfId="19264"/>
    <cellStyle name="Total 10 2" xfId="19265"/>
    <cellStyle name="Total 10 2 2" xfId="25233"/>
    <cellStyle name="Total 10 3" xfId="19266"/>
    <cellStyle name="Total 10 3 2" xfId="25234"/>
    <cellStyle name="Total 10 4" xfId="19267"/>
    <cellStyle name="Total 10 4 2" xfId="25235"/>
    <cellStyle name="Total 10 5" xfId="19268"/>
    <cellStyle name="Total 10 5 2" xfId="25236"/>
    <cellStyle name="Total 10 6" xfId="25232"/>
    <cellStyle name="Total 11" xfId="19269"/>
    <cellStyle name="Total 11 2" xfId="19270"/>
    <cellStyle name="Total 11 2 2" xfId="25238"/>
    <cellStyle name="Total 11 3" xfId="19271"/>
    <cellStyle name="Total 11 3 2" xfId="25239"/>
    <cellStyle name="Total 11 4" xfId="19272"/>
    <cellStyle name="Total 11 4 2" xfId="25240"/>
    <cellStyle name="Total 11 5" xfId="19273"/>
    <cellStyle name="Total 11 5 2" xfId="25241"/>
    <cellStyle name="Total 11 6" xfId="25237"/>
    <cellStyle name="Total 12" xfId="19274"/>
    <cellStyle name="Total 12 2" xfId="19275"/>
    <cellStyle name="Total 12 2 2" xfId="25243"/>
    <cellStyle name="Total 12 3" xfId="19276"/>
    <cellStyle name="Total 12 3 2" xfId="25244"/>
    <cellStyle name="Total 12 4" xfId="19277"/>
    <cellStyle name="Total 12 4 2" xfId="25245"/>
    <cellStyle name="Total 12 5" xfId="19278"/>
    <cellStyle name="Total 12 5 2" xfId="25246"/>
    <cellStyle name="Total 12 6" xfId="25242"/>
    <cellStyle name="Total 13" xfId="19279"/>
    <cellStyle name="Total 13 2" xfId="19280"/>
    <cellStyle name="Total 13 2 2" xfId="25248"/>
    <cellStyle name="Total 13 3" xfId="19281"/>
    <cellStyle name="Total 13 3 2" xfId="25249"/>
    <cellStyle name="Total 13 4" xfId="19282"/>
    <cellStyle name="Total 13 4 2" xfId="25250"/>
    <cellStyle name="Total 13 5" xfId="19283"/>
    <cellStyle name="Total 13 5 2" xfId="25251"/>
    <cellStyle name="Total 13 6" xfId="25247"/>
    <cellStyle name="Total 14" xfId="19284"/>
    <cellStyle name="Total 14 2" xfId="25252"/>
    <cellStyle name="Total 15" xfId="19285"/>
    <cellStyle name="Total 15 2" xfId="19286"/>
    <cellStyle name="Total 15 2 2" xfId="25254"/>
    <cellStyle name="Total 15 3" xfId="19287"/>
    <cellStyle name="Total 15 3 2" xfId="25255"/>
    <cellStyle name="Total 15 4" xfId="25253"/>
    <cellStyle name="Total 16" xfId="19288"/>
    <cellStyle name="Total 16 2" xfId="25256"/>
    <cellStyle name="Total 17" xfId="19289"/>
    <cellStyle name="Total 18" xfId="19290"/>
    <cellStyle name="Total 2" xfId="19291"/>
    <cellStyle name="Total 2 10" xfId="19292"/>
    <cellStyle name="Total 2 10 2" xfId="25257"/>
    <cellStyle name="Total 2 11" xfId="19293"/>
    <cellStyle name="Total 2 11 2" xfId="25258"/>
    <cellStyle name="Total 2 12" xfId="19294"/>
    <cellStyle name="Total 2 12 2" xfId="25259"/>
    <cellStyle name="Total 2 13" xfId="19295"/>
    <cellStyle name="Total 2 13 2" xfId="25260"/>
    <cellStyle name="Total 2 14" xfId="19296"/>
    <cellStyle name="Total 2 14 2" xfId="25261"/>
    <cellStyle name="Total 2 15" xfId="19297"/>
    <cellStyle name="Total 2 15 2" xfId="25262"/>
    <cellStyle name="Total 2 16" xfId="19298"/>
    <cellStyle name="Total 2 16 2" xfId="25263"/>
    <cellStyle name="Total 2 17" xfId="19299"/>
    <cellStyle name="Total 2 17 2" xfId="25264"/>
    <cellStyle name="Total 2 18" xfId="19300"/>
    <cellStyle name="Total 2 18 2" xfId="25265"/>
    <cellStyle name="Total 2 19" xfId="19301"/>
    <cellStyle name="Total 2 19 2" xfId="25266"/>
    <cellStyle name="Total 2 2" xfId="19302"/>
    <cellStyle name="Total 2 2 2" xfId="19303"/>
    <cellStyle name="Total 2 2 2 2" xfId="25268"/>
    <cellStyle name="Total 2 2 3" xfId="19304"/>
    <cellStyle name="Total 2 2 3 2" xfId="25269"/>
    <cellStyle name="Total 2 2 4" xfId="19305"/>
    <cellStyle name="Total 2 2 5" xfId="25267"/>
    <cellStyle name="Total 2 20" xfId="19306"/>
    <cellStyle name="Total 2 20 2" xfId="25270"/>
    <cellStyle name="Total 2 21" xfId="19307"/>
    <cellStyle name="Total 2 21 2" xfId="25271"/>
    <cellStyle name="Total 2 22" xfId="19308"/>
    <cellStyle name="Total 2 22 2" xfId="25272"/>
    <cellStyle name="Total 2 23" xfId="19309"/>
    <cellStyle name="Total 2 23 2" xfId="25273"/>
    <cellStyle name="Total 2 24" xfId="19310"/>
    <cellStyle name="Total 2 24 2" xfId="25274"/>
    <cellStyle name="Total 2 25" xfId="19311"/>
    <cellStyle name="Total 2 25 2" xfId="19312"/>
    <cellStyle name="Total 2 25 2 2" xfId="25276"/>
    <cellStyle name="Total 2 25 3" xfId="25275"/>
    <cellStyle name="Total 2 26" xfId="19313"/>
    <cellStyle name="Total 2 26 2" xfId="25277"/>
    <cellStyle name="Total 2 27" xfId="19314"/>
    <cellStyle name="Total 2 27 2" xfId="25278"/>
    <cellStyle name="Total 2 28" xfId="19315"/>
    <cellStyle name="Total 2 28 2" xfId="25279"/>
    <cellStyle name="Total 2 29" xfId="19316"/>
    <cellStyle name="Total 2 29 2" xfId="25280"/>
    <cellStyle name="Total 2 3" xfId="19317"/>
    <cellStyle name="Total 2 3 2" xfId="19318"/>
    <cellStyle name="Total 2 3 2 2" xfId="25282"/>
    <cellStyle name="Total 2 3 3" xfId="25281"/>
    <cellStyle name="Total 2 30" xfId="19319"/>
    <cellStyle name="Total 2 30 2" xfId="25283"/>
    <cellStyle name="Total 2 31" xfId="19320"/>
    <cellStyle name="Total 2 31 2" xfId="25284"/>
    <cellStyle name="Total 2 32" xfId="19321"/>
    <cellStyle name="Total 2 32 2" xfId="25285"/>
    <cellStyle name="Total 2 33" xfId="19322"/>
    <cellStyle name="Total 2 4" xfId="19323"/>
    <cellStyle name="Total 2 4 2" xfId="19324"/>
    <cellStyle name="Total 2 4 2 2" xfId="25287"/>
    <cellStyle name="Total 2 4 3" xfId="25286"/>
    <cellStyle name="Total 2 5" xfId="19325"/>
    <cellStyle name="Total 2 5 2" xfId="25288"/>
    <cellStyle name="Total 2 6" xfId="19326"/>
    <cellStyle name="Total 2 6 2" xfId="25289"/>
    <cellStyle name="Total 2 7" xfId="19327"/>
    <cellStyle name="Total 2 7 2" xfId="25290"/>
    <cellStyle name="Total 2 8" xfId="19328"/>
    <cellStyle name="Total 2 8 2" xfId="25291"/>
    <cellStyle name="Total 2 9" xfId="19329"/>
    <cellStyle name="Total 2 9 2" xfId="25292"/>
    <cellStyle name="Total 3" xfId="19330"/>
    <cellStyle name="Total 3 10" xfId="19331"/>
    <cellStyle name="Total 3 10 2" xfId="25294"/>
    <cellStyle name="Total 3 11" xfId="19332"/>
    <cellStyle name="Total 3 11 2" xfId="25295"/>
    <cellStyle name="Total 3 12" xfId="19333"/>
    <cellStyle name="Total 3 12 2" xfId="25296"/>
    <cellStyle name="Total 3 13" xfId="19334"/>
    <cellStyle name="Total 3 13 2" xfId="25297"/>
    <cellStyle name="Total 3 14" xfId="19335"/>
    <cellStyle name="Total 3 14 2" xfId="25298"/>
    <cellStyle name="Total 3 15" xfId="19336"/>
    <cellStyle name="Total 3 15 2" xfId="25299"/>
    <cellStyle name="Total 3 16" xfId="19337"/>
    <cellStyle name="Total 3 16 2" xfId="25300"/>
    <cellStyle name="Total 3 17" xfId="19338"/>
    <cellStyle name="Total 3 17 2" xfId="25301"/>
    <cellStyle name="Total 3 18" xfId="19339"/>
    <cellStyle name="Total 3 18 2" xfId="25302"/>
    <cellStyle name="Total 3 19" xfId="19340"/>
    <cellStyle name="Total 3 19 2" xfId="25303"/>
    <cellStyle name="Total 3 2" xfId="19341"/>
    <cellStyle name="Total 3 2 2" xfId="19342"/>
    <cellStyle name="Total 3 2 2 2" xfId="25305"/>
    <cellStyle name="Total 3 2 3" xfId="19343"/>
    <cellStyle name="Total 3 2 4" xfId="25304"/>
    <cellStyle name="Total 3 20" xfId="19344"/>
    <cellStyle name="Total 3 20 2" xfId="25306"/>
    <cellStyle name="Total 3 21" xfId="19345"/>
    <cellStyle name="Total 3 21 2" xfId="25307"/>
    <cellStyle name="Total 3 22" xfId="19346"/>
    <cellStyle name="Total 3 22 2" xfId="25308"/>
    <cellStyle name="Total 3 23" xfId="19347"/>
    <cellStyle name="Total 3 23 2" xfId="25309"/>
    <cellStyle name="Total 3 24" xfId="19348"/>
    <cellStyle name="Total 3 24 2" xfId="25310"/>
    <cellStyle name="Total 3 25" xfId="19349"/>
    <cellStyle name="Total 3 25 2" xfId="19350"/>
    <cellStyle name="Total 3 25 2 2" xfId="25312"/>
    <cellStyle name="Total 3 25 3" xfId="25311"/>
    <cellStyle name="Total 3 26" xfId="19351"/>
    <cellStyle name="Total 3 26 2" xfId="25313"/>
    <cellStyle name="Total 3 27" xfId="19352"/>
    <cellStyle name="Total 3 28" xfId="25293"/>
    <cellStyle name="Total 3 3" xfId="19353"/>
    <cellStyle name="Total 3 3 2" xfId="25314"/>
    <cellStyle name="Total 3 4" xfId="19354"/>
    <cellStyle name="Total 3 4 2" xfId="25315"/>
    <cellStyle name="Total 3 5" xfId="19355"/>
    <cellStyle name="Total 3 5 2" xfId="25316"/>
    <cellStyle name="Total 3 6" xfId="19356"/>
    <cellStyle name="Total 3 6 2" xfId="25317"/>
    <cellStyle name="Total 3 7" xfId="19357"/>
    <cellStyle name="Total 3 7 2" xfId="25318"/>
    <cellStyle name="Total 3 8" xfId="19358"/>
    <cellStyle name="Total 3 8 2" xfId="25319"/>
    <cellStyle name="Total 3 9" xfId="19359"/>
    <cellStyle name="Total 3 9 2" xfId="25320"/>
    <cellStyle name="Total 4" xfId="19360"/>
    <cellStyle name="Total 4 10" xfId="19361"/>
    <cellStyle name="Total 4 10 2" xfId="25322"/>
    <cellStyle name="Total 4 11" xfId="19362"/>
    <cellStyle name="Total 4 11 2" xfId="25323"/>
    <cellStyle name="Total 4 12" xfId="19363"/>
    <cellStyle name="Total 4 12 2" xfId="25324"/>
    <cellStyle name="Total 4 13" xfId="19364"/>
    <cellStyle name="Total 4 13 2" xfId="25325"/>
    <cellStyle name="Total 4 14" xfId="19365"/>
    <cellStyle name="Total 4 14 2" xfId="25326"/>
    <cellStyle name="Total 4 15" xfId="19366"/>
    <cellStyle name="Total 4 15 2" xfId="25327"/>
    <cellStyle name="Total 4 16" xfId="19367"/>
    <cellStyle name="Total 4 16 2" xfId="25328"/>
    <cellStyle name="Total 4 17" xfId="19368"/>
    <cellStyle name="Total 4 17 2" xfId="25329"/>
    <cellStyle name="Total 4 18" xfId="19369"/>
    <cellStyle name="Total 4 18 2" xfId="25330"/>
    <cellStyle name="Total 4 19" xfId="19370"/>
    <cellStyle name="Total 4 19 2" xfId="25331"/>
    <cellStyle name="Total 4 2" xfId="19371"/>
    <cellStyle name="Total 4 2 2" xfId="19372"/>
    <cellStyle name="Total 4 2 2 2" xfId="25333"/>
    <cellStyle name="Total 4 2 3" xfId="25332"/>
    <cellStyle name="Total 4 20" xfId="19373"/>
    <cellStyle name="Total 4 20 2" xfId="25334"/>
    <cellStyle name="Total 4 21" xfId="19374"/>
    <cellStyle name="Total 4 21 2" xfId="25335"/>
    <cellStyle name="Total 4 22" xfId="19375"/>
    <cellStyle name="Total 4 22 2" xfId="25336"/>
    <cellStyle name="Total 4 23" xfId="19376"/>
    <cellStyle name="Total 4 23 2" xfId="25337"/>
    <cellStyle name="Total 4 24" xfId="19377"/>
    <cellStyle name="Total 4 24 2" xfId="25338"/>
    <cellStyle name="Total 4 25" xfId="19378"/>
    <cellStyle name="Total 4 25 2" xfId="19379"/>
    <cellStyle name="Total 4 25 2 2" xfId="25340"/>
    <cellStyle name="Total 4 25 3" xfId="25339"/>
    <cellStyle name="Total 4 26" xfId="19380"/>
    <cellStyle name="Total 4 26 2" xfId="25341"/>
    <cellStyle name="Total 4 27" xfId="19381"/>
    <cellStyle name="Total 4 27 2" xfId="25342"/>
    <cellStyle name="Total 4 28" xfId="19382"/>
    <cellStyle name="Total 4 29" xfId="25321"/>
    <cellStyle name="Total 4 3" xfId="19383"/>
    <cellStyle name="Total 4 3 2" xfId="25343"/>
    <cellStyle name="Total 4 4" xfId="19384"/>
    <cellStyle name="Total 4 4 2" xfId="25344"/>
    <cellStyle name="Total 4 5" xfId="19385"/>
    <cellStyle name="Total 4 5 2" xfId="25345"/>
    <cellStyle name="Total 4 6" xfId="19386"/>
    <cellStyle name="Total 4 6 2" xfId="25346"/>
    <cellStyle name="Total 4 7" xfId="19387"/>
    <cellStyle name="Total 4 7 2" xfId="25347"/>
    <cellStyle name="Total 4 8" xfId="19388"/>
    <cellStyle name="Total 4 8 2" xfId="25348"/>
    <cellStyle name="Total 4 9" xfId="19389"/>
    <cellStyle name="Total 4 9 2" xfId="25349"/>
    <cellStyle name="Total 5" xfId="19390"/>
    <cellStyle name="Total 5 10" xfId="19391"/>
    <cellStyle name="Total 5 10 2" xfId="25351"/>
    <cellStyle name="Total 5 11" xfId="19392"/>
    <cellStyle name="Total 5 11 2" xfId="25352"/>
    <cellStyle name="Total 5 12" xfId="19393"/>
    <cellStyle name="Total 5 12 2" xfId="25353"/>
    <cellStyle name="Total 5 13" xfId="19394"/>
    <cellStyle name="Total 5 13 2" xfId="25354"/>
    <cellStyle name="Total 5 14" xfId="19395"/>
    <cellStyle name="Total 5 14 2" xfId="25355"/>
    <cellStyle name="Total 5 15" xfId="19396"/>
    <cellStyle name="Total 5 15 2" xfId="25356"/>
    <cellStyle name="Total 5 16" xfId="19397"/>
    <cellStyle name="Total 5 16 2" xfId="25357"/>
    <cellStyle name="Total 5 17" xfId="19398"/>
    <cellStyle name="Total 5 17 2" xfId="25358"/>
    <cellStyle name="Total 5 18" xfId="19399"/>
    <cellStyle name="Total 5 18 2" xfId="25359"/>
    <cellStyle name="Total 5 19" xfId="19400"/>
    <cellStyle name="Total 5 19 2" xfId="25360"/>
    <cellStyle name="Total 5 2" xfId="19401"/>
    <cellStyle name="Total 5 2 2" xfId="25361"/>
    <cellStyle name="Total 5 20" xfId="19402"/>
    <cellStyle name="Total 5 20 2" xfId="25362"/>
    <cellStyle name="Total 5 21" xfId="19403"/>
    <cellStyle name="Total 5 21 2" xfId="25363"/>
    <cellStyle name="Total 5 22" xfId="19404"/>
    <cellStyle name="Total 5 22 2" xfId="25364"/>
    <cellStyle name="Total 5 23" xfId="19405"/>
    <cellStyle name="Total 5 23 2" xfId="25365"/>
    <cellStyle name="Total 5 24" xfId="19406"/>
    <cellStyle name="Total 5 24 2" xfId="25366"/>
    <cellStyle name="Total 5 25" xfId="19407"/>
    <cellStyle name="Total 5 25 2" xfId="25367"/>
    <cellStyle name="Total 5 26" xfId="19408"/>
    <cellStyle name="Total 5 27" xfId="25350"/>
    <cellStyle name="Total 5 3" xfId="19409"/>
    <cellStyle name="Total 5 3 2" xfId="25368"/>
    <cellStyle name="Total 5 4" xfId="19410"/>
    <cellStyle name="Total 5 4 2" xfId="25369"/>
    <cellStyle name="Total 5 5" xfId="19411"/>
    <cellStyle name="Total 5 5 2" xfId="25370"/>
    <cellStyle name="Total 5 6" xfId="19412"/>
    <cellStyle name="Total 5 6 2" xfId="25371"/>
    <cellStyle name="Total 5 7" xfId="19413"/>
    <cellStyle name="Total 5 7 2" xfId="25372"/>
    <cellStyle name="Total 5 8" xfId="19414"/>
    <cellStyle name="Total 5 8 2" xfId="25373"/>
    <cellStyle name="Total 5 9" xfId="19415"/>
    <cellStyle name="Total 5 9 2" xfId="25374"/>
    <cellStyle name="Total 6" xfId="19416"/>
    <cellStyle name="Total 6 10" xfId="19417"/>
    <cellStyle name="Total 6 10 2" xfId="25376"/>
    <cellStyle name="Total 6 11" xfId="19418"/>
    <cellStyle name="Total 6 11 2" xfId="25377"/>
    <cellStyle name="Total 6 12" xfId="19419"/>
    <cellStyle name="Total 6 12 2" xfId="25378"/>
    <cellStyle name="Total 6 13" xfId="19420"/>
    <cellStyle name="Total 6 13 2" xfId="25379"/>
    <cellStyle name="Total 6 14" xfId="19421"/>
    <cellStyle name="Total 6 14 2" xfId="25380"/>
    <cellStyle name="Total 6 15" xfId="19422"/>
    <cellStyle name="Total 6 15 2" xfId="25381"/>
    <cellStyle name="Total 6 16" xfId="19423"/>
    <cellStyle name="Total 6 16 2" xfId="25382"/>
    <cellStyle name="Total 6 17" xfId="19424"/>
    <cellStyle name="Total 6 17 2" xfId="25383"/>
    <cellStyle name="Total 6 18" xfId="19425"/>
    <cellStyle name="Total 6 18 2" xfId="25384"/>
    <cellStyle name="Total 6 19" xfId="19426"/>
    <cellStyle name="Total 6 19 2" xfId="25385"/>
    <cellStyle name="Total 6 2" xfId="19427"/>
    <cellStyle name="Total 6 2 2" xfId="25386"/>
    <cellStyle name="Total 6 20" xfId="19428"/>
    <cellStyle name="Total 6 20 2" xfId="25387"/>
    <cellStyle name="Total 6 21" xfId="19429"/>
    <cellStyle name="Total 6 21 2" xfId="25388"/>
    <cellStyle name="Total 6 22" xfId="19430"/>
    <cellStyle name="Total 6 22 2" xfId="25389"/>
    <cellStyle name="Total 6 23" xfId="19431"/>
    <cellStyle name="Total 6 23 2" xfId="25390"/>
    <cellStyle name="Total 6 24" xfId="19432"/>
    <cellStyle name="Total 6 24 2" xfId="25391"/>
    <cellStyle name="Total 6 25" xfId="19433"/>
    <cellStyle name="Total 6 25 2" xfId="25392"/>
    <cellStyle name="Total 6 26" xfId="25375"/>
    <cellStyle name="Total 6 3" xfId="19434"/>
    <cellStyle name="Total 6 3 2" xfId="25393"/>
    <cellStyle name="Total 6 4" xfId="19435"/>
    <cellStyle name="Total 6 4 2" xfId="25394"/>
    <cellStyle name="Total 6 5" xfId="19436"/>
    <cellStyle name="Total 6 5 2" xfId="25395"/>
    <cellStyle name="Total 6 6" xfId="19437"/>
    <cellStyle name="Total 6 6 2" xfId="25396"/>
    <cellStyle name="Total 6 7" xfId="19438"/>
    <cellStyle name="Total 6 7 2" xfId="25397"/>
    <cellStyle name="Total 6 8" xfId="19439"/>
    <cellStyle name="Total 6 8 2" xfId="25398"/>
    <cellStyle name="Total 6 9" xfId="19440"/>
    <cellStyle name="Total 6 9 2" xfId="25399"/>
    <cellStyle name="Total 7" xfId="19441"/>
    <cellStyle name="Total 7 2" xfId="19442"/>
    <cellStyle name="Total 7 2 2" xfId="25401"/>
    <cellStyle name="Total 7 3" xfId="19443"/>
    <cellStyle name="Total 7 3 2" xfId="25402"/>
    <cellStyle name="Total 7 4" xfId="19444"/>
    <cellStyle name="Total 7 4 2" xfId="25403"/>
    <cellStyle name="Total 7 5" xfId="19445"/>
    <cellStyle name="Total 7 5 2" xfId="25404"/>
    <cellStyle name="Total 7 6" xfId="19446"/>
    <cellStyle name="Total 7 6 2" xfId="25405"/>
    <cellStyle name="Total 7 7" xfId="25400"/>
    <cellStyle name="Total 8" xfId="19447"/>
    <cellStyle name="Total 8 2" xfId="19448"/>
    <cellStyle name="Total 8 2 2" xfId="25407"/>
    <cellStyle name="Total 8 3" xfId="19449"/>
    <cellStyle name="Total 8 3 2" xfId="25408"/>
    <cellStyle name="Total 8 4" xfId="19450"/>
    <cellStyle name="Total 8 4 2" xfId="25409"/>
    <cellStyle name="Total 8 5" xfId="19451"/>
    <cellStyle name="Total 8 5 2" xfId="25410"/>
    <cellStyle name="Total 8 6" xfId="19452"/>
    <cellStyle name="Total 8 6 2" xfId="25411"/>
    <cellStyle name="Total 8 7" xfId="25406"/>
    <cellStyle name="Total 9" xfId="19453"/>
    <cellStyle name="Total 9 2" xfId="19454"/>
    <cellStyle name="Total 9 2 2" xfId="25413"/>
    <cellStyle name="Total 9 3" xfId="19455"/>
    <cellStyle name="Total 9 3 2" xfId="25414"/>
    <cellStyle name="Total 9 4" xfId="19456"/>
    <cellStyle name="Total 9 4 2" xfId="25415"/>
    <cellStyle name="Total 9 5" xfId="19457"/>
    <cellStyle name="Total 9 5 2" xfId="25416"/>
    <cellStyle name="Total 9 6" xfId="19458"/>
    <cellStyle name="Total 9 6 2" xfId="25417"/>
    <cellStyle name="Total 9 7" xfId="25412"/>
    <cellStyle name="Unprot" xfId="19459"/>
    <cellStyle name="Unprot 2" xfId="19460"/>
    <cellStyle name="Unprot 2 2" xfId="19461"/>
    <cellStyle name="Unprot 2 2 2" xfId="25419"/>
    <cellStyle name="Unprot 2 3" xfId="25418"/>
    <cellStyle name="Unprot 3" xfId="19462"/>
    <cellStyle name="Unprot 3 2" xfId="19463"/>
    <cellStyle name="Unprot 3 2 2" xfId="25421"/>
    <cellStyle name="Unprot 3 3" xfId="25420"/>
    <cellStyle name="Unprot 4" xfId="19464"/>
    <cellStyle name="Unprot 4 2" xfId="19465"/>
    <cellStyle name="Unprot 4 2 2" xfId="25423"/>
    <cellStyle name="Unprot 4 3" xfId="25422"/>
    <cellStyle name="Unprot 5" xfId="19466"/>
    <cellStyle name="Unprot 5 2" xfId="25424"/>
    <cellStyle name="Unprot 6" xfId="19467"/>
    <cellStyle name="Unprot 6 2" xfId="25425"/>
    <cellStyle name="Unprot 7" xfId="19468"/>
    <cellStyle name="Unprot 7 2" xfId="25426"/>
    <cellStyle name="Unprot 8" xfId="19469"/>
    <cellStyle name="Unprot 8 2" xfId="25427"/>
    <cellStyle name="Unprot$" xfId="19470"/>
    <cellStyle name="Unprot$ 2" xfId="19471"/>
    <cellStyle name="Unprot$ 2 2" xfId="19472"/>
    <cellStyle name="Unprot$ 2 2 2" xfId="25429"/>
    <cellStyle name="Unprot$ 2 3" xfId="19473"/>
    <cellStyle name="Unprot$ 2 3 2" xfId="25430"/>
    <cellStyle name="Unprot$ 2 4" xfId="19474"/>
    <cellStyle name="Unprot$ 2 4 2" xfId="25431"/>
    <cellStyle name="Unprot$ 2 5" xfId="25428"/>
    <cellStyle name="Unprot$ 3" xfId="19475"/>
    <cellStyle name="Unprot$ 3 2" xfId="25432"/>
    <cellStyle name="Unprot$ 4" xfId="19476"/>
    <cellStyle name="Unprot$ 4 2" xfId="25433"/>
    <cellStyle name="Unprot$ 5" xfId="19477"/>
    <cellStyle name="Unprot$ 5 2" xfId="25434"/>
    <cellStyle name="Unprot$ 6" xfId="19478"/>
    <cellStyle name="Unprot$ 6 2" xfId="19479"/>
    <cellStyle name="Unprot$ 6 2 2" xfId="25436"/>
    <cellStyle name="Unprot$ 6 3" xfId="19480"/>
    <cellStyle name="Unprot$ 6 3 2" xfId="25437"/>
    <cellStyle name="Unprot$ 6 4" xfId="25435"/>
    <cellStyle name="Unprot$ 7" xfId="19481"/>
    <cellStyle name="Unprot$ 7 2" xfId="25438"/>
    <cellStyle name="Unprot$ 8" xfId="19482"/>
    <cellStyle name="Unprot$ 8 2" xfId="25439"/>
    <cellStyle name="Unprot$ 9" xfId="19483"/>
    <cellStyle name="Unprot$ 9 2" xfId="25440"/>
    <cellStyle name="Unprot_2011 ERRA Nov Cost Model_v2" xfId="19484"/>
    <cellStyle name="Unprotect" xfId="19485"/>
    <cellStyle name="Unprotect 2" xfId="19486"/>
    <cellStyle name="Unprotect 2 2" xfId="25441"/>
    <cellStyle name="Unprotect 3" xfId="19487"/>
    <cellStyle name="Unprotect 3 2" xfId="25442"/>
    <cellStyle name="Unprotect 4" xfId="19488"/>
    <cellStyle name="Unprotect 4 2" xfId="25443"/>
    <cellStyle name="Unprotected" xfId="19489"/>
    <cellStyle name="Unprotected 2" xfId="19490"/>
    <cellStyle name="Unprotected 3" xfId="25444"/>
    <cellStyle name="User_Defined_A" xfId="19491"/>
    <cellStyle name="UserInput" xfId="19492"/>
    <cellStyle name="UserInput (no border)" xfId="19493"/>
    <cellStyle name="UserInput (no border) 2" xfId="19494"/>
    <cellStyle name="UserInput (no border) 2 2" xfId="25447"/>
    <cellStyle name="UserInput (no border) 3" xfId="25446"/>
    <cellStyle name="UserInput (no border) Lrg" xfId="19495"/>
    <cellStyle name="UserInput (no border) Lrg 2" xfId="25448"/>
    <cellStyle name="UserInput (no border)_Counterparties" xfId="19496"/>
    <cellStyle name="UserInput (no border, left)" xfId="19497"/>
    <cellStyle name="UserInput (no border, left) 2" xfId="19498"/>
    <cellStyle name="UserInput (no border, left) 2 2" xfId="25450"/>
    <cellStyle name="UserInput (no border, left) 3" xfId="25449"/>
    <cellStyle name="UserInput (no border, no font)" xfId="19499"/>
    <cellStyle name="UserInput (no border, no font) 2" xfId="19500"/>
    <cellStyle name="UserInput (no border, no font) 2 2" xfId="25452"/>
    <cellStyle name="UserInput (no border, no font) 3" xfId="25451"/>
    <cellStyle name="UserInput (no border,bold)" xfId="19501"/>
    <cellStyle name="UserInput (no border,bold) 2" xfId="25453"/>
    <cellStyle name="UserInput (white)" xfId="19502"/>
    <cellStyle name="UserInput (white) 2" xfId="19503"/>
    <cellStyle name="UserInput (white) 2 2" xfId="25455"/>
    <cellStyle name="UserInput (white) 3" xfId="25454"/>
    <cellStyle name="UserInput 10" xfId="19504"/>
    <cellStyle name="UserInput 10 2" xfId="25456"/>
    <cellStyle name="UserInput 11" xfId="19505"/>
    <cellStyle name="UserInput 11 2" xfId="25457"/>
    <cellStyle name="UserInput 12" xfId="19506"/>
    <cellStyle name="UserInput 12 2" xfId="25458"/>
    <cellStyle name="UserInput 13" xfId="19507"/>
    <cellStyle name="UserInput 13 2" xfId="25459"/>
    <cellStyle name="UserInput 14" xfId="19508"/>
    <cellStyle name="UserInput 14 2" xfId="25460"/>
    <cellStyle name="UserInput 15" xfId="25445"/>
    <cellStyle name="UserInput 16" xfId="25572"/>
    <cellStyle name="UserInput 17" xfId="24632"/>
    <cellStyle name="UserInput 2" xfId="19509"/>
    <cellStyle name="UserInput 2 2" xfId="25461"/>
    <cellStyle name="UserInput 3" xfId="19510"/>
    <cellStyle name="UserInput 3 2" xfId="25462"/>
    <cellStyle name="UserInput 4" xfId="19511"/>
    <cellStyle name="UserInput 4 2" xfId="25463"/>
    <cellStyle name="UserInput 5" xfId="19512"/>
    <cellStyle name="UserInput 5 2" xfId="25464"/>
    <cellStyle name="UserInput 6" xfId="19513"/>
    <cellStyle name="UserInput 6 2" xfId="25465"/>
    <cellStyle name="UserInput 7" xfId="19514"/>
    <cellStyle name="UserInput 7 2" xfId="25466"/>
    <cellStyle name="UserInput 8" xfId="19515"/>
    <cellStyle name="UserInput 8 2" xfId="25467"/>
    <cellStyle name="UserInput 9" xfId="19516"/>
    <cellStyle name="UserInput 9 2" xfId="25468"/>
    <cellStyle name="UserInput_04-06 Production Month" xfId="19517"/>
    <cellStyle name="Value" xfId="19518"/>
    <cellStyle name="Value 2" xfId="19519"/>
    <cellStyle name="Value 2 2" xfId="25469"/>
    <cellStyle name="Value 3" xfId="19520"/>
    <cellStyle name="Value 3 2" xfId="25470"/>
    <cellStyle name="Vert18" xfId="19521"/>
    <cellStyle name="Vert18 2" xfId="19522"/>
    <cellStyle name="Vert18 2 2" xfId="25472"/>
    <cellStyle name="Vert18 3" xfId="25471"/>
    <cellStyle name="Vert26" xfId="19523"/>
    <cellStyle name="Vert26 2" xfId="25473"/>
    <cellStyle name="Währung [0]_Compiling Utility Macros" xfId="19524"/>
    <cellStyle name="Währung_Compiling Utility Macros" xfId="19525"/>
    <cellStyle name="Warning Text 10" xfId="19526"/>
    <cellStyle name="Warning Text 10 2" xfId="25474"/>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3" xfId="19532"/>
    <cellStyle name="Warning Text 2 2 3 2" xfId="25477"/>
    <cellStyle name="Warning Text 2 2 4" xfId="25475"/>
    <cellStyle name="Warning Text 2 3" xfId="19533"/>
    <cellStyle name="Warning Text 2 3 2" xfId="25478"/>
    <cellStyle name="Warning Text 2 4" xfId="19534"/>
    <cellStyle name="Warning Text 2 4 2" xfId="25479"/>
    <cellStyle name="Warning Text 2 5" xfId="19535"/>
    <cellStyle name="Warning Text 2 5 2" xfId="25480"/>
    <cellStyle name="Warning Text 2 6" xfId="19536"/>
    <cellStyle name="Warning Text 2 6 2" xfId="25481"/>
    <cellStyle name="Warning Text 2 7" xfId="19537"/>
    <cellStyle name="Warning Text 2 7 2" xfId="25482"/>
    <cellStyle name="Warning Text 2 8" xfId="19538"/>
    <cellStyle name="Warning Text 2 8 2" xfId="25483"/>
    <cellStyle name="Warning Text 3" xfId="19539"/>
    <cellStyle name="Warning Text 3 2" xfId="19540"/>
    <cellStyle name="Warning Text 3 2 2" xfId="19541"/>
    <cellStyle name="Warning Text 3 2 2 2" xfId="25486"/>
    <cellStyle name="Warning Text 3 2 3" xfId="25485"/>
    <cellStyle name="Warning Text 3 3" xfId="19542"/>
    <cellStyle name="Warning Text 3 3 2" xfId="25487"/>
    <cellStyle name="Warning Text 3 4" xfId="19543"/>
    <cellStyle name="Warning Text 3 5" xfId="25484"/>
    <cellStyle name="Warning Text 4" xfId="19544"/>
    <cellStyle name="Warning Text 4 2" xfId="19545"/>
    <cellStyle name="Warning Text 4 2 2" xfId="19546"/>
    <cellStyle name="Warning Text 4 2 2 2" xfId="25490"/>
    <cellStyle name="Warning Text 4 2 3" xfId="25489"/>
    <cellStyle name="Warning Text 4 3" xfId="19547"/>
    <cellStyle name="Warning Text 4 3 2" xfId="25491"/>
    <cellStyle name="Warning Text 4 4" xfId="19548"/>
    <cellStyle name="Warning Text 4 5" xfId="25488"/>
    <cellStyle name="Warning Text 5" xfId="19549"/>
    <cellStyle name="Warning Text 5 2" xfId="19550"/>
    <cellStyle name="Warning Text 5 3" xfId="25492"/>
    <cellStyle name="Warning Text 6" xfId="19551"/>
    <cellStyle name="Warning Text 6 2" xfId="25493"/>
    <cellStyle name="Warning Text 7" xfId="19552"/>
    <cellStyle name="Warning Text 7 2" xfId="25494"/>
    <cellStyle name="Warning Text 8" xfId="19553"/>
    <cellStyle name="Warning Text 8 2" xfId="25495"/>
    <cellStyle name="Warning Text 9" xfId="19554"/>
    <cellStyle name="Warning Text 9 2" xfId="25496"/>
    <cellStyle name="Year" xfId="19555"/>
    <cellStyle name="Year 2" xfId="19556"/>
    <cellStyle name="Year 3" xfId="25497"/>
    <cellStyle name="Yellow" xfId="19557"/>
    <cellStyle name="⠠散瑮牥搩 䠀礀瀀攀爀氀椀渀欀" xfId="19558"/>
    <cellStyle name="⠠散瑮牥搩 䠀礀瀀攀爀氀椀渀欀 2" xfId="25498"/>
    <cellStyle name="⠠敬瑦爩搩 䠀礀瀀攀爀氀椀" xfId="19559"/>
    <cellStyle name="⠠敬瑦爩搩 䠀礀瀀攀爀氀椀 2" xfId="25499"/>
    <cellStyle name="⠠楲桧⥴搩 䠀礀瀀攀爀氀椀渀" xfId="19560"/>
    <cellStyle name="⠠楲桧⥴搩 䠀礀瀀攀爀氀椀渀 2" xfId="25500"/>
    <cellStyle name="ㅧ氲畣慬楴湯䡳礀" xfId="19561"/>
    <cellStyle name="ㅧ氲畣慬楴湯䡳礀 2" xfId="25501"/>
    <cellStyle name="㉧氲畣慬楴湯䡳礀" xfId="19562"/>
    <cellStyle name="㉧氲畣慬楴湯䡳礀 2" xfId="25502"/>
    <cellStyle name="匠祴敬弱䍃R礀瀀攀爀氀椀渀欀" xfId="19563"/>
    <cellStyle name="匠祴敬弱䍃R礀瀀攀爀氀椀渀欀 2" xfId="25503"/>
    <cellStyle name="匠祴敬琱嵎⡜␢⌢⌬〣〮⥜〰〰〰" xfId="19564"/>
    <cellStyle name="匠祴敬琱嵎⡜␢⌢⌬〣〮⥜〰〰〰 2" xfId="25504"/>
    <cellStyle name="匠祴敬琲嵎⡜␢⌢⌬〣〮⥜〰〰〰" xfId="19565"/>
    <cellStyle name="匠祴敬琲嵎⡜␢⌢⌬〣〮⥜〰〰〰 2" xfId="25505"/>
    <cellStyle name="匠祴敬琳嵎⡜␢⌢⌬〣〮⥜〰〰〰" xfId="19566"/>
    <cellStyle name="匠祴敬琳嵎⡜␢⌢⌬〣〮⥜〰〰〰 2" xfId="25506"/>
    <cellStyle name="匠祴敬琴嵎⡜␢⌢⌬〣〮⥜〰〰〰" xfId="19567"/>
    <cellStyle name="匠祴敬琴嵎⡜␢⌢⌬〣〮⥜〰〰〰 2" xfId="25507"/>
    <cellStyle name="匠祴敬琵嵎⡜␢⌢⌬〣〮⥜〰〰〰" xfId="19568"/>
    <cellStyle name="匠祴敬琵嵎⡜␢⌢⌬〣〮⥜〰〰〰 2" xfId="25508"/>
    <cellStyle name="匠祴敬琶嵎⡜␢⌢⌬〣〮⥜〰〰〰" xfId="19569"/>
    <cellStyle name="匠祴敬琶嵎⡜␢⌢⌬〣〮⥜〰〰〰 2" xfId="25509"/>
    <cellStyle name="匠祴敬琷嵎⡜␢⌢⌬〣〮⥜〰〰〰" xfId="19570"/>
    <cellStyle name="匠祴敬琷嵎⡜␢⌢⌬〣〮⥜〰〰〰 2" xfId="25510"/>
    <cellStyle name="匠祴敬琸嵎⡜␢⌢⌬〣〮⥜〰〰〰" xfId="19571"/>
    <cellStyle name="匠祴敬琸嵎⡜␢⌢⌬〣〮⥜〰〰〰 2" xfId="25511"/>
    <cellStyle name="弰䍃敒琸嵎⡜␢⌢⌬" xfId="19572"/>
    <cellStyle name="弰䍃敒琸嵎⡜␢⌢⌬ 2" xfId="25512"/>
    <cellStyle name="彤偅⁌䅄䅔剃 嬀　崀" xfId="19573"/>
    <cellStyle name="彤偅⁌䅄䅔剃 嬀　崀 2" xfId="25513"/>
    <cellStyle name="愀 嬀　崀" xfId="19574"/>
    <cellStyle name="愀 嬀　崀 2" xfId="25514"/>
    <cellStyle name="愠楬湧敭瑮嵎⡜␢⌢⌬〣〮⥜〰〰〰" xfId="19575"/>
    <cellStyle name="愠楬湧敭瑮嵎⡜␢⌢⌬〣〮⥜〰〰〰 2" xfId="25515"/>
    <cellStyle name="慴椠灮瑵䍟剃礀 嬀　" xfId="19576"/>
    <cellStyle name="慴椠灮瑵䍟剃礀 嬀　 2" xfId="25516"/>
    <cellStyle name="损污畣慬楴湯䡳礀瀀攀爀氀椀渀欀" xfId="19577"/>
    <cellStyle name="损污畣慬楴湯䡳礀瀀攀爀氀椀渀欀 2" xfId="25517"/>
    <cellStyle name="⁥敎⁷潒慭" xfId="19578"/>
    <cellStyle name="⁥敎⁷潒慭 2" xfId="25518"/>
    <cellStyle name="⁳敎⁷潒慭彮䍃牒瘬散瑮牥 敬瑦" xfId="19579"/>
    <cellStyle name="⁳敎⁷潒慭彮䍃牒瘬散瑮牥 敬瑦 2" xfId="25519"/>
    <cellStyle name="敬瑦洩弩䍃R礀瀀攀爀氀椀渀" xfId="19580"/>
    <cellStyle name="敬瑦洩弩䍃R礀瀀攀爀氀椀渀 2" xfId="25520"/>
    <cellStyle name="整椠灮瑵" xfId="19581"/>
    <cellStyle name="整椠灮瑵 2" xfId="25521"/>
    <cellStyle name="整氠湯瑧䍟剃礀 嬀" xfId="19582"/>
    <cellStyle name="整氠湯瑧䍟剃礀 嬀 2" xfId="25522"/>
    <cellStyle name="整猠潨瑲䍟剃礀 嬀　" xfId="19583"/>
    <cellStyle name="整猠潨瑲䍟剃礀 嬀　 2" xfId="25523"/>
    <cellStyle name="整䕟䱐䐠呁剁礀 嬀　崀" xfId="19584"/>
    <cellStyle name="整䕟䱐䐠呁剁礀 嬀　崀 2" xfId="25524"/>
    <cellStyle name="敹䕟䱐" xfId="19585"/>
    <cellStyle name="敹䕟䱐 2" xfId="25525"/>
    <cellStyle name="桝瑩⥥弩䍃R礀瀀" xfId="19586"/>
    <cellStyle name="桝瑩⥥弩䍃R礀瀀 2" xfId="25526"/>
    <cellStyle name="桝瑩⥥弩䍃R礀瀀攀" xfId="19587"/>
    <cellStyle name="桝瑩⥥弩䍃R礀瀀攀 2" xfId="25527"/>
    <cellStyle name="桷瑩⥥弩䍃R礀瀀攀爀氀椀渀欀" xfId="19588"/>
    <cellStyle name="桷瑩⥥弩䍃R礀瀀攀爀氀椀渀欀 2" xfId="25528"/>
    <cellStyle name="業摤敬弩䍃R礀瀀攀爀氀椀渀欀" xfId="19589"/>
    <cellStyle name="業摤敬弩䍃R礀瀀攀爀氀椀渀欀 2" xfId="25529"/>
    <cellStyle name="楲桧⥴弩䍃R礀瀀攀爀氀椀渀欀" xfId="19590"/>
    <cellStyle name="楲桧⥴弩䍃R礀瀀攀爀氀椀渀欀 2" xfId="25530"/>
    <cellStyle name="氀漀眀攀搀 " xfId="19591"/>
    <cellStyle name="氀漀眀攀搀  2" xfId="25531"/>
    <cellStyle name="⁧氱畣慬楴湯䡳礀瀀" xfId="19592"/>
    <cellStyle name="⁧氱畣慬楴湯䡳礀瀀 2" xfId="25532"/>
    <cellStyle name="⁧氲畣慬楴湯䡳礀瀀" xfId="19593"/>
    <cellStyle name="⁧氲畣慬楴湯䡳礀瀀 2" xfId="25533"/>
    <cellStyle name="汮⁹戨瑯潴⁭慴汢⥥攀爀氀椀渀欀" xfId="19594"/>
    <cellStyle name="汮⁹戨瑯潴⁭慴汢⥥攀爀氀椀渀欀 2" xfId="25534"/>
    <cellStyle name="汮⁹挨污⥣⁭慴汢⥥攀爀氀椀渀欀" xfId="19595"/>
    <cellStyle name="汮⁹挨污⥣⁭慴汢⥥攀爀氀椀渀欀 2" xfId="25535"/>
    <cellStyle name="汮⁹挨污Ᵽ氠晥⥴⥥攀爀氀椀渀欀" xfId="19596"/>
    <cellStyle name="汮⁹挨污Ᵽ氠晥⥴⥥攀爀氀椀渀欀 2" xfId="25536"/>
    <cellStyle name="汮⁹挨污Ᵽ渠⁯潢摲牥爩氀椀渀欀" xfId="19597"/>
    <cellStyle name="汮⁹挨污Ᵽ渠⁯潢摲牥爩氀椀渀欀 2" xfId="25537"/>
    <cellStyle name="汮⁹栨慥敤⥲⁯潢摲牥爩氀椀渀欀" xfId="19598"/>
    <cellStyle name="汮⁹栨慥敤⥲⁯潢摲牥爩氀椀渀欀 2" xfId="25538"/>
    <cellStyle name="汮⁹栨慥敤Ⱳ挠湥整⥲爩氀椀渀欀" xfId="19599"/>
    <cellStyle name="汮⁹栨慥敤Ⱳ挠湥整⥲爩氀椀渀欀 2" xfId="25539"/>
    <cellStyle name="汮⁹栨慥敤Ⱳ氠晥⥴⥲爩氀椀渀欀" xfId="19600"/>
    <cellStyle name="汮⁹栨慥敤Ⱳ氠晥⥴⥲爩氀椀渀欀 2" xfId="25540"/>
    <cellStyle name="汮⁹栨慥敤Ⱳ渠⁯潢摲牥‬敬瑦欩" xfId="19601"/>
    <cellStyle name="汮⁹栨慥敤Ⱳ渠⁯潢摲牥‬敬瑦欩 2" xfId="25541"/>
    <cellStyle name="汮⁹栨慥敤Ⱳ渠⁯潢摲牥氩椀渀欀" xfId="19602"/>
    <cellStyle name="汮⁹栨慥敤Ⱳ渠⁯潢摲牥氩椀渀欀 2" xfId="25542"/>
    <cellStyle name="汮⁹氨晥⥴Ⱳ渠⁯潢摲牥‬敬瑦欩" xfId="19603"/>
    <cellStyle name="汮⁹氨晥⥴Ⱳ渠⁯潢摲牥‬敬瑦欩 2" xfId="25543"/>
    <cellStyle name="汮⁹渨慯楬湧爩瘬散瑮牥 敬瑦欩" xfId="19604"/>
    <cellStyle name="汮⁹渨慯楬湧爩瘬散瑮牥 敬瑦欩 2" xfId="25544"/>
    <cellStyle name="汮⁹渨⁯潢摲牥 潢摲牥‬敬瑦欩" xfId="19605"/>
    <cellStyle name="汮⁹渨⁯潢摲牥 潢摲牥‬敬瑦欩 2" xfId="25545"/>
    <cellStyle name="汮⁹渨⁯潢摲牥瘬散瑮牥 敬瑦欩" xfId="19606"/>
    <cellStyle name="汮⁹渨⁯潢摲牥瘬散瑮牥 敬瑦欩 2" xfId="25546"/>
    <cellStyle name="汮⁹牬慧楬湧爩瘬散瑮牥 敬" xfId="19607"/>
    <cellStyle name="汮⁹牬慧楬湧爩瘬散瑮牥 敬 2" xfId="25547"/>
    <cellStyle name="汮摹〠〮0䌀R礀瀀" xfId="19608"/>
    <cellStyle name="汮摹〠〮0䌀R礀瀀 2" xfId="25548"/>
    <cellStyle name="潢瑴浯弩䍃R礀瀀攀爀氀椀渀欀" xfId="19609"/>
    <cellStyle name="潢瑴浯弩䍃R礀瀀攀爀氀椀渀欀 2" xfId="25549"/>
    <cellStyle name="潴⥰⥴弩䍃R礀瀀攀爀氀椀" xfId="19610"/>
    <cellStyle name="潴⥰⥴弩䍃R礀瀀攀爀氀椀 2" xfId="25550"/>
    <cellStyle name="爀氀椀渀欀" xfId="19611"/>
    <cellStyle name="爀氀椀渀欀 2" xfId="25551"/>
    <cellStyle name="牥慤嵹渀欀" xfId="19612"/>
    <cellStyle name="牥慤嵹渀欀 2" xfId="25552"/>
    <cellStyle name="牥湉異⁴渨⁯潢摲牥 牌瑧牥 敬瑦欩" xfId="19613"/>
    <cellStyle name="牥湉異⁴渨⁯潢摲牥 牌瑧牥 敬瑦欩 2" xfId="25553"/>
    <cellStyle name="牥湉異⁴渨⁯潢摲牥戬汯⥤湯⥴敬瑦欩" xfId="19614"/>
    <cellStyle name="牥湉異⁴渨⁯潢摲牥戬汯⥤湯⥴敬瑦欩 2" xfId="25554"/>
    <cellStyle name="牥湉異⁴渨⁯潢摲牥‬敬瑦爩 敬瑦欩" xfId="19615"/>
    <cellStyle name="牥湉異⁴渨⁯潢摲牥‬敬瑦爩 敬瑦欩 2" xfId="25555"/>
    <cellStyle name="牥湉異⁴渨⁯潢摲牥‬潮映湯⥴敬瑦欩" xfId="19616"/>
    <cellStyle name="牥湉異⁴渨⁯潢摲牥‬潮映湯⥴敬瑦欩 2" xfId="25556"/>
    <cellStyle name="牥湉異⁴渨⁯潢摲牥瘩散瑮牥 敬瑦欩" xfId="19617"/>
    <cellStyle name="牥湉異⁴渨⁯潢摲牥瘩散瑮牥 敬瑦欩 2" xfId="25557"/>
    <cellStyle name="牥湉異⁴潒慭彮䍃牒" xfId="19618"/>
    <cellStyle name="牥湉異⁴潒慭彮䍃牒 2" xfId="25558"/>
    <cellStyle name="牥湉異⁴眨楨整搩牥戬汯⥤湯⥴敬瑦欩" xfId="19619"/>
    <cellStyle name="牥湉異⁴眨楨整搩牥戬汯⥤湯⥴敬瑦欩 2" xfId="25559"/>
    <cellStyle name="牥湉異彴慣捬汵瑡潩獮汯⥤湯⥴敬瑦欩" xfId="19620"/>
    <cellStyle name="牥湉異彴慣捬汵瑡潩獮汯⥤湯⥴敬瑦欩 2" xfId="25560"/>
    <cellStyle name="牧祥洩弩䍃R礀瀀攀爀氀椀渀" xfId="19621"/>
    <cellStyle name="牧祥洩弩䍃R礀瀀攀爀氀椀渀 2" xfId="25561"/>
    <cellStyle name="牮慤嵹渀欀" xfId="19622"/>
    <cellStyle name="牮慤嵹渀欀 2" xfId="25562"/>
    <cellStyle name="瑡摥〠〮0䌀R礀瀀攀爀氀椀渀欀" xfId="19623"/>
    <cellStyle name="瑡摥〠〮0䌀R礀瀀攀爀氀椀渀欀 2" xfId="25563"/>
    <cellStyle name="異彴慣捬汵瑡" xfId="19624"/>
    <cellStyle name="異彴慣捬汵瑡 2" xfId="25564"/>
    <cellStyle name="祣⸠〰䍟剃" xfId="19625"/>
    <cellStyle name="祣⸠〰䍟剃 2" xfId="25565"/>
    <cellStyle name="祣攰渀挀礀 嬀　崀" xfId="19626"/>
    <cellStyle name="祣攰渀挀礀 嬀　崀 2" xfId="25566"/>
    <cellStyle name="䑆㈠〰〶‱䕒佃嵎⡜␢⌢⌬〣〮⥜〰〰" xfId="19627"/>
    <cellStyle name="䑆㈠〰〶‱䕒佃嵎⡜␢⌢⌬〣〮⥜〰〰 2" xfId="25567"/>
    <cellStyle name="䕤䱐䐠呁剁" xfId="19628"/>
    <cellStyle name="䕤䱐䐠呁剁 2" xfId="25568"/>
    <cellStyle name="⁤䰰䐠呁剁礀 " xfId="19629"/>
    <cellStyle name="⁤䰰䐠呁剁礀  2" xfId="25569"/>
    <cellStyle name="䱐" xfId="19630"/>
    <cellStyle name="䱐 2" xfId="2557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63924</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v>0</v>
          </cell>
          <cell r="AB98">
            <v>0</v>
          </cell>
          <cell r="AC98">
            <v>0</v>
          </cell>
          <cell r="AD98">
            <v>0</v>
          </cell>
          <cell r="AE98">
            <v>0</v>
          </cell>
          <cell r="AF98">
            <v>0</v>
          </cell>
          <cell r="AG98">
            <v>0</v>
          </cell>
          <cell r="AH98">
            <v>0</v>
          </cell>
          <cell r="AI98">
            <v>0</v>
          </cell>
          <cell r="AJ98">
            <v>0</v>
          </cell>
          <cell r="AK98">
            <v>0</v>
          </cell>
          <cell r="AL98">
            <v>0</v>
          </cell>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v>0</v>
          </cell>
          <cell r="BB98">
            <v>0</v>
          </cell>
          <cell r="BC98">
            <v>0</v>
          </cell>
          <cell r="BD98">
            <v>0</v>
          </cell>
          <cell r="BE98">
            <v>0</v>
          </cell>
          <cell r="BF98">
            <v>0</v>
          </cell>
          <cell r="BG98">
            <v>0</v>
          </cell>
          <cell r="BH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v>0</v>
          </cell>
          <cell r="AB99">
            <v>0</v>
          </cell>
          <cell r="AC99">
            <v>0</v>
          </cell>
          <cell r="AD99">
            <v>0</v>
          </cell>
          <cell r="AE99">
            <v>0</v>
          </cell>
          <cell r="AF99">
            <v>0</v>
          </cell>
          <cell r="AG99">
            <v>0</v>
          </cell>
          <cell r="AH99">
            <v>0</v>
          </cell>
          <cell r="AI99">
            <v>0</v>
          </cell>
          <cell r="AJ99">
            <v>0</v>
          </cell>
          <cell r="AK99">
            <v>0</v>
          </cell>
          <cell r="AL99">
            <v>0</v>
          </cell>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v>0</v>
          </cell>
          <cell r="AZ99">
            <v>0</v>
          </cell>
          <cell r="BA99">
            <v>0</v>
          </cell>
          <cell r="BB99">
            <v>0</v>
          </cell>
          <cell r="BC99">
            <v>0</v>
          </cell>
          <cell r="BD99">
            <v>0</v>
          </cell>
          <cell r="BE99">
            <v>0</v>
          </cell>
          <cell r="BF99">
            <v>0</v>
          </cell>
          <cell r="BG99">
            <v>0</v>
          </cell>
          <cell r="BH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v>0</v>
          </cell>
          <cell r="AB100">
            <v>0</v>
          </cell>
          <cell r="AC100">
            <v>0</v>
          </cell>
          <cell r="AD100">
            <v>0</v>
          </cell>
          <cell r="AE100">
            <v>0</v>
          </cell>
          <cell r="AF100">
            <v>0</v>
          </cell>
          <cell r="AG100">
            <v>0</v>
          </cell>
          <cell r="AH100">
            <v>0</v>
          </cell>
          <cell r="AI100">
            <v>0</v>
          </cell>
          <cell r="AJ100">
            <v>0</v>
          </cell>
          <cell r="AK100">
            <v>0</v>
          </cell>
          <cell r="AL100">
            <v>0</v>
          </cell>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v>0</v>
          </cell>
          <cell r="AZ100">
            <v>0</v>
          </cell>
          <cell r="BA100">
            <v>0</v>
          </cell>
          <cell r="BB100">
            <v>0</v>
          </cell>
          <cell r="BC100">
            <v>0</v>
          </cell>
          <cell r="BD100">
            <v>0</v>
          </cell>
          <cell r="BE100">
            <v>0</v>
          </cell>
          <cell r="BF100">
            <v>0</v>
          </cell>
          <cell r="BG100">
            <v>0</v>
          </cell>
          <cell r="BH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187.5</v>
          </cell>
          <cell r="BC110">
            <v>375</v>
          </cell>
          <cell r="BD110">
            <v>562.5</v>
          </cell>
          <cell r="BE110">
            <v>500</v>
          </cell>
          <cell r="BF110">
            <v>500</v>
          </cell>
          <cell r="BG110">
            <v>500</v>
          </cell>
          <cell r="BH110">
            <v>500</v>
          </cell>
          <cell r="BK110">
            <v>500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187.5</v>
          </cell>
          <cell r="BC111">
            <v>375</v>
          </cell>
          <cell r="BD111">
            <v>562.5</v>
          </cell>
          <cell r="BE111">
            <v>500</v>
          </cell>
          <cell r="BF111">
            <v>500</v>
          </cell>
          <cell r="BG111">
            <v>500</v>
          </cell>
          <cell r="BH111">
            <v>500</v>
          </cell>
          <cell r="BK111">
            <v>500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cell r="DU111">
            <v>0</v>
          </cell>
          <cell r="DV111">
            <v>0</v>
          </cell>
          <cell r="DW111">
            <v>0</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225</v>
          </cell>
          <cell r="BH112">
            <v>450</v>
          </cell>
          <cell r="BK112">
            <v>900</v>
          </cell>
          <cell r="BL112">
            <v>900</v>
          </cell>
          <cell r="BM112">
            <v>900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row>
        <row r="114">
          <cell r="T114" t="str">
            <v>BUDGET FORECAST</v>
          </cell>
          <cell r="W114">
            <v>153000</v>
          </cell>
          <cell r="X114">
            <v>40800</v>
          </cell>
          <cell r="AA114">
            <v>0</v>
          </cell>
          <cell r="AB114">
            <v>0</v>
          </cell>
          <cell r="AC114">
            <v>0</v>
          </cell>
          <cell r="AD114">
            <v>0</v>
          </cell>
          <cell r="AE114">
            <v>0</v>
          </cell>
          <cell r="AF114">
            <v>0</v>
          </cell>
          <cell r="AG114">
            <v>0</v>
          </cell>
          <cell r="AH114">
            <v>0</v>
          </cell>
          <cell r="AI114">
            <v>0</v>
          </cell>
          <cell r="AJ114">
            <v>0</v>
          </cell>
          <cell r="AK114">
            <v>0</v>
          </cell>
          <cell r="AL114">
            <v>0</v>
          </cell>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v>0</v>
          </cell>
          <cell r="AC115">
            <v>0</v>
          </cell>
          <cell r="AD115">
            <v>0</v>
          </cell>
          <cell r="AE115">
            <v>0</v>
          </cell>
          <cell r="AF115">
            <v>0</v>
          </cell>
          <cell r="AG115">
            <v>0</v>
          </cell>
          <cell r="AH115">
            <v>0</v>
          </cell>
          <cell r="AI115">
            <v>0</v>
          </cell>
          <cell r="AJ115">
            <v>0</v>
          </cell>
          <cell r="AK115">
            <v>0</v>
          </cell>
          <cell r="AL115">
            <v>0</v>
          </cell>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row>
        <row r="116">
          <cell r="V116" t="str">
            <v>PRE PROD</v>
          </cell>
          <cell r="W116">
            <v>30</v>
          </cell>
          <cell r="X116">
            <v>180000</v>
          </cell>
          <cell r="AA116">
            <v>180000</v>
          </cell>
          <cell r="AB116">
            <v>0</v>
          </cell>
          <cell r="AC116">
            <v>0</v>
          </cell>
          <cell r="AD116">
            <v>0</v>
          </cell>
          <cell r="AE116">
            <v>0</v>
          </cell>
          <cell r="AF116">
            <v>0</v>
          </cell>
          <cell r="AG116">
            <v>0</v>
          </cell>
          <cell r="AH116">
            <v>0</v>
          </cell>
          <cell r="AI116">
            <v>0</v>
          </cell>
          <cell r="AJ116">
            <v>0</v>
          </cell>
          <cell r="AK116">
            <v>0</v>
          </cell>
          <cell r="AL116">
            <v>0</v>
          </cell>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row>
        <row r="117">
          <cell r="V117" t="str">
            <v>BACKGROUNDS</v>
          </cell>
          <cell r="W117">
            <v>12</v>
          </cell>
          <cell r="X117">
            <v>60000</v>
          </cell>
          <cell r="AA117">
            <v>59999.974293795312</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v>0</v>
          </cell>
          <cell r="BJ117">
            <v>75000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row>
        <row r="118">
          <cell r="V118" t="str">
            <v>PRODUCTION</v>
          </cell>
          <cell r="W118">
            <v>150</v>
          </cell>
          <cell r="X118">
            <v>950000</v>
          </cell>
          <cell r="AA118">
            <v>950000.03</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v>0</v>
          </cell>
          <cell r="BJ118">
            <v>155714.29</v>
          </cell>
          <cell r="BK118">
            <v>130000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row>
        <row r="119">
          <cell r="V119" t="str">
            <v>INK &amp; PAINT</v>
          </cell>
          <cell r="W119">
            <v>8</v>
          </cell>
          <cell r="X119">
            <v>32400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1800</v>
          </cell>
          <cell r="BG119">
            <v>3600</v>
          </cell>
          <cell r="BH119">
            <v>5400</v>
          </cell>
          <cell r="BI119">
            <v>0</v>
          </cell>
          <cell r="BJ119">
            <v>7200</v>
          </cell>
          <cell r="BK119">
            <v>7200</v>
          </cell>
          <cell r="BL119">
            <v>7200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row>
        <row r="120">
          <cell r="V120" t="str">
            <v>INK &amp; PAINT</v>
          </cell>
          <cell r="W120">
            <v>8</v>
          </cell>
          <cell r="X120">
            <v>72000</v>
          </cell>
          <cell r="AA120">
            <v>72000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8000</v>
          </cell>
          <cell r="BH120">
            <v>10000</v>
          </cell>
          <cell r="BI120">
            <v>0</v>
          </cell>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row>
        <row r="124">
          <cell r="S124" t="str">
            <v>COST TO DATE</v>
          </cell>
          <cell r="T124" t="str">
            <v>ACTUAL COST TO DATE</v>
          </cell>
          <cell r="V124" t="str">
            <v>DIRECT TO DATE</v>
          </cell>
          <cell r="W124" t="str">
            <v>BUDGET</v>
          </cell>
          <cell r="AC124" t="str">
            <v>ADJ</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row>
        <row r="137">
          <cell r="V137" t="str">
            <v>PROJECTED RTM</v>
          </cell>
          <cell r="X137">
            <v>35907</v>
          </cell>
          <cell r="Y137">
            <v>119</v>
          </cell>
          <cell r="Z137">
            <v>39.666666666666671</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BA137">
            <v>0</v>
          </cell>
          <cell r="BB137">
            <v>0</v>
          </cell>
          <cell r="BC137">
            <v>0</v>
          </cell>
          <cell r="BD137">
            <v>0</v>
          </cell>
          <cell r="BE137">
            <v>0</v>
          </cell>
          <cell r="BF137">
            <v>0</v>
          </cell>
          <cell r="BG137">
            <v>0</v>
          </cell>
          <cell r="BH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v>0</v>
          </cell>
          <cell r="DT142">
            <v>0</v>
          </cell>
          <cell r="DU142">
            <v>0</v>
          </cell>
          <cell r="DV142">
            <v>0</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cell r="EB144">
            <v>0</v>
          </cell>
          <cell r="EC144">
            <v>0</v>
          </cell>
          <cell r="ED144">
            <v>0</v>
          </cell>
          <cell r="EE144">
            <v>0</v>
          </cell>
          <cell r="EF144">
            <v>0</v>
          </cell>
          <cell r="EG144">
            <v>0</v>
          </cell>
          <cell r="EH144">
            <v>0</v>
          </cell>
          <cell r="EI144">
            <v>0</v>
          </cell>
          <cell r="EJ144">
            <v>0</v>
          </cell>
          <cell r="EK144">
            <v>0</v>
          </cell>
          <cell r="EL144">
            <v>0</v>
          </cell>
          <cell r="EM144">
            <v>0</v>
          </cell>
          <cell r="EN144">
            <v>0</v>
          </cell>
          <cell r="EO144">
            <v>0</v>
          </cell>
          <cell r="EP144">
            <v>0</v>
          </cell>
          <cell r="EQ144">
            <v>0</v>
          </cell>
          <cell r="ER144">
            <v>0</v>
          </cell>
          <cell r="ES144">
            <v>0</v>
          </cell>
          <cell r="ET144">
            <v>0</v>
          </cell>
          <cell r="EU144">
            <v>0</v>
          </cell>
          <cell r="EV144">
            <v>0</v>
          </cell>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cell r="EB153">
            <v>0</v>
          </cell>
          <cell r="EC153">
            <v>0</v>
          </cell>
          <cell r="ED153">
            <v>0</v>
          </cell>
          <cell r="EE153">
            <v>0</v>
          </cell>
          <cell r="EF153">
            <v>0</v>
          </cell>
          <cell r="EG153">
            <v>0</v>
          </cell>
          <cell r="EH153">
            <v>0</v>
          </cell>
          <cell r="EI153">
            <v>0</v>
          </cell>
          <cell r="EJ153">
            <v>0</v>
          </cell>
          <cell r="EK153">
            <v>0</v>
          </cell>
          <cell r="EL153">
            <v>0</v>
          </cell>
          <cell r="EM153">
            <v>0</v>
          </cell>
          <cell r="EN153">
            <v>0</v>
          </cell>
          <cell r="EO153">
            <v>0</v>
          </cell>
          <cell r="EP153">
            <v>0</v>
          </cell>
          <cell r="EQ153">
            <v>0</v>
          </cell>
          <cell r="ER153">
            <v>0</v>
          </cell>
          <cell r="ES153">
            <v>0</v>
          </cell>
          <cell r="ET153">
            <v>0</v>
          </cell>
          <cell r="EU153">
            <v>0</v>
          </cell>
          <cell r="EV153">
            <v>0</v>
          </cell>
        </row>
        <row r="154">
          <cell r="S154" t="str">
            <v>COST TO DATE</v>
          </cell>
          <cell r="V154" t="str">
            <v>DIRECT TO DATE</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v>
          </cell>
          <cell r="EC154">
            <v>0</v>
          </cell>
          <cell r="ED154">
            <v>0</v>
          </cell>
          <cell r="EE154">
            <v>0</v>
          </cell>
          <cell r="EF154">
            <v>0</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v>
          </cell>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428.57142857142856</v>
          </cell>
          <cell r="AZ165">
            <v>428.57142857142856</v>
          </cell>
          <cell r="BA165">
            <v>428.57142857142856</v>
          </cell>
          <cell r="BB165">
            <v>428.57142857142856</v>
          </cell>
          <cell r="BC165">
            <v>428.57142857142856</v>
          </cell>
          <cell r="BD165">
            <v>0</v>
          </cell>
          <cell r="BE165">
            <v>0</v>
          </cell>
          <cell r="BF165">
            <v>0</v>
          </cell>
          <cell r="BG165">
            <v>0</v>
          </cell>
          <cell r="BH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row>
        <row r="166">
          <cell r="V166" t="str">
            <v>PROJECTED RTM</v>
          </cell>
          <cell r="Y166" t="e">
            <v>#REF!</v>
          </cell>
          <cell r="Z166" t="e">
            <v>#REF!</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BD166">
            <v>0</v>
          </cell>
          <cell r="BE166">
            <v>0</v>
          </cell>
          <cell r="BF166">
            <v>0</v>
          </cell>
          <cell r="BG166">
            <v>0</v>
          </cell>
          <cell r="BH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35730</v>
          </cell>
          <cell r="BA170">
            <v>35737</v>
          </cell>
          <cell r="BB170">
            <v>35744</v>
          </cell>
          <cell r="BC170">
            <v>35751</v>
          </cell>
          <cell r="BD170">
            <v>35758</v>
          </cell>
          <cell r="BE170">
            <v>35765</v>
          </cell>
          <cell r="BF170">
            <v>35772</v>
          </cell>
          <cell r="BG170">
            <v>35779</v>
          </cell>
          <cell r="BH170">
            <v>35786</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cell r="DK170">
            <v>0</v>
          </cell>
          <cell r="DL170">
            <v>0</v>
          </cell>
          <cell r="DM170">
            <v>0</v>
          </cell>
          <cell r="DN170">
            <v>0</v>
          </cell>
          <cell r="DO170">
            <v>0</v>
          </cell>
          <cell r="DP170">
            <v>0</v>
          </cell>
          <cell r="DQ170">
            <v>0</v>
          </cell>
          <cell r="DR170">
            <v>0</v>
          </cell>
          <cell r="DS170">
            <v>0</v>
          </cell>
          <cell r="DT170">
            <v>0</v>
          </cell>
          <cell r="DU170">
            <v>0</v>
          </cell>
          <cell r="DV170">
            <v>0</v>
          </cell>
          <cell r="DW170">
            <v>0</v>
          </cell>
          <cell r="DX170">
            <v>0</v>
          </cell>
          <cell r="DY170">
            <v>0</v>
          </cell>
          <cell r="DZ170">
            <v>0</v>
          </cell>
          <cell r="EA170">
            <v>0</v>
          </cell>
          <cell r="EB170">
            <v>0</v>
          </cell>
          <cell r="EC170">
            <v>0</v>
          </cell>
          <cell r="ED170">
            <v>0</v>
          </cell>
          <cell r="EE170">
            <v>0</v>
          </cell>
          <cell r="EF170">
            <v>0</v>
          </cell>
          <cell r="EG170">
            <v>0</v>
          </cell>
          <cell r="EH170">
            <v>0</v>
          </cell>
          <cell r="EI170">
            <v>0</v>
          </cell>
          <cell r="EJ170">
            <v>0</v>
          </cell>
          <cell r="EK170">
            <v>0</v>
          </cell>
          <cell r="EL170">
            <v>0</v>
          </cell>
          <cell r="EM170">
            <v>0</v>
          </cell>
          <cell r="EN170">
            <v>0</v>
          </cell>
          <cell r="EO170">
            <v>0</v>
          </cell>
          <cell r="EP170">
            <v>0</v>
          </cell>
          <cell r="EQ170">
            <v>0</v>
          </cell>
          <cell r="ER170">
            <v>0</v>
          </cell>
          <cell r="ES170">
            <v>0</v>
          </cell>
          <cell r="ET170">
            <v>0</v>
          </cell>
          <cell r="EU170">
            <v>0</v>
          </cell>
          <cell r="EV170">
            <v>0</v>
          </cell>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35730</v>
          </cell>
          <cell r="BA171">
            <v>35737</v>
          </cell>
          <cell r="BB171">
            <v>35744</v>
          </cell>
          <cell r="BC171">
            <v>35751</v>
          </cell>
          <cell r="BD171">
            <v>35758</v>
          </cell>
          <cell r="BE171">
            <v>35765</v>
          </cell>
          <cell r="BF171">
            <v>35772</v>
          </cell>
          <cell r="BG171">
            <v>35779</v>
          </cell>
          <cell r="BH171">
            <v>35786</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v>0</v>
          </cell>
          <cell r="DR171">
            <v>0</v>
          </cell>
          <cell r="DS171">
            <v>0</v>
          </cell>
          <cell r="DT171">
            <v>0</v>
          </cell>
          <cell r="DU171">
            <v>0</v>
          </cell>
          <cell r="DV171">
            <v>0</v>
          </cell>
          <cell r="DW171">
            <v>0</v>
          </cell>
          <cell r="DX171">
            <v>0</v>
          </cell>
          <cell r="DY171">
            <v>0</v>
          </cell>
          <cell r="DZ171">
            <v>0</v>
          </cell>
          <cell r="EA171">
            <v>0</v>
          </cell>
          <cell r="EB171">
            <v>0</v>
          </cell>
          <cell r="EC171">
            <v>0</v>
          </cell>
          <cell r="ED171">
            <v>0</v>
          </cell>
          <cell r="EE171">
            <v>0</v>
          </cell>
          <cell r="EF171">
            <v>0</v>
          </cell>
          <cell r="EG171">
            <v>0</v>
          </cell>
          <cell r="EH171">
            <v>0</v>
          </cell>
          <cell r="EI171">
            <v>0</v>
          </cell>
          <cell r="EJ171">
            <v>0</v>
          </cell>
          <cell r="EK171">
            <v>0</v>
          </cell>
          <cell r="EL171">
            <v>0</v>
          </cell>
          <cell r="EM171">
            <v>0</v>
          </cell>
          <cell r="EN171">
            <v>0</v>
          </cell>
          <cell r="EO171">
            <v>0</v>
          </cell>
          <cell r="EP171">
            <v>0</v>
          </cell>
          <cell r="EQ171">
            <v>0</v>
          </cell>
          <cell r="ER171">
            <v>0</v>
          </cell>
          <cell r="ES171">
            <v>0</v>
          </cell>
          <cell r="ET171">
            <v>0</v>
          </cell>
          <cell r="EU171">
            <v>0</v>
          </cell>
          <cell r="EV171">
            <v>0</v>
          </cell>
          <cell r="EW171">
            <v>0</v>
          </cell>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100</v>
          </cell>
          <cell r="BA172">
            <v>200</v>
          </cell>
          <cell r="BB172">
            <v>300</v>
          </cell>
          <cell r="BC172">
            <v>400</v>
          </cell>
          <cell r="BD172">
            <v>400</v>
          </cell>
          <cell r="BE172">
            <v>400</v>
          </cell>
          <cell r="BF172">
            <v>400</v>
          </cell>
          <cell r="BG172">
            <v>400</v>
          </cell>
          <cell r="BH172">
            <v>400</v>
          </cell>
          <cell r="BI172">
            <v>0</v>
          </cell>
          <cell r="BJ172">
            <v>0</v>
          </cell>
          <cell r="BK172">
            <v>0</v>
          </cell>
          <cell r="BL172">
            <v>0</v>
          </cell>
          <cell r="BM172">
            <v>0</v>
          </cell>
          <cell r="BN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v>0</v>
          </cell>
          <cell r="DT172">
            <v>0</v>
          </cell>
          <cell r="DU172">
            <v>0</v>
          </cell>
          <cell r="DV172">
            <v>0</v>
          </cell>
          <cell r="DW172">
            <v>0</v>
          </cell>
          <cell r="DX172">
            <v>0</v>
          </cell>
          <cell r="DY172">
            <v>0</v>
          </cell>
          <cell r="DZ172">
            <v>0</v>
          </cell>
          <cell r="EA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O172">
            <v>0</v>
          </cell>
          <cell r="EP172">
            <v>0</v>
          </cell>
          <cell r="EQ172">
            <v>0</v>
          </cell>
          <cell r="ER172">
            <v>0</v>
          </cell>
          <cell r="ES172">
            <v>0</v>
          </cell>
          <cell r="ET172">
            <v>0</v>
          </cell>
          <cell r="EU172">
            <v>0</v>
          </cell>
          <cell r="EV172">
            <v>0</v>
          </cell>
          <cell r="EW172">
            <v>0</v>
          </cell>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0</v>
          </cell>
          <cell r="DS182">
            <v>0</v>
          </cell>
          <cell r="DT182">
            <v>0</v>
          </cell>
          <cell r="DU182">
            <v>0</v>
          </cell>
          <cell r="DV182">
            <v>0</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0</v>
          </cell>
          <cell r="EM182">
            <v>0</v>
          </cell>
          <cell r="EN182">
            <v>0</v>
          </cell>
          <cell r="EO182">
            <v>0</v>
          </cell>
          <cell r="EP182">
            <v>0</v>
          </cell>
          <cell r="EQ182">
            <v>0</v>
          </cell>
          <cell r="ER182">
            <v>0</v>
          </cell>
          <cell r="ES182">
            <v>0</v>
          </cell>
          <cell r="ET182">
            <v>0</v>
          </cell>
          <cell r="EU182">
            <v>0</v>
          </cell>
          <cell r="EV182">
            <v>0</v>
          </cell>
          <cell r="EW182">
            <v>0</v>
          </cell>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v>0</v>
          </cell>
          <cell r="DR183">
            <v>0</v>
          </cell>
          <cell r="DS183">
            <v>0</v>
          </cell>
          <cell r="DT183">
            <v>0</v>
          </cell>
          <cell r="DU183">
            <v>0</v>
          </cell>
          <cell r="DV183">
            <v>0</v>
          </cell>
          <cell r="DW183">
            <v>0</v>
          </cell>
          <cell r="DX183">
            <v>0</v>
          </cell>
          <cell r="DY183">
            <v>0</v>
          </cell>
          <cell r="DZ183">
            <v>0</v>
          </cell>
          <cell r="EA183">
            <v>0</v>
          </cell>
          <cell r="EB183">
            <v>0</v>
          </cell>
          <cell r="EC183">
            <v>0</v>
          </cell>
          <cell r="ED183">
            <v>0</v>
          </cell>
          <cell r="EE183">
            <v>0</v>
          </cell>
          <cell r="EF183">
            <v>0</v>
          </cell>
          <cell r="EG183">
            <v>0</v>
          </cell>
          <cell r="EH183">
            <v>0</v>
          </cell>
          <cell r="EI183">
            <v>0</v>
          </cell>
          <cell r="EJ183">
            <v>0</v>
          </cell>
          <cell r="EK183">
            <v>0</v>
          </cell>
          <cell r="EL183">
            <v>0</v>
          </cell>
          <cell r="EM183">
            <v>0</v>
          </cell>
          <cell r="EN183">
            <v>0</v>
          </cell>
          <cell r="EO183">
            <v>0</v>
          </cell>
          <cell r="EP183">
            <v>0</v>
          </cell>
          <cell r="EQ183">
            <v>0</v>
          </cell>
          <cell r="ER183">
            <v>0</v>
          </cell>
          <cell r="ES183">
            <v>0</v>
          </cell>
          <cell r="ET183">
            <v>0</v>
          </cell>
          <cell r="EU183">
            <v>0</v>
          </cell>
          <cell r="EV183">
            <v>0</v>
          </cell>
          <cell r="EW183">
            <v>0</v>
          </cell>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225</v>
          </cell>
          <cell r="BO184">
            <v>450</v>
          </cell>
          <cell r="BP184">
            <v>450</v>
          </cell>
          <cell r="BQ184">
            <v>675</v>
          </cell>
          <cell r="BR184">
            <v>450</v>
          </cell>
          <cell r="BS184">
            <v>675</v>
          </cell>
          <cell r="BT184">
            <v>900</v>
          </cell>
          <cell r="BU184">
            <v>900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row>
        <row r="186">
          <cell r="T186" t="str">
            <v>BUDGET FORECAST</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35730</v>
          </cell>
          <cell r="BA186">
            <v>35737</v>
          </cell>
          <cell r="BB186">
            <v>35744</v>
          </cell>
          <cell r="BC186">
            <v>35751</v>
          </cell>
          <cell r="BD186">
            <v>35758</v>
          </cell>
          <cell r="BE186">
            <v>35765</v>
          </cell>
          <cell r="BF186">
            <v>35772</v>
          </cell>
          <cell r="BG186">
            <v>35779</v>
          </cell>
          <cell r="BH186">
            <v>35786</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v>
          </cell>
          <cell r="DO186">
            <v>0</v>
          </cell>
          <cell r="DP186">
            <v>0</v>
          </cell>
          <cell r="DQ186">
            <v>0</v>
          </cell>
          <cell r="DR186">
            <v>0</v>
          </cell>
          <cell r="DS186">
            <v>0</v>
          </cell>
          <cell r="DT186">
            <v>0</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v>
          </cell>
          <cell r="EI186">
            <v>0</v>
          </cell>
          <cell r="EJ186">
            <v>0</v>
          </cell>
          <cell r="EK186">
            <v>0</v>
          </cell>
          <cell r="EL186">
            <v>0</v>
          </cell>
          <cell r="EM186">
            <v>0</v>
          </cell>
          <cell r="EN186">
            <v>0</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v>
          </cell>
          <cell r="FC186">
            <v>0</v>
          </cell>
          <cell r="FD186">
            <v>0</v>
          </cell>
          <cell r="FE186">
            <v>0</v>
          </cell>
          <cell r="FF186">
            <v>0</v>
          </cell>
          <cell r="FG186">
            <v>0</v>
          </cell>
          <cell r="FH186">
            <v>0</v>
          </cell>
          <cell r="FI186">
            <v>0</v>
          </cell>
        </row>
        <row r="187">
          <cell r="T187" t="str">
            <v>BUDGET FORECAST</v>
          </cell>
          <cell r="V187" t="str">
            <v>PRE PROD</v>
          </cell>
          <cell r="W187">
            <v>30</v>
          </cell>
          <cell r="X187">
            <v>90000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3000</v>
          </cell>
          <cell r="BA187">
            <v>6000</v>
          </cell>
          <cell r="BB187">
            <v>9000</v>
          </cell>
          <cell r="BC187">
            <v>12000</v>
          </cell>
          <cell r="BD187">
            <v>12000</v>
          </cell>
          <cell r="BE187">
            <v>12000</v>
          </cell>
          <cell r="BF187">
            <v>12000</v>
          </cell>
          <cell r="BG187">
            <v>12000</v>
          </cell>
          <cell r="BH187">
            <v>12000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v>0</v>
          </cell>
          <cell r="DR187">
            <v>0</v>
          </cell>
          <cell r="DS187">
            <v>0</v>
          </cell>
          <cell r="DT187">
            <v>0</v>
          </cell>
          <cell r="DU187">
            <v>0</v>
          </cell>
          <cell r="DV187">
            <v>0</v>
          </cell>
          <cell r="DW187">
            <v>0</v>
          </cell>
          <cell r="DX187">
            <v>0</v>
          </cell>
          <cell r="DY187">
            <v>0</v>
          </cell>
          <cell r="DZ187">
            <v>0</v>
          </cell>
          <cell r="EA187">
            <v>0</v>
          </cell>
          <cell r="EB187">
            <v>0</v>
          </cell>
          <cell r="EC187">
            <v>0</v>
          </cell>
          <cell r="ED187">
            <v>0</v>
          </cell>
          <cell r="EE187">
            <v>0</v>
          </cell>
          <cell r="EF187">
            <v>0</v>
          </cell>
          <cell r="EG187">
            <v>0</v>
          </cell>
          <cell r="EH187">
            <v>0</v>
          </cell>
          <cell r="EI187">
            <v>0</v>
          </cell>
          <cell r="EJ187">
            <v>0</v>
          </cell>
          <cell r="EK187">
            <v>0</v>
          </cell>
          <cell r="EL187">
            <v>0</v>
          </cell>
          <cell r="EM187">
            <v>0</v>
          </cell>
          <cell r="EN187">
            <v>0</v>
          </cell>
          <cell r="EO187">
            <v>0</v>
          </cell>
          <cell r="EP187">
            <v>0</v>
          </cell>
          <cell r="EQ187">
            <v>0</v>
          </cell>
          <cell r="ER187">
            <v>0</v>
          </cell>
          <cell r="ES187">
            <v>0</v>
          </cell>
          <cell r="ET187">
            <v>0</v>
          </cell>
          <cell r="EU187">
            <v>0</v>
          </cell>
          <cell r="EV187">
            <v>0</v>
          </cell>
          <cell r="EW187">
            <v>0</v>
          </cell>
          <cell r="EX187">
            <v>0</v>
          </cell>
          <cell r="EY187">
            <v>0</v>
          </cell>
          <cell r="EZ187">
            <v>0</v>
          </cell>
          <cell r="FA187">
            <v>0</v>
          </cell>
          <cell r="FB187">
            <v>0</v>
          </cell>
          <cell r="FC187">
            <v>0</v>
          </cell>
          <cell r="FD187">
            <v>0</v>
          </cell>
          <cell r="FE187">
            <v>0</v>
          </cell>
          <cell r="FF187">
            <v>0</v>
          </cell>
          <cell r="FG187">
            <v>0</v>
          </cell>
          <cell r="FH187">
            <v>0</v>
          </cell>
          <cell r="FI187">
            <v>0</v>
          </cell>
        </row>
        <row r="188">
          <cell r="V188" t="str">
            <v>PRE PROD</v>
          </cell>
          <cell r="W188">
            <v>30</v>
          </cell>
          <cell r="X188">
            <v>97000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3000</v>
          </cell>
          <cell r="BA188">
            <v>6000</v>
          </cell>
          <cell r="BB188">
            <v>9000</v>
          </cell>
          <cell r="BC188">
            <v>12000</v>
          </cell>
          <cell r="BD188">
            <v>12000</v>
          </cell>
          <cell r="BE188">
            <v>12000</v>
          </cell>
          <cell r="BF188">
            <v>13000</v>
          </cell>
          <cell r="BG188">
            <v>18000</v>
          </cell>
          <cell r="BH188">
            <v>12000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v>0</v>
          </cell>
          <cell r="DT188">
            <v>0</v>
          </cell>
          <cell r="DU188">
            <v>0</v>
          </cell>
          <cell r="DV188">
            <v>0</v>
          </cell>
          <cell r="DW188">
            <v>0</v>
          </cell>
          <cell r="DX188">
            <v>0</v>
          </cell>
          <cell r="DY188">
            <v>0</v>
          </cell>
          <cell r="DZ188">
            <v>0</v>
          </cell>
          <cell r="EA188">
            <v>0</v>
          </cell>
          <cell r="EB188">
            <v>0</v>
          </cell>
          <cell r="EC188">
            <v>0</v>
          </cell>
          <cell r="ED188">
            <v>0</v>
          </cell>
          <cell r="EE188">
            <v>0</v>
          </cell>
          <cell r="EF188">
            <v>0</v>
          </cell>
          <cell r="EG188">
            <v>0</v>
          </cell>
          <cell r="EH188">
            <v>0</v>
          </cell>
          <cell r="EI188">
            <v>0</v>
          </cell>
          <cell r="EJ188">
            <v>0</v>
          </cell>
          <cell r="EK188">
            <v>0</v>
          </cell>
          <cell r="EL188">
            <v>0</v>
          </cell>
          <cell r="EM188">
            <v>0</v>
          </cell>
          <cell r="EN188">
            <v>0</v>
          </cell>
          <cell r="EO188">
            <v>0</v>
          </cell>
          <cell r="EP188">
            <v>0</v>
          </cell>
          <cell r="EQ188">
            <v>0</v>
          </cell>
          <cell r="ER188">
            <v>0</v>
          </cell>
          <cell r="ES188">
            <v>0</v>
          </cell>
          <cell r="ET188">
            <v>0</v>
          </cell>
          <cell r="EU188">
            <v>0</v>
          </cell>
          <cell r="EV188">
            <v>0</v>
          </cell>
          <cell r="EW188">
            <v>0</v>
          </cell>
          <cell r="EX188">
            <v>0</v>
          </cell>
          <cell r="EY188">
            <v>0</v>
          </cell>
          <cell r="EZ188">
            <v>0</v>
          </cell>
          <cell r="FA188">
            <v>0</v>
          </cell>
          <cell r="FB188">
            <v>0</v>
          </cell>
          <cell r="FC188">
            <v>0</v>
          </cell>
          <cell r="FD188">
            <v>0</v>
          </cell>
          <cell r="FE188">
            <v>0</v>
          </cell>
          <cell r="FF188">
            <v>0</v>
          </cell>
          <cell r="FG188">
            <v>0</v>
          </cell>
          <cell r="FH188">
            <v>0</v>
          </cell>
          <cell r="FI188">
            <v>0</v>
          </cell>
        </row>
        <row r="189">
          <cell r="V189" t="str">
            <v>PRODUCTION</v>
          </cell>
          <cell r="W189">
            <v>150</v>
          </cell>
          <cell r="X189">
            <v>438750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56250</v>
          </cell>
          <cell r="BM189">
            <v>63750</v>
          </cell>
          <cell r="BN189">
            <v>63750</v>
          </cell>
          <cell r="BO189">
            <v>63750</v>
          </cell>
          <cell r="BP189">
            <v>63750</v>
          </cell>
          <cell r="BQ189">
            <v>63750</v>
          </cell>
          <cell r="BR189">
            <v>63750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v>0</v>
          </cell>
          <cell r="DR189">
            <v>0</v>
          </cell>
          <cell r="DS189">
            <v>0</v>
          </cell>
          <cell r="DT189">
            <v>0</v>
          </cell>
          <cell r="DU189">
            <v>0</v>
          </cell>
          <cell r="DV189">
            <v>0</v>
          </cell>
          <cell r="DW189">
            <v>0</v>
          </cell>
          <cell r="DX189">
            <v>0</v>
          </cell>
          <cell r="DY189">
            <v>0</v>
          </cell>
          <cell r="DZ189">
            <v>0</v>
          </cell>
          <cell r="EA189">
            <v>0</v>
          </cell>
          <cell r="EB189">
            <v>0</v>
          </cell>
          <cell r="EC189">
            <v>0</v>
          </cell>
          <cell r="ED189">
            <v>0</v>
          </cell>
          <cell r="EE189">
            <v>0</v>
          </cell>
          <cell r="EF189">
            <v>0</v>
          </cell>
          <cell r="EG189">
            <v>0</v>
          </cell>
          <cell r="EH189">
            <v>0</v>
          </cell>
          <cell r="EI189">
            <v>0</v>
          </cell>
          <cell r="EJ189">
            <v>0</v>
          </cell>
          <cell r="EK189">
            <v>0</v>
          </cell>
          <cell r="EL189">
            <v>0</v>
          </cell>
          <cell r="EM189">
            <v>0</v>
          </cell>
          <cell r="EN189">
            <v>0</v>
          </cell>
          <cell r="EO189">
            <v>0</v>
          </cell>
          <cell r="EP189">
            <v>0</v>
          </cell>
          <cell r="EQ189">
            <v>0</v>
          </cell>
          <cell r="ER189">
            <v>0</v>
          </cell>
          <cell r="ES189">
            <v>0</v>
          </cell>
          <cell r="ET189">
            <v>0</v>
          </cell>
          <cell r="EU189">
            <v>0</v>
          </cell>
          <cell r="EV189">
            <v>0</v>
          </cell>
          <cell r="EW189">
            <v>0</v>
          </cell>
          <cell r="EX189">
            <v>0</v>
          </cell>
          <cell r="EY189">
            <v>0</v>
          </cell>
          <cell r="EZ189">
            <v>0</v>
          </cell>
          <cell r="FA189">
            <v>0</v>
          </cell>
          <cell r="FB189">
            <v>0</v>
          </cell>
          <cell r="FC189">
            <v>0</v>
          </cell>
          <cell r="FD189">
            <v>0</v>
          </cell>
          <cell r="FE189">
            <v>0</v>
          </cell>
          <cell r="FF189">
            <v>0</v>
          </cell>
          <cell r="FG189">
            <v>0</v>
          </cell>
          <cell r="FH189">
            <v>0</v>
          </cell>
          <cell r="FI189">
            <v>0</v>
          </cell>
        </row>
        <row r="190">
          <cell r="V190" t="str">
            <v>PRODUCTION</v>
          </cell>
          <cell r="W190">
            <v>150</v>
          </cell>
          <cell r="X190">
            <v>531400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v>0</v>
          </cell>
          <cell r="DR190">
            <v>0</v>
          </cell>
          <cell r="DS190">
            <v>0</v>
          </cell>
          <cell r="DT190">
            <v>0</v>
          </cell>
          <cell r="DU190">
            <v>0</v>
          </cell>
          <cell r="DV190">
            <v>0</v>
          </cell>
          <cell r="DW190">
            <v>0</v>
          </cell>
          <cell r="DX190">
            <v>0</v>
          </cell>
          <cell r="DY190">
            <v>0</v>
          </cell>
          <cell r="DZ190">
            <v>0</v>
          </cell>
          <cell r="EA190">
            <v>0</v>
          </cell>
          <cell r="EB190">
            <v>0</v>
          </cell>
          <cell r="EC190">
            <v>0</v>
          </cell>
          <cell r="ED190">
            <v>0</v>
          </cell>
          <cell r="EE190">
            <v>0</v>
          </cell>
          <cell r="EF190">
            <v>0</v>
          </cell>
          <cell r="EG190">
            <v>0</v>
          </cell>
          <cell r="EH190">
            <v>0</v>
          </cell>
          <cell r="EI190">
            <v>0</v>
          </cell>
          <cell r="EJ190">
            <v>0</v>
          </cell>
          <cell r="EK190">
            <v>0</v>
          </cell>
          <cell r="EL190">
            <v>0</v>
          </cell>
          <cell r="EM190">
            <v>0</v>
          </cell>
          <cell r="EN190">
            <v>0</v>
          </cell>
          <cell r="EO190">
            <v>0</v>
          </cell>
          <cell r="EP190">
            <v>0</v>
          </cell>
          <cell r="EQ190">
            <v>0</v>
          </cell>
          <cell r="ER190">
            <v>0</v>
          </cell>
          <cell r="ES190">
            <v>0</v>
          </cell>
          <cell r="ET190">
            <v>0</v>
          </cell>
          <cell r="EU190">
            <v>0</v>
          </cell>
          <cell r="EV190">
            <v>0</v>
          </cell>
          <cell r="EW190">
            <v>0</v>
          </cell>
          <cell r="EX190">
            <v>0</v>
          </cell>
          <cell r="EY190">
            <v>0</v>
          </cell>
          <cell r="EZ190">
            <v>0</v>
          </cell>
          <cell r="FA190">
            <v>0</v>
          </cell>
          <cell r="FB190">
            <v>0</v>
          </cell>
          <cell r="FC190">
            <v>0</v>
          </cell>
          <cell r="FD190">
            <v>0</v>
          </cell>
          <cell r="FE190">
            <v>0</v>
          </cell>
          <cell r="FF190">
            <v>0</v>
          </cell>
          <cell r="FG190">
            <v>0</v>
          </cell>
          <cell r="FH190">
            <v>0</v>
          </cell>
          <cell r="FI190">
            <v>0</v>
          </cell>
        </row>
        <row r="191">
          <cell r="V191" t="str">
            <v>INK &amp; PAINT</v>
          </cell>
          <cell r="W191">
            <v>8</v>
          </cell>
          <cell r="X191">
            <v>34200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1800</v>
          </cell>
          <cell r="BO191">
            <v>3600</v>
          </cell>
          <cell r="BP191">
            <v>5400</v>
          </cell>
          <cell r="BQ191">
            <v>3600</v>
          </cell>
          <cell r="BR191">
            <v>5400</v>
          </cell>
          <cell r="BS191">
            <v>7200</v>
          </cell>
          <cell r="BT191">
            <v>7200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v>0</v>
          </cell>
          <cell r="DR191">
            <v>0</v>
          </cell>
          <cell r="DS191">
            <v>0</v>
          </cell>
          <cell r="DT191">
            <v>0</v>
          </cell>
          <cell r="DU191">
            <v>0</v>
          </cell>
          <cell r="DV191">
            <v>0</v>
          </cell>
          <cell r="DW191">
            <v>0</v>
          </cell>
          <cell r="DX191">
            <v>0</v>
          </cell>
          <cell r="DY191">
            <v>0</v>
          </cell>
          <cell r="DZ191">
            <v>0</v>
          </cell>
          <cell r="EA191">
            <v>0</v>
          </cell>
          <cell r="EB191">
            <v>0</v>
          </cell>
          <cell r="EC191">
            <v>0</v>
          </cell>
          <cell r="ED191">
            <v>0</v>
          </cell>
          <cell r="EE191">
            <v>0</v>
          </cell>
          <cell r="EF191">
            <v>0</v>
          </cell>
          <cell r="EG191">
            <v>0</v>
          </cell>
          <cell r="EH191">
            <v>0</v>
          </cell>
          <cell r="EI191">
            <v>0</v>
          </cell>
          <cell r="EJ191">
            <v>0</v>
          </cell>
          <cell r="EK191">
            <v>0</v>
          </cell>
          <cell r="EL191">
            <v>0</v>
          </cell>
          <cell r="EM191">
            <v>0</v>
          </cell>
          <cell r="EN191">
            <v>0</v>
          </cell>
          <cell r="EO191">
            <v>0</v>
          </cell>
          <cell r="EP191">
            <v>0</v>
          </cell>
          <cell r="EQ191">
            <v>0</v>
          </cell>
          <cell r="ER191">
            <v>0</v>
          </cell>
          <cell r="ES191">
            <v>0</v>
          </cell>
          <cell r="ET191">
            <v>0</v>
          </cell>
          <cell r="EU191">
            <v>0</v>
          </cell>
          <cell r="EV191">
            <v>0</v>
          </cell>
          <cell r="EW191">
            <v>0</v>
          </cell>
          <cell r="EX191">
            <v>0</v>
          </cell>
          <cell r="EY191">
            <v>0</v>
          </cell>
          <cell r="EZ191">
            <v>0</v>
          </cell>
          <cell r="FA191">
            <v>0</v>
          </cell>
          <cell r="FB191">
            <v>0</v>
          </cell>
          <cell r="FC191">
            <v>0</v>
          </cell>
          <cell r="FD191">
            <v>0</v>
          </cell>
          <cell r="FE191">
            <v>0</v>
          </cell>
          <cell r="FF191">
            <v>0</v>
          </cell>
          <cell r="FG191">
            <v>0</v>
          </cell>
          <cell r="FH191">
            <v>0</v>
          </cell>
          <cell r="FI191">
            <v>0</v>
          </cell>
        </row>
        <row r="192">
          <cell r="V192" t="str">
            <v>INK &amp; PAINT</v>
          </cell>
          <cell r="W192">
            <v>8</v>
          </cell>
          <cell r="X192">
            <v>39600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1800</v>
          </cell>
          <cell r="BO192">
            <v>3600</v>
          </cell>
          <cell r="BP192">
            <v>5400</v>
          </cell>
          <cell r="BQ192">
            <v>7200</v>
          </cell>
          <cell r="BR192">
            <v>7200</v>
          </cell>
          <cell r="BS192">
            <v>7200</v>
          </cell>
          <cell r="BT192">
            <v>7200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v>0</v>
          </cell>
          <cell r="DR192">
            <v>0</v>
          </cell>
          <cell r="DS192">
            <v>0</v>
          </cell>
          <cell r="DT192">
            <v>0</v>
          </cell>
          <cell r="DU192">
            <v>0</v>
          </cell>
          <cell r="DV192">
            <v>0</v>
          </cell>
          <cell r="DW192">
            <v>0</v>
          </cell>
          <cell r="DX192">
            <v>0</v>
          </cell>
          <cell r="DY192">
            <v>0</v>
          </cell>
          <cell r="DZ192">
            <v>0</v>
          </cell>
          <cell r="EA192">
            <v>0</v>
          </cell>
          <cell r="EB192">
            <v>0</v>
          </cell>
          <cell r="EC192">
            <v>0</v>
          </cell>
          <cell r="ED192">
            <v>0</v>
          </cell>
          <cell r="EE192">
            <v>0</v>
          </cell>
          <cell r="EF192">
            <v>0</v>
          </cell>
          <cell r="EG192">
            <v>0</v>
          </cell>
          <cell r="EH192">
            <v>0</v>
          </cell>
          <cell r="EI192">
            <v>0</v>
          </cell>
          <cell r="EJ192">
            <v>0</v>
          </cell>
          <cell r="EK192">
            <v>0</v>
          </cell>
          <cell r="EL192">
            <v>0</v>
          </cell>
          <cell r="EM192">
            <v>0</v>
          </cell>
          <cell r="EN192">
            <v>0</v>
          </cell>
          <cell r="EO192">
            <v>0</v>
          </cell>
          <cell r="EP192">
            <v>0</v>
          </cell>
          <cell r="EQ192">
            <v>0</v>
          </cell>
          <cell r="ER192">
            <v>0</v>
          </cell>
          <cell r="ES192">
            <v>0</v>
          </cell>
          <cell r="ET192">
            <v>0</v>
          </cell>
          <cell r="EU192">
            <v>0</v>
          </cell>
          <cell r="EV192">
            <v>0</v>
          </cell>
          <cell r="EW192">
            <v>0</v>
          </cell>
          <cell r="EX192">
            <v>0</v>
          </cell>
          <cell r="EY192">
            <v>0</v>
          </cell>
          <cell r="EZ192">
            <v>0</v>
          </cell>
          <cell r="FA192">
            <v>0</v>
          </cell>
          <cell r="FB192">
            <v>0</v>
          </cell>
          <cell r="FC192">
            <v>0</v>
          </cell>
          <cell r="FD192">
            <v>0</v>
          </cell>
          <cell r="FE192">
            <v>0</v>
          </cell>
          <cell r="FF192">
            <v>0</v>
          </cell>
          <cell r="FG192">
            <v>0</v>
          </cell>
          <cell r="FH192">
            <v>0</v>
          </cell>
          <cell r="FI192">
            <v>0</v>
          </cell>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J196">
            <v>0</v>
          </cell>
          <cell r="BK196">
            <v>0</v>
          </cell>
          <cell r="BT196">
            <v>35870</v>
          </cell>
          <cell r="BU196">
            <v>0</v>
          </cell>
          <cell r="BV196">
            <v>0</v>
          </cell>
          <cell r="BW196">
            <v>0</v>
          </cell>
          <cell r="BX196">
            <v>0</v>
          </cell>
          <cell r="BY196">
            <v>0</v>
          </cell>
          <cell r="BZ196">
            <v>0</v>
          </cell>
          <cell r="CA196">
            <v>0</v>
          </cell>
          <cell r="CB196">
            <v>0</v>
          </cell>
          <cell r="CC196">
            <v>0</v>
          </cell>
          <cell r="CD196">
            <v>0</v>
          </cell>
          <cell r="CE196">
            <v>0</v>
          </cell>
          <cell r="CF196">
            <v>0</v>
          </cell>
          <cell r="CG196">
            <v>0</v>
          </cell>
          <cell r="CH196">
            <v>0</v>
          </cell>
          <cell r="CI196">
            <v>0</v>
          </cell>
          <cell r="CJ196">
            <v>0</v>
          </cell>
          <cell r="CK196">
            <v>0</v>
          </cell>
          <cell r="CL196">
            <v>0</v>
          </cell>
          <cell r="CM196">
            <v>0</v>
          </cell>
          <cell r="CN196">
            <v>0</v>
          </cell>
          <cell r="CO196">
            <v>0</v>
          </cell>
          <cell r="CP196">
            <v>0</v>
          </cell>
          <cell r="CQ196">
            <v>0</v>
          </cell>
          <cell r="CR196">
            <v>0</v>
          </cell>
          <cell r="CS196">
            <v>0</v>
          </cell>
          <cell r="CT196">
            <v>0</v>
          </cell>
          <cell r="CU196">
            <v>0</v>
          </cell>
          <cell r="CV196">
            <v>0</v>
          </cell>
          <cell r="CW196">
            <v>0</v>
          </cell>
          <cell r="CX196">
            <v>0</v>
          </cell>
          <cell r="CY196">
            <v>0</v>
          </cell>
          <cell r="CZ196">
            <v>0</v>
          </cell>
          <cell r="DA196">
            <v>0</v>
          </cell>
          <cell r="DB196">
            <v>0</v>
          </cell>
          <cell r="DC196">
            <v>0</v>
          </cell>
          <cell r="DD196">
            <v>0</v>
          </cell>
          <cell r="DE196">
            <v>0</v>
          </cell>
          <cell r="DF196">
            <v>0</v>
          </cell>
          <cell r="DG196">
            <v>0</v>
          </cell>
          <cell r="DH196">
            <v>0</v>
          </cell>
          <cell r="DI196">
            <v>0</v>
          </cell>
          <cell r="DJ196">
            <v>0</v>
          </cell>
          <cell r="DK196">
            <v>0</v>
          </cell>
          <cell r="DL196">
            <v>0</v>
          </cell>
          <cell r="DM196">
            <v>0</v>
          </cell>
          <cell r="DN196">
            <v>0</v>
          </cell>
          <cell r="DO196">
            <v>0</v>
          </cell>
          <cell r="DP196">
            <v>0</v>
          </cell>
          <cell r="DQ196">
            <v>0</v>
          </cell>
          <cell r="DR196">
            <v>0</v>
          </cell>
          <cell r="DS196">
            <v>0</v>
          </cell>
          <cell r="DT196">
            <v>0</v>
          </cell>
          <cell r="DU196">
            <v>0</v>
          </cell>
          <cell r="DV196">
            <v>0</v>
          </cell>
          <cell r="DW196">
            <v>0</v>
          </cell>
          <cell r="DX196">
            <v>0</v>
          </cell>
          <cell r="DY196">
            <v>0</v>
          </cell>
          <cell r="DZ196">
            <v>0</v>
          </cell>
          <cell r="EA196">
            <v>0</v>
          </cell>
          <cell r="EB196">
            <v>0</v>
          </cell>
          <cell r="EC196">
            <v>0</v>
          </cell>
          <cell r="ED196">
            <v>0</v>
          </cell>
          <cell r="EE196">
            <v>0</v>
          </cell>
          <cell r="EF196">
            <v>0</v>
          </cell>
          <cell r="EG196">
            <v>0</v>
          </cell>
          <cell r="EH196">
            <v>0</v>
          </cell>
          <cell r="EI196">
            <v>0</v>
          </cell>
          <cell r="EJ196">
            <v>0</v>
          </cell>
          <cell r="EK196">
            <v>0</v>
          </cell>
          <cell r="EL196">
            <v>0</v>
          </cell>
          <cell r="EM196">
            <v>0</v>
          </cell>
          <cell r="EN196">
            <v>0</v>
          </cell>
          <cell r="EO196">
            <v>0</v>
          </cell>
          <cell r="EP196">
            <v>0</v>
          </cell>
          <cell r="EQ196">
            <v>0</v>
          </cell>
          <cell r="ER196">
            <v>0</v>
          </cell>
          <cell r="ES196">
            <v>0</v>
          </cell>
          <cell r="ET196">
            <v>0</v>
          </cell>
          <cell r="EU196">
            <v>0</v>
          </cell>
          <cell r="EV196">
            <v>0</v>
          </cell>
        </row>
        <row r="197">
          <cell r="S197" t="str">
            <v>COST TO DATE</v>
          </cell>
          <cell r="T197" t="str">
            <v>ACTUAL COST TO DATE</v>
          </cell>
          <cell r="V197" t="str">
            <v>DIRECT TO DATE</v>
          </cell>
          <cell r="W197" t="str">
            <v>BUDGET</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J197">
            <v>0</v>
          </cell>
          <cell r="BK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v>0</v>
          </cell>
          <cell r="DR197">
            <v>0</v>
          </cell>
          <cell r="DS197">
            <v>0</v>
          </cell>
          <cell r="DT197">
            <v>0</v>
          </cell>
          <cell r="DU197">
            <v>0</v>
          </cell>
          <cell r="DV197">
            <v>0</v>
          </cell>
          <cell r="DW197">
            <v>0</v>
          </cell>
          <cell r="DX197">
            <v>0</v>
          </cell>
          <cell r="DY197">
            <v>0</v>
          </cell>
          <cell r="DZ197">
            <v>0</v>
          </cell>
          <cell r="EA197">
            <v>0</v>
          </cell>
          <cell r="EB197">
            <v>0</v>
          </cell>
          <cell r="EC197">
            <v>0</v>
          </cell>
          <cell r="ED197">
            <v>0</v>
          </cell>
          <cell r="EE197">
            <v>0</v>
          </cell>
          <cell r="EF197">
            <v>0</v>
          </cell>
          <cell r="EG197">
            <v>0</v>
          </cell>
          <cell r="EH197">
            <v>0</v>
          </cell>
          <cell r="EI197">
            <v>0</v>
          </cell>
          <cell r="EJ197">
            <v>0</v>
          </cell>
          <cell r="EK197">
            <v>0</v>
          </cell>
          <cell r="EL197">
            <v>0</v>
          </cell>
          <cell r="EM197">
            <v>0</v>
          </cell>
          <cell r="EN197">
            <v>0</v>
          </cell>
          <cell r="EO197">
            <v>0</v>
          </cell>
          <cell r="EP197">
            <v>0</v>
          </cell>
          <cell r="EQ197">
            <v>0</v>
          </cell>
          <cell r="ER197">
            <v>0</v>
          </cell>
          <cell r="ES197">
            <v>0</v>
          </cell>
          <cell r="ET197">
            <v>0</v>
          </cell>
          <cell r="EU197">
            <v>0</v>
          </cell>
          <cell r="EV197">
            <v>0</v>
          </cell>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35898</v>
          </cell>
          <cell r="BY211">
            <v>35905</v>
          </cell>
          <cell r="BZ211">
            <v>35912</v>
          </cell>
          <cell r="CA211">
            <v>35919</v>
          </cell>
          <cell r="CB211">
            <v>35926</v>
          </cell>
          <cell r="CC211">
            <v>35933</v>
          </cell>
          <cell r="CD211">
            <v>35940</v>
          </cell>
          <cell r="CE211">
            <v>35947</v>
          </cell>
          <cell r="CF211">
            <v>35954</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cell r="DP211">
            <v>0</v>
          </cell>
          <cell r="DQ211">
            <v>0</v>
          </cell>
          <cell r="DR211">
            <v>0</v>
          </cell>
          <cell r="DS211">
            <v>0</v>
          </cell>
          <cell r="DT211">
            <v>0</v>
          </cell>
          <cell r="DU211">
            <v>0</v>
          </cell>
          <cell r="DV211">
            <v>0</v>
          </cell>
          <cell r="DW211">
            <v>0</v>
          </cell>
          <cell r="DX211">
            <v>0</v>
          </cell>
          <cell r="DY211">
            <v>0</v>
          </cell>
          <cell r="DZ211">
            <v>0</v>
          </cell>
          <cell r="EA211">
            <v>0</v>
          </cell>
          <cell r="EB211">
            <v>0</v>
          </cell>
          <cell r="EC211">
            <v>0</v>
          </cell>
          <cell r="ED211">
            <v>0</v>
          </cell>
          <cell r="EE211">
            <v>0</v>
          </cell>
          <cell r="EF211">
            <v>0</v>
          </cell>
          <cell r="EG211">
            <v>0</v>
          </cell>
          <cell r="EH211">
            <v>0</v>
          </cell>
          <cell r="EI211">
            <v>0</v>
          </cell>
          <cell r="EJ211">
            <v>0</v>
          </cell>
          <cell r="EK211">
            <v>0</v>
          </cell>
          <cell r="EL211">
            <v>0</v>
          </cell>
          <cell r="EM211">
            <v>0</v>
          </cell>
          <cell r="EN211">
            <v>0</v>
          </cell>
          <cell r="EO211">
            <v>0</v>
          </cell>
          <cell r="EP211">
            <v>0</v>
          </cell>
          <cell r="EQ211">
            <v>0</v>
          </cell>
          <cell r="ER211">
            <v>0</v>
          </cell>
          <cell r="ES211">
            <v>0</v>
          </cell>
          <cell r="ET211">
            <v>0</v>
          </cell>
          <cell r="EU211">
            <v>0</v>
          </cell>
          <cell r="EV211">
            <v>0</v>
          </cell>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35898</v>
          </cell>
          <cell r="BY212">
            <v>35905</v>
          </cell>
          <cell r="BZ212">
            <v>35912</v>
          </cell>
          <cell r="CA212">
            <v>35919</v>
          </cell>
          <cell r="CB212">
            <v>35926</v>
          </cell>
          <cell r="CC212">
            <v>35933</v>
          </cell>
          <cell r="CD212">
            <v>35940</v>
          </cell>
          <cell r="CE212">
            <v>35947</v>
          </cell>
          <cell r="CF212">
            <v>35954</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cell r="DP212">
            <v>0</v>
          </cell>
          <cell r="DQ212">
            <v>0</v>
          </cell>
          <cell r="DR212">
            <v>0</v>
          </cell>
          <cell r="DS212">
            <v>0</v>
          </cell>
          <cell r="DT212">
            <v>0</v>
          </cell>
          <cell r="DU212">
            <v>0</v>
          </cell>
          <cell r="DV212">
            <v>0</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125</v>
          </cell>
          <cell r="BY213">
            <v>250</v>
          </cell>
          <cell r="BZ213">
            <v>375</v>
          </cell>
          <cell r="CA213">
            <v>500</v>
          </cell>
          <cell r="CB213">
            <v>500</v>
          </cell>
          <cell r="CC213">
            <v>500</v>
          </cell>
          <cell r="CD213">
            <v>500</v>
          </cell>
          <cell r="CE213">
            <v>500</v>
          </cell>
          <cell r="CF213">
            <v>500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cell r="DP213">
            <v>0</v>
          </cell>
          <cell r="DQ213">
            <v>0</v>
          </cell>
          <cell r="DR213">
            <v>0</v>
          </cell>
          <cell r="DS213">
            <v>0</v>
          </cell>
          <cell r="DT213">
            <v>0</v>
          </cell>
          <cell r="DU213">
            <v>0</v>
          </cell>
          <cell r="DV213">
            <v>0</v>
          </cell>
          <cell r="DW213">
            <v>0</v>
          </cell>
          <cell r="DX213">
            <v>0</v>
          </cell>
          <cell r="DY213">
            <v>0</v>
          </cell>
          <cell r="DZ213">
            <v>0</v>
          </cell>
          <cell r="EA213">
            <v>0</v>
          </cell>
          <cell r="EB213">
            <v>0</v>
          </cell>
          <cell r="EC213">
            <v>0</v>
          </cell>
          <cell r="ED213">
            <v>0</v>
          </cell>
          <cell r="EE213">
            <v>0</v>
          </cell>
          <cell r="EF213">
            <v>0</v>
          </cell>
          <cell r="EG213">
            <v>0</v>
          </cell>
          <cell r="EH213">
            <v>0</v>
          </cell>
          <cell r="EI213">
            <v>0</v>
          </cell>
          <cell r="EJ213">
            <v>0</v>
          </cell>
          <cell r="EK213">
            <v>0</v>
          </cell>
          <cell r="EL213">
            <v>0</v>
          </cell>
          <cell r="EM213">
            <v>0</v>
          </cell>
          <cell r="EN213">
            <v>0</v>
          </cell>
          <cell r="EO213">
            <v>0</v>
          </cell>
          <cell r="EP213">
            <v>0</v>
          </cell>
          <cell r="EQ213">
            <v>0</v>
          </cell>
          <cell r="ER213">
            <v>0</v>
          </cell>
          <cell r="ES213">
            <v>0</v>
          </cell>
          <cell r="ET213">
            <v>0</v>
          </cell>
          <cell r="EU213">
            <v>0</v>
          </cell>
          <cell r="EV213">
            <v>0</v>
          </cell>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125</v>
          </cell>
          <cell r="CF214">
            <v>250</v>
          </cell>
          <cell r="CG214">
            <v>375</v>
          </cell>
          <cell r="CH214">
            <v>500</v>
          </cell>
          <cell r="CI214">
            <v>500</v>
          </cell>
          <cell r="CJ214">
            <v>500</v>
          </cell>
          <cell r="CK214">
            <v>500</v>
          </cell>
          <cell r="CL214">
            <v>500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v>
          </cell>
          <cell r="EC214">
            <v>0</v>
          </cell>
          <cell r="ED214">
            <v>0</v>
          </cell>
          <cell r="EE214">
            <v>0</v>
          </cell>
          <cell r="EF214">
            <v>0</v>
          </cell>
          <cell r="EG214">
            <v>0</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v>
          </cell>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125</v>
          </cell>
          <cell r="CH215">
            <v>250</v>
          </cell>
          <cell r="CI215">
            <v>375</v>
          </cell>
          <cell r="CJ215">
            <v>500</v>
          </cell>
          <cell r="CK215">
            <v>500</v>
          </cell>
          <cell r="CL215">
            <v>500</v>
          </cell>
          <cell r="CM215">
            <v>500</v>
          </cell>
          <cell r="CN215">
            <v>500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v>
          </cell>
          <cell r="EC215">
            <v>0</v>
          </cell>
          <cell r="ED215">
            <v>0</v>
          </cell>
          <cell r="EE215">
            <v>0</v>
          </cell>
          <cell r="EF215">
            <v>0</v>
          </cell>
          <cell r="EG215">
            <v>0</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v>
          </cell>
        </row>
        <row r="217">
          <cell r="T217" t="str">
            <v>BUDGET FORECAST</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35898</v>
          </cell>
          <cell r="BY217">
            <v>35905</v>
          </cell>
          <cell r="BZ217">
            <v>35912</v>
          </cell>
          <cell r="CA217">
            <v>35919</v>
          </cell>
          <cell r="CB217">
            <v>35926</v>
          </cell>
          <cell r="CC217">
            <v>35933</v>
          </cell>
          <cell r="CD217">
            <v>35940</v>
          </cell>
          <cell r="CE217">
            <v>35947</v>
          </cell>
          <cell r="CF217">
            <v>35954</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cell r="DK217">
            <v>0</v>
          </cell>
          <cell r="DL217">
            <v>0</v>
          </cell>
          <cell r="DM217">
            <v>0</v>
          </cell>
          <cell r="DN217">
            <v>0</v>
          </cell>
          <cell r="DO217">
            <v>0</v>
          </cell>
          <cell r="DP217">
            <v>0</v>
          </cell>
          <cell r="DQ217">
            <v>0</v>
          </cell>
          <cell r="DR217">
            <v>0</v>
          </cell>
          <cell r="DS217">
            <v>0</v>
          </cell>
          <cell r="DT217">
            <v>0</v>
          </cell>
          <cell r="DU217">
            <v>0</v>
          </cell>
          <cell r="DV217">
            <v>0</v>
          </cell>
          <cell r="DW217">
            <v>0</v>
          </cell>
          <cell r="DX217">
            <v>0</v>
          </cell>
          <cell r="DY217">
            <v>0</v>
          </cell>
          <cell r="DZ217">
            <v>0</v>
          </cell>
          <cell r="EA217">
            <v>0</v>
          </cell>
          <cell r="EB217">
            <v>0</v>
          </cell>
          <cell r="EC217">
            <v>0</v>
          </cell>
          <cell r="ED217">
            <v>0</v>
          </cell>
          <cell r="EE217">
            <v>0</v>
          </cell>
          <cell r="EF217">
            <v>0</v>
          </cell>
          <cell r="EG217">
            <v>0</v>
          </cell>
          <cell r="EH217">
            <v>0</v>
          </cell>
          <cell r="EI217">
            <v>0</v>
          </cell>
          <cell r="EJ217">
            <v>0</v>
          </cell>
          <cell r="EK217">
            <v>0</v>
          </cell>
          <cell r="EL217">
            <v>0</v>
          </cell>
          <cell r="EM217">
            <v>0</v>
          </cell>
          <cell r="EN217">
            <v>0</v>
          </cell>
          <cell r="EO217">
            <v>0</v>
          </cell>
          <cell r="EP217">
            <v>0</v>
          </cell>
          <cell r="EQ217">
            <v>0</v>
          </cell>
          <cell r="ER217">
            <v>0</v>
          </cell>
          <cell r="ES217">
            <v>0</v>
          </cell>
          <cell r="ET217">
            <v>0</v>
          </cell>
          <cell r="EU217">
            <v>0</v>
          </cell>
          <cell r="EV217">
            <v>0</v>
          </cell>
          <cell r="EW217">
            <v>0</v>
          </cell>
          <cell r="EX217">
            <v>0</v>
          </cell>
          <cell r="EY217">
            <v>0</v>
          </cell>
          <cell r="EZ217">
            <v>0</v>
          </cell>
          <cell r="FA217">
            <v>0</v>
          </cell>
          <cell r="FB217">
            <v>0</v>
          </cell>
          <cell r="FC217">
            <v>0</v>
          </cell>
          <cell r="FD217">
            <v>0</v>
          </cell>
          <cell r="FE217">
            <v>0</v>
          </cell>
          <cell r="FF217">
            <v>0</v>
          </cell>
          <cell r="FG217">
            <v>0</v>
          </cell>
          <cell r="FH217">
            <v>0</v>
          </cell>
          <cell r="FI217">
            <v>0</v>
          </cell>
        </row>
        <row r="218">
          <cell r="T218" t="str">
            <v>BUDGET FORECAST</v>
          </cell>
          <cell r="V218" t="str">
            <v>PRE PROD</v>
          </cell>
          <cell r="W218">
            <v>30</v>
          </cell>
          <cell r="X218">
            <v>112500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35898</v>
          </cell>
          <cell r="BY218">
            <v>35905</v>
          </cell>
          <cell r="BZ218">
            <v>35912</v>
          </cell>
          <cell r="CA218">
            <v>35919</v>
          </cell>
          <cell r="CB218">
            <v>35926</v>
          </cell>
          <cell r="CC218">
            <v>35933</v>
          </cell>
          <cell r="CD218">
            <v>35940</v>
          </cell>
          <cell r="CE218">
            <v>35947</v>
          </cell>
          <cell r="CF218">
            <v>35954</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v>
          </cell>
          <cell r="DQ218">
            <v>0</v>
          </cell>
          <cell r="DR218">
            <v>0</v>
          </cell>
          <cell r="DS218">
            <v>0</v>
          </cell>
          <cell r="DT218">
            <v>0</v>
          </cell>
          <cell r="DU218">
            <v>0</v>
          </cell>
          <cell r="DV218">
            <v>0</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v>
          </cell>
          <cell r="EK218">
            <v>0</v>
          </cell>
          <cell r="EL218">
            <v>0</v>
          </cell>
          <cell r="EM218">
            <v>0</v>
          </cell>
          <cell r="EN218">
            <v>0</v>
          </cell>
          <cell r="EO218">
            <v>0</v>
          </cell>
          <cell r="EP218">
            <v>0</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v>
          </cell>
          <cell r="FE218">
            <v>0</v>
          </cell>
          <cell r="FF218">
            <v>0</v>
          </cell>
          <cell r="FG218">
            <v>0</v>
          </cell>
          <cell r="FH218">
            <v>0</v>
          </cell>
          <cell r="FI218">
            <v>0</v>
          </cell>
        </row>
        <row r="219">
          <cell r="V219" t="str">
            <v>PRE PROD</v>
          </cell>
          <cell r="W219">
            <v>30</v>
          </cell>
          <cell r="X219">
            <v>112500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3750</v>
          </cell>
          <cell r="BY219">
            <v>7500</v>
          </cell>
          <cell r="BZ219">
            <v>11250</v>
          </cell>
          <cell r="CA219">
            <v>15000</v>
          </cell>
          <cell r="CB219">
            <v>15000</v>
          </cell>
          <cell r="CC219">
            <v>15000</v>
          </cell>
          <cell r="CD219">
            <v>15000</v>
          </cell>
          <cell r="CE219">
            <v>15000</v>
          </cell>
          <cell r="CF219">
            <v>15000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cell r="DJ219">
            <v>0</v>
          </cell>
          <cell r="DK219">
            <v>0</v>
          </cell>
          <cell r="DL219">
            <v>0</v>
          </cell>
          <cell r="DM219">
            <v>0</v>
          </cell>
          <cell r="DN219">
            <v>0</v>
          </cell>
          <cell r="DO219">
            <v>0</v>
          </cell>
          <cell r="DP219">
            <v>0</v>
          </cell>
          <cell r="DQ219">
            <v>0</v>
          </cell>
          <cell r="DR219">
            <v>0</v>
          </cell>
          <cell r="DS219">
            <v>0</v>
          </cell>
          <cell r="DT219">
            <v>0</v>
          </cell>
          <cell r="DU219">
            <v>0</v>
          </cell>
          <cell r="DV219">
            <v>0</v>
          </cell>
          <cell r="DW219">
            <v>0</v>
          </cell>
          <cell r="DX219">
            <v>0</v>
          </cell>
          <cell r="DY219">
            <v>0</v>
          </cell>
          <cell r="DZ219">
            <v>0</v>
          </cell>
          <cell r="EA219">
            <v>0</v>
          </cell>
          <cell r="EB219">
            <v>0</v>
          </cell>
          <cell r="EC219">
            <v>0</v>
          </cell>
          <cell r="ED219">
            <v>0</v>
          </cell>
          <cell r="EE219">
            <v>0</v>
          </cell>
          <cell r="EF219">
            <v>0</v>
          </cell>
          <cell r="EG219">
            <v>0</v>
          </cell>
          <cell r="EH219">
            <v>0</v>
          </cell>
          <cell r="EI219">
            <v>0</v>
          </cell>
          <cell r="EJ219">
            <v>0</v>
          </cell>
          <cell r="EK219">
            <v>0</v>
          </cell>
          <cell r="EL219">
            <v>0</v>
          </cell>
          <cell r="EM219">
            <v>0</v>
          </cell>
          <cell r="EN219">
            <v>0</v>
          </cell>
          <cell r="EO219">
            <v>0</v>
          </cell>
          <cell r="EP219">
            <v>0</v>
          </cell>
          <cell r="EQ219">
            <v>0</v>
          </cell>
          <cell r="ER219">
            <v>0</v>
          </cell>
          <cell r="ES219">
            <v>0</v>
          </cell>
          <cell r="ET219">
            <v>0</v>
          </cell>
          <cell r="EU219">
            <v>0</v>
          </cell>
          <cell r="EV219">
            <v>0</v>
          </cell>
          <cell r="EW219">
            <v>0</v>
          </cell>
          <cell r="EX219">
            <v>0</v>
          </cell>
          <cell r="EY219">
            <v>0</v>
          </cell>
          <cell r="EZ219">
            <v>0</v>
          </cell>
          <cell r="FA219">
            <v>0</v>
          </cell>
          <cell r="FB219">
            <v>0</v>
          </cell>
          <cell r="FC219">
            <v>0</v>
          </cell>
          <cell r="FD219">
            <v>0</v>
          </cell>
          <cell r="FE219">
            <v>0</v>
          </cell>
          <cell r="FF219">
            <v>0</v>
          </cell>
          <cell r="FG219">
            <v>0</v>
          </cell>
          <cell r="FH219">
            <v>0</v>
          </cell>
          <cell r="FI219">
            <v>0</v>
          </cell>
        </row>
        <row r="220">
          <cell r="V220" t="str">
            <v>PRODUCTION</v>
          </cell>
          <cell r="W220">
            <v>150</v>
          </cell>
          <cell r="X220">
            <v>487500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v>0</v>
          </cell>
          <cell r="DR220">
            <v>0</v>
          </cell>
          <cell r="DS220">
            <v>0</v>
          </cell>
          <cell r="DT220">
            <v>0</v>
          </cell>
          <cell r="DU220">
            <v>0</v>
          </cell>
          <cell r="DV220">
            <v>0</v>
          </cell>
          <cell r="DW220">
            <v>0</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O220">
            <v>0</v>
          </cell>
          <cell r="EP220">
            <v>0</v>
          </cell>
          <cell r="EQ220">
            <v>0</v>
          </cell>
          <cell r="ER220">
            <v>0</v>
          </cell>
          <cell r="ES220">
            <v>0</v>
          </cell>
          <cell r="ET220">
            <v>0</v>
          </cell>
          <cell r="EU220">
            <v>0</v>
          </cell>
          <cell r="EV220">
            <v>0</v>
          </cell>
          <cell r="EW220">
            <v>0</v>
          </cell>
          <cell r="EX220">
            <v>0</v>
          </cell>
          <cell r="EY220">
            <v>0</v>
          </cell>
          <cell r="EZ220">
            <v>0</v>
          </cell>
          <cell r="FA220">
            <v>0</v>
          </cell>
          <cell r="FB220">
            <v>0</v>
          </cell>
          <cell r="FC220">
            <v>0</v>
          </cell>
          <cell r="FD220">
            <v>0</v>
          </cell>
          <cell r="FE220">
            <v>0</v>
          </cell>
          <cell r="FF220">
            <v>0</v>
          </cell>
          <cell r="FG220">
            <v>0</v>
          </cell>
          <cell r="FH220">
            <v>0</v>
          </cell>
          <cell r="FI220">
            <v>0</v>
          </cell>
        </row>
        <row r="221">
          <cell r="V221" t="str">
            <v>PRODUCTION</v>
          </cell>
          <cell r="W221">
            <v>150</v>
          </cell>
          <cell r="X221">
            <v>487500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18750</v>
          </cell>
          <cell r="CF221">
            <v>37500</v>
          </cell>
          <cell r="CG221">
            <v>56250</v>
          </cell>
          <cell r="CH221">
            <v>75000</v>
          </cell>
          <cell r="CI221">
            <v>75000</v>
          </cell>
          <cell r="CJ221">
            <v>75000</v>
          </cell>
          <cell r="CK221">
            <v>75000</v>
          </cell>
          <cell r="CL221">
            <v>75000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J221">
            <v>0</v>
          </cell>
          <cell r="DK221">
            <v>0</v>
          </cell>
          <cell r="DL221">
            <v>0</v>
          </cell>
          <cell r="DM221">
            <v>0</v>
          </cell>
          <cell r="DN221">
            <v>0</v>
          </cell>
          <cell r="DO221">
            <v>0</v>
          </cell>
          <cell r="DP221">
            <v>0</v>
          </cell>
          <cell r="DQ221">
            <v>0</v>
          </cell>
          <cell r="DR221">
            <v>0</v>
          </cell>
          <cell r="DS221">
            <v>0</v>
          </cell>
          <cell r="DT221">
            <v>0</v>
          </cell>
          <cell r="DU221">
            <v>0</v>
          </cell>
          <cell r="DV221">
            <v>0</v>
          </cell>
          <cell r="DW221">
            <v>0</v>
          </cell>
          <cell r="DX221">
            <v>0</v>
          </cell>
          <cell r="DY221">
            <v>0</v>
          </cell>
          <cell r="DZ221">
            <v>0</v>
          </cell>
          <cell r="EA221">
            <v>0</v>
          </cell>
          <cell r="EB221">
            <v>0</v>
          </cell>
          <cell r="EC221">
            <v>0</v>
          </cell>
          <cell r="ED221">
            <v>0</v>
          </cell>
          <cell r="EE221">
            <v>0</v>
          </cell>
          <cell r="EF221">
            <v>0</v>
          </cell>
          <cell r="EG221">
            <v>0</v>
          </cell>
          <cell r="EH221">
            <v>0</v>
          </cell>
          <cell r="EI221">
            <v>0</v>
          </cell>
          <cell r="EJ221">
            <v>0</v>
          </cell>
          <cell r="EK221">
            <v>0</v>
          </cell>
          <cell r="EL221">
            <v>0</v>
          </cell>
          <cell r="EM221">
            <v>0</v>
          </cell>
          <cell r="EN221">
            <v>0</v>
          </cell>
          <cell r="EO221">
            <v>0</v>
          </cell>
          <cell r="EP221">
            <v>0</v>
          </cell>
          <cell r="EQ221">
            <v>0</v>
          </cell>
          <cell r="ER221">
            <v>0</v>
          </cell>
          <cell r="ES221">
            <v>0</v>
          </cell>
          <cell r="ET221">
            <v>0</v>
          </cell>
          <cell r="EU221">
            <v>0</v>
          </cell>
          <cell r="EV221">
            <v>0</v>
          </cell>
          <cell r="EW221">
            <v>0</v>
          </cell>
          <cell r="EX221">
            <v>0</v>
          </cell>
          <cell r="EY221">
            <v>0</v>
          </cell>
          <cell r="EZ221">
            <v>0</v>
          </cell>
          <cell r="FA221">
            <v>0</v>
          </cell>
          <cell r="FB221">
            <v>0</v>
          </cell>
          <cell r="FC221">
            <v>0</v>
          </cell>
          <cell r="FD221">
            <v>0</v>
          </cell>
          <cell r="FE221">
            <v>0</v>
          </cell>
          <cell r="FF221">
            <v>0</v>
          </cell>
          <cell r="FG221">
            <v>0</v>
          </cell>
          <cell r="FH221">
            <v>0</v>
          </cell>
          <cell r="FI221">
            <v>0</v>
          </cell>
        </row>
        <row r="222">
          <cell r="V222" t="str">
            <v>INK &amp; PAINT</v>
          </cell>
          <cell r="W222">
            <v>8</v>
          </cell>
          <cell r="X222">
            <v>26000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35961</v>
          </cell>
          <cell r="CH222">
            <v>35968</v>
          </cell>
          <cell r="CI222">
            <v>35975</v>
          </cell>
          <cell r="CJ222">
            <v>35982</v>
          </cell>
          <cell r="CK222">
            <v>35989</v>
          </cell>
          <cell r="CL222">
            <v>35996</v>
          </cell>
          <cell r="CM222">
            <v>36003</v>
          </cell>
          <cell r="CN222">
            <v>36010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0</v>
          </cell>
          <cell r="DS222">
            <v>0</v>
          </cell>
          <cell r="DT222">
            <v>0</v>
          </cell>
          <cell r="DU222">
            <v>0</v>
          </cell>
          <cell r="DV222">
            <v>0</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0</v>
          </cell>
          <cell r="EM222">
            <v>0</v>
          </cell>
          <cell r="EN222">
            <v>0</v>
          </cell>
          <cell r="EO222">
            <v>0</v>
          </cell>
          <cell r="EP222">
            <v>0</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0</v>
          </cell>
          <cell r="FG222">
            <v>0</v>
          </cell>
          <cell r="FH222">
            <v>0</v>
          </cell>
          <cell r="FI222">
            <v>0</v>
          </cell>
        </row>
        <row r="223">
          <cell r="V223" t="str">
            <v>INK &amp; PAINT</v>
          </cell>
          <cell r="W223">
            <v>8</v>
          </cell>
          <cell r="X223">
            <v>26000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1000</v>
          </cell>
          <cell r="CH223">
            <v>2000</v>
          </cell>
          <cell r="CI223">
            <v>3000</v>
          </cell>
          <cell r="CJ223">
            <v>4000</v>
          </cell>
          <cell r="CK223">
            <v>4000</v>
          </cell>
          <cell r="CL223">
            <v>4000</v>
          </cell>
          <cell r="CM223">
            <v>4000</v>
          </cell>
          <cell r="CN223">
            <v>4000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cell r="DP223">
            <v>0</v>
          </cell>
          <cell r="DQ223">
            <v>0</v>
          </cell>
          <cell r="DR223">
            <v>0</v>
          </cell>
          <cell r="DS223">
            <v>0</v>
          </cell>
          <cell r="DT223">
            <v>0</v>
          </cell>
          <cell r="DU223">
            <v>0</v>
          </cell>
          <cell r="DV223">
            <v>0</v>
          </cell>
          <cell r="DW223">
            <v>0</v>
          </cell>
          <cell r="DX223">
            <v>0</v>
          </cell>
          <cell r="DY223">
            <v>0</v>
          </cell>
          <cell r="DZ223">
            <v>0</v>
          </cell>
          <cell r="EA223">
            <v>0</v>
          </cell>
          <cell r="EB223">
            <v>0</v>
          </cell>
          <cell r="EC223">
            <v>0</v>
          </cell>
          <cell r="ED223">
            <v>0</v>
          </cell>
          <cell r="EE223">
            <v>0</v>
          </cell>
          <cell r="EF223">
            <v>0</v>
          </cell>
          <cell r="EG223">
            <v>0</v>
          </cell>
          <cell r="EH223">
            <v>0</v>
          </cell>
          <cell r="EI223">
            <v>0</v>
          </cell>
          <cell r="EJ223">
            <v>0</v>
          </cell>
          <cell r="EK223">
            <v>0</v>
          </cell>
          <cell r="EL223">
            <v>0</v>
          </cell>
          <cell r="EM223">
            <v>0</v>
          </cell>
          <cell r="EN223">
            <v>0</v>
          </cell>
          <cell r="EO223">
            <v>0</v>
          </cell>
          <cell r="EP223">
            <v>0</v>
          </cell>
          <cell r="EQ223">
            <v>0</v>
          </cell>
          <cell r="ER223">
            <v>0</v>
          </cell>
          <cell r="ES223">
            <v>0</v>
          </cell>
          <cell r="ET223">
            <v>0</v>
          </cell>
          <cell r="EU223">
            <v>0</v>
          </cell>
          <cell r="EV223">
            <v>0</v>
          </cell>
          <cell r="EW223">
            <v>0</v>
          </cell>
          <cell r="EX223">
            <v>0</v>
          </cell>
          <cell r="EY223">
            <v>0</v>
          </cell>
          <cell r="EZ223">
            <v>0</v>
          </cell>
          <cell r="FA223">
            <v>0</v>
          </cell>
          <cell r="FB223">
            <v>0</v>
          </cell>
          <cell r="FC223">
            <v>0</v>
          </cell>
          <cell r="FD223">
            <v>0</v>
          </cell>
          <cell r="FE223">
            <v>0</v>
          </cell>
          <cell r="FF223">
            <v>0</v>
          </cell>
          <cell r="FG223">
            <v>0</v>
          </cell>
          <cell r="FH223">
            <v>0</v>
          </cell>
          <cell r="FI223">
            <v>0</v>
          </cell>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cell r="DP228">
            <v>0</v>
          </cell>
          <cell r="DQ228">
            <v>0</v>
          </cell>
          <cell r="DR228">
            <v>0</v>
          </cell>
          <cell r="DS228">
            <v>0</v>
          </cell>
          <cell r="DT228">
            <v>0</v>
          </cell>
          <cell r="DU228">
            <v>0</v>
          </cell>
          <cell r="DV228">
            <v>0</v>
          </cell>
          <cell r="DW228">
            <v>0</v>
          </cell>
          <cell r="DX228">
            <v>0</v>
          </cell>
          <cell r="DY228">
            <v>0</v>
          </cell>
          <cell r="DZ228">
            <v>0</v>
          </cell>
          <cell r="EA228">
            <v>0</v>
          </cell>
          <cell r="EB228">
            <v>0</v>
          </cell>
          <cell r="EC228">
            <v>0</v>
          </cell>
          <cell r="ED228">
            <v>0</v>
          </cell>
          <cell r="EE228">
            <v>0</v>
          </cell>
          <cell r="EF228">
            <v>0</v>
          </cell>
          <cell r="EG228">
            <v>0</v>
          </cell>
          <cell r="EH228">
            <v>0</v>
          </cell>
          <cell r="EI228">
            <v>0</v>
          </cell>
          <cell r="EJ228">
            <v>0</v>
          </cell>
          <cell r="EK228">
            <v>0</v>
          </cell>
          <cell r="EL228">
            <v>0</v>
          </cell>
          <cell r="EM228">
            <v>0</v>
          </cell>
          <cell r="EN228">
            <v>0</v>
          </cell>
          <cell r="EO228">
            <v>0</v>
          </cell>
          <cell r="EP228">
            <v>0</v>
          </cell>
          <cell r="EQ228">
            <v>0</v>
          </cell>
          <cell r="ER228">
            <v>0</v>
          </cell>
          <cell r="ES228">
            <v>0</v>
          </cell>
          <cell r="ET228">
            <v>0</v>
          </cell>
          <cell r="EU228">
            <v>0</v>
          </cell>
          <cell r="EV228">
            <v>0</v>
          </cell>
        </row>
        <row r="229">
          <cell r="V229" t="str">
            <v>PROJECTED STREET</v>
          </cell>
          <cell r="X229">
            <v>36122.220141999998</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v>0</v>
          </cell>
          <cell r="DR229">
            <v>0</v>
          </cell>
          <cell r="DS229">
            <v>0</v>
          </cell>
          <cell r="DT229">
            <v>0</v>
          </cell>
          <cell r="DU229">
            <v>0</v>
          </cell>
          <cell r="DV229">
            <v>0</v>
          </cell>
          <cell r="DW229">
            <v>0</v>
          </cell>
          <cell r="DX229">
            <v>0</v>
          </cell>
          <cell r="DY229">
            <v>0</v>
          </cell>
          <cell r="DZ229">
            <v>0</v>
          </cell>
          <cell r="EA229">
            <v>0</v>
          </cell>
          <cell r="EB229">
            <v>0</v>
          </cell>
          <cell r="EC229">
            <v>0</v>
          </cell>
          <cell r="ED229">
            <v>0</v>
          </cell>
          <cell r="EE229">
            <v>0</v>
          </cell>
          <cell r="EF229">
            <v>0</v>
          </cell>
          <cell r="EG229">
            <v>0</v>
          </cell>
          <cell r="EH229">
            <v>0</v>
          </cell>
          <cell r="EI229">
            <v>0</v>
          </cell>
          <cell r="EJ229">
            <v>0</v>
          </cell>
          <cell r="EK229">
            <v>0</v>
          </cell>
          <cell r="EL229">
            <v>0</v>
          </cell>
          <cell r="EM229">
            <v>0</v>
          </cell>
          <cell r="EN229">
            <v>0</v>
          </cell>
          <cell r="EO229">
            <v>0</v>
          </cell>
          <cell r="EP229">
            <v>0</v>
          </cell>
          <cell r="EQ229">
            <v>0</v>
          </cell>
          <cell r="ER229">
            <v>0</v>
          </cell>
          <cell r="ES229">
            <v>0</v>
          </cell>
          <cell r="ET229">
            <v>0</v>
          </cell>
          <cell r="EU229">
            <v>0</v>
          </cell>
          <cell r="EV229">
            <v>0</v>
          </cell>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cell r="DK232">
            <v>0</v>
          </cell>
          <cell r="DL232">
            <v>0</v>
          </cell>
          <cell r="DM232">
            <v>0</v>
          </cell>
          <cell r="DN232">
            <v>0</v>
          </cell>
          <cell r="DO232">
            <v>0</v>
          </cell>
          <cell r="DP232">
            <v>0</v>
          </cell>
          <cell r="DQ232">
            <v>0</v>
          </cell>
          <cell r="DR232">
            <v>0</v>
          </cell>
          <cell r="DS232">
            <v>0</v>
          </cell>
          <cell r="DT232">
            <v>0</v>
          </cell>
          <cell r="DU232">
            <v>0</v>
          </cell>
          <cell r="DV232">
            <v>0</v>
          </cell>
          <cell r="DW232">
            <v>0</v>
          </cell>
          <cell r="DX232">
            <v>0</v>
          </cell>
          <cell r="DY232">
            <v>0</v>
          </cell>
          <cell r="DZ232">
            <v>0</v>
          </cell>
          <cell r="EA232">
            <v>0</v>
          </cell>
          <cell r="EB232">
            <v>0</v>
          </cell>
          <cell r="EC232">
            <v>0</v>
          </cell>
          <cell r="ED232">
            <v>0</v>
          </cell>
          <cell r="EE232">
            <v>0</v>
          </cell>
          <cell r="EF232">
            <v>0</v>
          </cell>
          <cell r="EG232">
            <v>0</v>
          </cell>
          <cell r="EH232">
            <v>0</v>
          </cell>
          <cell r="EI232">
            <v>0</v>
          </cell>
          <cell r="EJ232">
            <v>0</v>
          </cell>
          <cell r="EK232">
            <v>0</v>
          </cell>
          <cell r="EL232">
            <v>0</v>
          </cell>
          <cell r="EM232">
            <v>0</v>
          </cell>
          <cell r="EN232">
            <v>0</v>
          </cell>
          <cell r="EO232">
            <v>0</v>
          </cell>
          <cell r="EP232">
            <v>0</v>
          </cell>
          <cell r="EQ232">
            <v>0</v>
          </cell>
          <cell r="ER232">
            <v>0</v>
          </cell>
          <cell r="ES232">
            <v>0</v>
          </cell>
          <cell r="ET232">
            <v>0</v>
          </cell>
          <cell r="EU232">
            <v>0</v>
          </cell>
          <cell r="EV232">
            <v>0</v>
          </cell>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v>0</v>
          </cell>
          <cell r="DR233">
            <v>0</v>
          </cell>
          <cell r="DS233">
            <v>0</v>
          </cell>
          <cell r="DT233">
            <v>0</v>
          </cell>
          <cell r="DU233">
            <v>0</v>
          </cell>
          <cell r="DV233">
            <v>0</v>
          </cell>
          <cell r="DW233">
            <v>0</v>
          </cell>
          <cell r="DX233">
            <v>0</v>
          </cell>
          <cell r="DY233">
            <v>0</v>
          </cell>
          <cell r="DZ233">
            <v>0</v>
          </cell>
          <cell r="EA233">
            <v>0</v>
          </cell>
          <cell r="EB233">
            <v>0</v>
          </cell>
          <cell r="EC233">
            <v>0</v>
          </cell>
          <cell r="ED233">
            <v>0</v>
          </cell>
          <cell r="EE233">
            <v>0</v>
          </cell>
          <cell r="EF233">
            <v>0</v>
          </cell>
          <cell r="EG233">
            <v>0</v>
          </cell>
          <cell r="EH233">
            <v>0</v>
          </cell>
          <cell r="EI233">
            <v>0</v>
          </cell>
          <cell r="EJ233">
            <v>0</v>
          </cell>
          <cell r="EK233">
            <v>0</v>
          </cell>
          <cell r="EL233">
            <v>0</v>
          </cell>
          <cell r="EM233">
            <v>0</v>
          </cell>
          <cell r="EN233">
            <v>0</v>
          </cell>
          <cell r="EO233">
            <v>0</v>
          </cell>
          <cell r="EP233">
            <v>0</v>
          </cell>
          <cell r="EQ233">
            <v>0</v>
          </cell>
          <cell r="ER233">
            <v>0</v>
          </cell>
          <cell r="ES233">
            <v>0</v>
          </cell>
          <cell r="ET233">
            <v>0</v>
          </cell>
          <cell r="EU233">
            <v>0</v>
          </cell>
          <cell r="EV233">
            <v>0</v>
          </cell>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J234">
            <v>0</v>
          </cell>
          <cell r="DK234">
            <v>0</v>
          </cell>
          <cell r="DL234">
            <v>0</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v>
          </cell>
          <cell r="EC234">
            <v>0</v>
          </cell>
          <cell r="ED234">
            <v>0</v>
          </cell>
          <cell r="EE234">
            <v>0</v>
          </cell>
          <cell r="EF234">
            <v>0</v>
          </cell>
          <cell r="EG234">
            <v>0</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v>
          </cell>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cell r="DK235">
            <v>0</v>
          </cell>
          <cell r="DL235">
            <v>0</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v>
          </cell>
          <cell r="EC235">
            <v>0</v>
          </cell>
          <cell r="ED235">
            <v>0</v>
          </cell>
          <cell r="EE235">
            <v>0</v>
          </cell>
          <cell r="EF235">
            <v>0</v>
          </cell>
          <cell r="EG235">
            <v>0</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v>
          </cell>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cell r="DK236">
            <v>0</v>
          </cell>
          <cell r="DL236">
            <v>0</v>
          </cell>
          <cell r="DM236">
            <v>0</v>
          </cell>
          <cell r="DN236">
            <v>0</v>
          </cell>
          <cell r="DO236">
            <v>0</v>
          </cell>
          <cell r="DP236">
            <v>0</v>
          </cell>
          <cell r="DQ236">
            <v>0</v>
          </cell>
          <cell r="DR236">
            <v>0</v>
          </cell>
          <cell r="DS236">
            <v>0</v>
          </cell>
          <cell r="DT236">
            <v>0</v>
          </cell>
          <cell r="DU236">
            <v>0</v>
          </cell>
          <cell r="DV236">
            <v>0</v>
          </cell>
          <cell r="DW236">
            <v>0</v>
          </cell>
          <cell r="DX236">
            <v>0</v>
          </cell>
          <cell r="DY236">
            <v>0</v>
          </cell>
          <cell r="DZ236">
            <v>0</v>
          </cell>
          <cell r="EA236">
            <v>0</v>
          </cell>
          <cell r="EB236">
            <v>0</v>
          </cell>
          <cell r="EC236">
            <v>0</v>
          </cell>
          <cell r="ED236">
            <v>0</v>
          </cell>
          <cell r="EE236">
            <v>0</v>
          </cell>
          <cell r="EF236">
            <v>0</v>
          </cell>
          <cell r="EG236">
            <v>0</v>
          </cell>
          <cell r="EH236">
            <v>0</v>
          </cell>
          <cell r="EI236">
            <v>0</v>
          </cell>
          <cell r="EJ236">
            <v>0</v>
          </cell>
          <cell r="EK236">
            <v>0</v>
          </cell>
          <cell r="EL236">
            <v>0</v>
          </cell>
          <cell r="EM236">
            <v>0</v>
          </cell>
          <cell r="EN236">
            <v>0</v>
          </cell>
          <cell r="EO236">
            <v>0</v>
          </cell>
          <cell r="EP236">
            <v>0</v>
          </cell>
          <cell r="EQ236">
            <v>0</v>
          </cell>
          <cell r="ER236">
            <v>0</v>
          </cell>
          <cell r="ES236">
            <v>0</v>
          </cell>
          <cell r="ET236">
            <v>0</v>
          </cell>
          <cell r="EU236">
            <v>0</v>
          </cell>
          <cell r="EV236">
            <v>0</v>
          </cell>
        </row>
        <row r="238">
          <cell r="T238" t="str">
            <v>BUDGET FORECAST</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v>0</v>
          </cell>
          <cell r="DR238">
            <v>0</v>
          </cell>
          <cell r="DS238">
            <v>0</v>
          </cell>
          <cell r="DT238">
            <v>0</v>
          </cell>
          <cell r="DU238">
            <v>0</v>
          </cell>
          <cell r="DV238">
            <v>0</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v>
          </cell>
          <cell r="EK238">
            <v>0</v>
          </cell>
          <cell r="EL238">
            <v>0</v>
          </cell>
          <cell r="EM238">
            <v>0</v>
          </cell>
          <cell r="EN238">
            <v>0</v>
          </cell>
          <cell r="EO238">
            <v>0</v>
          </cell>
          <cell r="EP238">
            <v>0</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v>
          </cell>
          <cell r="FE238">
            <v>0</v>
          </cell>
          <cell r="FF238">
            <v>0</v>
          </cell>
          <cell r="FG238">
            <v>0</v>
          </cell>
          <cell r="FH238">
            <v>0</v>
          </cell>
          <cell r="FI238">
            <v>0</v>
          </cell>
        </row>
        <row r="239">
          <cell r="T239" t="str">
            <v>BUDGET FORECAST</v>
          </cell>
          <cell r="V239" t="str">
            <v>PRE PROD</v>
          </cell>
          <cell r="W239">
            <v>30</v>
          </cell>
          <cell r="X239">
            <v>217500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cell r="DK239">
            <v>0</v>
          </cell>
          <cell r="DL239">
            <v>0</v>
          </cell>
          <cell r="DM239">
            <v>0</v>
          </cell>
          <cell r="DN239">
            <v>0</v>
          </cell>
          <cell r="DO239">
            <v>0</v>
          </cell>
          <cell r="DP239">
            <v>0</v>
          </cell>
          <cell r="DQ239">
            <v>0</v>
          </cell>
          <cell r="DR239">
            <v>0</v>
          </cell>
          <cell r="DS239">
            <v>0</v>
          </cell>
          <cell r="DT239">
            <v>0</v>
          </cell>
          <cell r="DU239">
            <v>0</v>
          </cell>
          <cell r="DV239">
            <v>0</v>
          </cell>
          <cell r="DW239">
            <v>0</v>
          </cell>
          <cell r="DX239">
            <v>0</v>
          </cell>
          <cell r="DY239">
            <v>0</v>
          </cell>
          <cell r="DZ239">
            <v>0</v>
          </cell>
          <cell r="EA239">
            <v>0</v>
          </cell>
          <cell r="EB239">
            <v>0</v>
          </cell>
          <cell r="EC239">
            <v>0</v>
          </cell>
          <cell r="ED239">
            <v>0</v>
          </cell>
          <cell r="EE239">
            <v>0</v>
          </cell>
          <cell r="EF239">
            <v>0</v>
          </cell>
          <cell r="EG239">
            <v>0</v>
          </cell>
          <cell r="EH239">
            <v>0</v>
          </cell>
          <cell r="EI239">
            <v>0</v>
          </cell>
          <cell r="EJ239">
            <v>0</v>
          </cell>
          <cell r="EK239">
            <v>0</v>
          </cell>
          <cell r="EL239">
            <v>0</v>
          </cell>
          <cell r="EM239">
            <v>0</v>
          </cell>
          <cell r="EN239">
            <v>0</v>
          </cell>
          <cell r="EO239">
            <v>0</v>
          </cell>
          <cell r="EP239">
            <v>0</v>
          </cell>
          <cell r="EQ239">
            <v>0</v>
          </cell>
          <cell r="ER239">
            <v>0</v>
          </cell>
          <cell r="ES239">
            <v>0</v>
          </cell>
          <cell r="ET239">
            <v>0</v>
          </cell>
          <cell r="EU239">
            <v>0</v>
          </cell>
          <cell r="EV239">
            <v>0</v>
          </cell>
          <cell r="EW239">
            <v>0</v>
          </cell>
          <cell r="EX239">
            <v>0</v>
          </cell>
          <cell r="EY239">
            <v>0</v>
          </cell>
          <cell r="EZ239">
            <v>0</v>
          </cell>
          <cell r="FA239">
            <v>0</v>
          </cell>
          <cell r="FB239">
            <v>0</v>
          </cell>
          <cell r="FC239">
            <v>0</v>
          </cell>
          <cell r="FD239">
            <v>0</v>
          </cell>
          <cell r="FE239">
            <v>0</v>
          </cell>
          <cell r="FF239">
            <v>0</v>
          </cell>
          <cell r="FG239">
            <v>0</v>
          </cell>
          <cell r="FH239">
            <v>0</v>
          </cell>
          <cell r="FI239">
            <v>0</v>
          </cell>
        </row>
        <row r="240">
          <cell r="V240" t="str">
            <v>PRE PROD</v>
          </cell>
          <cell r="W240">
            <v>30</v>
          </cell>
          <cell r="X240">
            <v>217500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cell r="DJ240">
            <v>0</v>
          </cell>
          <cell r="DK240">
            <v>0</v>
          </cell>
          <cell r="DL240">
            <v>0</v>
          </cell>
          <cell r="DM240">
            <v>0</v>
          </cell>
          <cell r="DN240">
            <v>0</v>
          </cell>
          <cell r="DO240">
            <v>0</v>
          </cell>
          <cell r="DP240">
            <v>0</v>
          </cell>
          <cell r="DQ240">
            <v>0</v>
          </cell>
          <cell r="DR240">
            <v>0</v>
          </cell>
          <cell r="DS240">
            <v>0</v>
          </cell>
          <cell r="DT240">
            <v>0</v>
          </cell>
          <cell r="DU240">
            <v>0</v>
          </cell>
          <cell r="DV240">
            <v>0</v>
          </cell>
          <cell r="DW240">
            <v>0</v>
          </cell>
          <cell r="DX240">
            <v>0</v>
          </cell>
          <cell r="DY240">
            <v>0</v>
          </cell>
          <cell r="DZ240">
            <v>0</v>
          </cell>
          <cell r="EA240">
            <v>0</v>
          </cell>
          <cell r="EB240">
            <v>0</v>
          </cell>
          <cell r="EC240">
            <v>0</v>
          </cell>
          <cell r="ED240">
            <v>0</v>
          </cell>
          <cell r="EE240">
            <v>0</v>
          </cell>
          <cell r="EF240">
            <v>0</v>
          </cell>
          <cell r="EG240">
            <v>0</v>
          </cell>
          <cell r="EH240">
            <v>0</v>
          </cell>
          <cell r="EI240">
            <v>0</v>
          </cell>
          <cell r="EJ240">
            <v>0</v>
          </cell>
          <cell r="EK240">
            <v>0</v>
          </cell>
          <cell r="EL240">
            <v>0</v>
          </cell>
          <cell r="EM240">
            <v>0</v>
          </cell>
          <cell r="EN240">
            <v>0</v>
          </cell>
          <cell r="EO240">
            <v>0</v>
          </cell>
          <cell r="EP240">
            <v>0</v>
          </cell>
          <cell r="EQ240">
            <v>0</v>
          </cell>
          <cell r="ER240">
            <v>0</v>
          </cell>
          <cell r="ES240">
            <v>0</v>
          </cell>
          <cell r="ET240">
            <v>0</v>
          </cell>
          <cell r="EU240">
            <v>0</v>
          </cell>
          <cell r="EV240">
            <v>0</v>
          </cell>
          <cell r="EW240">
            <v>0</v>
          </cell>
          <cell r="EX240">
            <v>0</v>
          </cell>
          <cell r="EY240">
            <v>0</v>
          </cell>
          <cell r="EZ240">
            <v>0</v>
          </cell>
          <cell r="FA240">
            <v>0</v>
          </cell>
          <cell r="FB240">
            <v>0</v>
          </cell>
          <cell r="FC240">
            <v>0</v>
          </cell>
          <cell r="FD240">
            <v>0</v>
          </cell>
          <cell r="FE240">
            <v>0</v>
          </cell>
          <cell r="FF240">
            <v>0</v>
          </cell>
          <cell r="FG240">
            <v>0</v>
          </cell>
          <cell r="FH240">
            <v>0</v>
          </cell>
          <cell r="FI240">
            <v>0</v>
          </cell>
        </row>
        <row r="241">
          <cell r="V241" t="str">
            <v>PRODUCTION</v>
          </cell>
          <cell r="W241">
            <v>150</v>
          </cell>
          <cell r="X241">
            <v>1087500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cell r="DK241">
            <v>0</v>
          </cell>
          <cell r="DL241">
            <v>0</v>
          </cell>
          <cell r="DM241">
            <v>0</v>
          </cell>
          <cell r="DN241">
            <v>0</v>
          </cell>
          <cell r="DO241">
            <v>0</v>
          </cell>
          <cell r="DP241">
            <v>0</v>
          </cell>
          <cell r="DQ241">
            <v>0</v>
          </cell>
          <cell r="DR241">
            <v>0</v>
          </cell>
          <cell r="DS241">
            <v>0</v>
          </cell>
          <cell r="DT241">
            <v>0</v>
          </cell>
          <cell r="DU241">
            <v>0</v>
          </cell>
          <cell r="DV241">
            <v>0</v>
          </cell>
          <cell r="DW241">
            <v>0</v>
          </cell>
          <cell r="DX241">
            <v>0</v>
          </cell>
          <cell r="DY241">
            <v>0</v>
          </cell>
          <cell r="DZ241">
            <v>0</v>
          </cell>
          <cell r="EA241">
            <v>0</v>
          </cell>
          <cell r="EB241">
            <v>0</v>
          </cell>
          <cell r="EC241">
            <v>0</v>
          </cell>
          <cell r="ED241">
            <v>0</v>
          </cell>
          <cell r="EE241">
            <v>0</v>
          </cell>
          <cell r="EF241">
            <v>0</v>
          </cell>
          <cell r="EG241">
            <v>0</v>
          </cell>
          <cell r="EH241">
            <v>0</v>
          </cell>
          <cell r="EI241">
            <v>0</v>
          </cell>
          <cell r="EJ241">
            <v>0</v>
          </cell>
          <cell r="EK241">
            <v>0</v>
          </cell>
          <cell r="EL241">
            <v>0</v>
          </cell>
          <cell r="EM241">
            <v>0</v>
          </cell>
          <cell r="EN241">
            <v>0</v>
          </cell>
          <cell r="EO241">
            <v>0</v>
          </cell>
          <cell r="EP241">
            <v>0</v>
          </cell>
          <cell r="EQ241">
            <v>0</v>
          </cell>
          <cell r="ER241">
            <v>0</v>
          </cell>
          <cell r="ES241">
            <v>0</v>
          </cell>
          <cell r="ET241">
            <v>0</v>
          </cell>
          <cell r="EU241">
            <v>0</v>
          </cell>
          <cell r="EV241">
            <v>0</v>
          </cell>
          <cell r="EW241">
            <v>0</v>
          </cell>
          <cell r="EX241">
            <v>0</v>
          </cell>
          <cell r="EY241">
            <v>0</v>
          </cell>
          <cell r="EZ241">
            <v>0</v>
          </cell>
          <cell r="FA241">
            <v>0</v>
          </cell>
          <cell r="FB241">
            <v>0</v>
          </cell>
          <cell r="FC241">
            <v>0</v>
          </cell>
          <cell r="FD241">
            <v>0</v>
          </cell>
          <cell r="FE241">
            <v>0</v>
          </cell>
          <cell r="FF241">
            <v>0</v>
          </cell>
          <cell r="FG241">
            <v>0</v>
          </cell>
          <cell r="FH241">
            <v>0</v>
          </cell>
          <cell r="FI241">
            <v>0</v>
          </cell>
        </row>
        <row r="242">
          <cell r="V242" t="str">
            <v>PRODUCTION</v>
          </cell>
          <cell r="W242">
            <v>150</v>
          </cell>
          <cell r="X242">
            <v>1087500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0</v>
          </cell>
          <cell r="DS242">
            <v>0</v>
          </cell>
          <cell r="DT242">
            <v>0</v>
          </cell>
          <cell r="DU242">
            <v>0</v>
          </cell>
          <cell r="DV242">
            <v>0</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0</v>
          </cell>
          <cell r="EM242">
            <v>0</v>
          </cell>
          <cell r="EN242">
            <v>0</v>
          </cell>
          <cell r="EO242">
            <v>0</v>
          </cell>
          <cell r="EP242">
            <v>0</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0</v>
          </cell>
          <cell r="FG242">
            <v>0</v>
          </cell>
          <cell r="FH242">
            <v>0</v>
          </cell>
          <cell r="FI242">
            <v>0</v>
          </cell>
        </row>
        <row r="243">
          <cell r="V243" t="str">
            <v>INK &amp; PAINT</v>
          </cell>
          <cell r="W243">
            <v>8</v>
          </cell>
          <cell r="X243">
            <v>58000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cell r="DP243">
            <v>0</v>
          </cell>
          <cell r="DQ243">
            <v>0</v>
          </cell>
          <cell r="DR243">
            <v>0</v>
          </cell>
          <cell r="DS243">
            <v>0</v>
          </cell>
          <cell r="DT243">
            <v>0</v>
          </cell>
          <cell r="DU243">
            <v>0</v>
          </cell>
          <cell r="DV243">
            <v>0</v>
          </cell>
          <cell r="DW243">
            <v>0</v>
          </cell>
          <cell r="DX243">
            <v>0</v>
          </cell>
          <cell r="DY243">
            <v>0</v>
          </cell>
          <cell r="DZ243">
            <v>0</v>
          </cell>
          <cell r="EA243">
            <v>0</v>
          </cell>
          <cell r="EB243">
            <v>0</v>
          </cell>
          <cell r="EC243">
            <v>0</v>
          </cell>
          <cell r="ED243">
            <v>0</v>
          </cell>
          <cell r="EE243">
            <v>0</v>
          </cell>
          <cell r="EF243">
            <v>0</v>
          </cell>
          <cell r="EG243">
            <v>0</v>
          </cell>
          <cell r="EH243">
            <v>0</v>
          </cell>
          <cell r="EI243">
            <v>0</v>
          </cell>
          <cell r="EJ243">
            <v>0</v>
          </cell>
          <cell r="EK243">
            <v>0</v>
          </cell>
          <cell r="EL243">
            <v>0</v>
          </cell>
          <cell r="EM243">
            <v>0</v>
          </cell>
          <cell r="EN243">
            <v>0</v>
          </cell>
          <cell r="EO243">
            <v>0</v>
          </cell>
          <cell r="EP243">
            <v>0</v>
          </cell>
          <cell r="EQ243">
            <v>0</v>
          </cell>
          <cell r="ER243">
            <v>0</v>
          </cell>
          <cell r="ES243">
            <v>0</v>
          </cell>
          <cell r="ET243">
            <v>0</v>
          </cell>
          <cell r="EU243">
            <v>0</v>
          </cell>
          <cell r="EV243">
            <v>0</v>
          </cell>
          <cell r="EW243">
            <v>0</v>
          </cell>
          <cell r="EX243">
            <v>0</v>
          </cell>
          <cell r="EY243">
            <v>0</v>
          </cell>
          <cell r="EZ243">
            <v>0</v>
          </cell>
          <cell r="FA243">
            <v>0</v>
          </cell>
          <cell r="FB243">
            <v>0</v>
          </cell>
          <cell r="FC243">
            <v>0</v>
          </cell>
          <cell r="FD243">
            <v>0</v>
          </cell>
          <cell r="FE243">
            <v>0</v>
          </cell>
          <cell r="FF243">
            <v>0</v>
          </cell>
          <cell r="FG243">
            <v>0</v>
          </cell>
          <cell r="FH243">
            <v>0</v>
          </cell>
          <cell r="FI243">
            <v>0</v>
          </cell>
        </row>
        <row r="244">
          <cell r="V244" t="str">
            <v>INK &amp; PAINT</v>
          </cell>
          <cell r="W244">
            <v>8</v>
          </cell>
          <cell r="X244">
            <v>58000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cell r="DK249">
            <v>0</v>
          </cell>
          <cell r="DL249">
            <v>0</v>
          </cell>
          <cell r="DM249">
            <v>0</v>
          </cell>
          <cell r="DN249">
            <v>0</v>
          </cell>
          <cell r="DO249">
            <v>0</v>
          </cell>
          <cell r="DP249">
            <v>0</v>
          </cell>
          <cell r="DQ249">
            <v>0</v>
          </cell>
          <cell r="DR249">
            <v>0</v>
          </cell>
          <cell r="DS249">
            <v>0</v>
          </cell>
          <cell r="DT249">
            <v>0</v>
          </cell>
          <cell r="DU249">
            <v>0</v>
          </cell>
          <cell r="DV249">
            <v>0</v>
          </cell>
          <cell r="DW249">
            <v>0</v>
          </cell>
          <cell r="DX249">
            <v>0</v>
          </cell>
          <cell r="DY249">
            <v>0</v>
          </cell>
          <cell r="DZ249">
            <v>0</v>
          </cell>
          <cell r="EA249">
            <v>0</v>
          </cell>
          <cell r="EB249">
            <v>0</v>
          </cell>
          <cell r="EC249">
            <v>0</v>
          </cell>
          <cell r="ED249">
            <v>0</v>
          </cell>
          <cell r="EE249">
            <v>0</v>
          </cell>
          <cell r="EF249">
            <v>0</v>
          </cell>
          <cell r="EG249">
            <v>0</v>
          </cell>
          <cell r="EH249">
            <v>0</v>
          </cell>
          <cell r="EI249">
            <v>0</v>
          </cell>
          <cell r="EJ249">
            <v>0</v>
          </cell>
          <cell r="EK249">
            <v>0</v>
          </cell>
          <cell r="EL249">
            <v>0</v>
          </cell>
          <cell r="EM249">
            <v>0</v>
          </cell>
          <cell r="EN249">
            <v>0</v>
          </cell>
          <cell r="EO249">
            <v>0</v>
          </cell>
          <cell r="EP249">
            <v>0</v>
          </cell>
          <cell r="EQ249">
            <v>0</v>
          </cell>
          <cell r="ER249">
            <v>0</v>
          </cell>
          <cell r="ES249">
            <v>0</v>
          </cell>
          <cell r="ET249">
            <v>0</v>
          </cell>
          <cell r="EU249">
            <v>0</v>
          </cell>
          <cell r="EV249">
            <v>0</v>
          </cell>
        </row>
        <row r="250">
          <cell r="V250" t="str">
            <v>PROJECTED STREET</v>
          </cell>
          <cell r="X250">
            <v>36184</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v>0</v>
          </cell>
          <cell r="DR250">
            <v>0</v>
          </cell>
          <cell r="DS250">
            <v>0</v>
          </cell>
          <cell r="DT250">
            <v>0</v>
          </cell>
          <cell r="DU250">
            <v>0</v>
          </cell>
          <cell r="DV250">
            <v>0</v>
          </cell>
          <cell r="DW250">
            <v>0</v>
          </cell>
          <cell r="DX250">
            <v>0</v>
          </cell>
          <cell r="DY250">
            <v>0</v>
          </cell>
          <cell r="DZ250">
            <v>0</v>
          </cell>
          <cell r="EA250">
            <v>0</v>
          </cell>
          <cell r="EB250">
            <v>0</v>
          </cell>
          <cell r="EC250">
            <v>0</v>
          </cell>
          <cell r="ED250">
            <v>0</v>
          </cell>
          <cell r="EE250">
            <v>0</v>
          </cell>
          <cell r="EF250">
            <v>0</v>
          </cell>
          <cell r="EG250">
            <v>0</v>
          </cell>
          <cell r="EH250">
            <v>0</v>
          </cell>
          <cell r="EI250">
            <v>0</v>
          </cell>
          <cell r="EJ250">
            <v>0</v>
          </cell>
          <cell r="EK250">
            <v>0</v>
          </cell>
          <cell r="EL250">
            <v>0</v>
          </cell>
          <cell r="EM250">
            <v>0</v>
          </cell>
          <cell r="EN250">
            <v>0</v>
          </cell>
          <cell r="EO250">
            <v>0</v>
          </cell>
          <cell r="EP250">
            <v>0</v>
          </cell>
          <cell r="EQ250">
            <v>0</v>
          </cell>
          <cell r="ER250">
            <v>0</v>
          </cell>
          <cell r="ES250">
            <v>0</v>
          </cell>
          <cell r="ET250">
            <v>0</v>
          </cell>
          <cell r="EU250">
            <v>0</v>
          </cell>
          <cell r="EV250">
            <v>0</v>
          </cell>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v>0</v>
          </cell>
          <cell r="DR253">
            <v>0</v>
          </cell>
          <cell r="DS253">
            <v>0</v>
          </cell>
          <cell r="DT253">
            <v>0</v>
          </cell>
          <cell r="DU253">
            <v>0</v>
          </cell>
          <cell r="DV253">
            <v>0</v>
          </cell>
          <cell r="DW253">
            <v>0</v>
          </cell>
          <cell r="DX253">
            <v>0</v>
          </cell>
          <cell r="DY253">
            <v>0</v>
          </cell>
          <cell r="DZ253">
            <v>0</v>
          </cell>
          <cell r="EA253">
            <v>0</v>
          </cell>
          <cell r="EB253">
            <v>0</v>
          </cell>
          <cell r="EC253">
            <v>0</v>
          </cell>
          <cell r="ED253">
            <v>0</v>
          </cell>
          <cell r="EE253">
            <v>0</v>
          </cell>
          <cell r="EF253">
            <v>0</v>
          </cell>
          <cell r="EG253">
            <v>0</v>
          </cell>
          <cell r="EH253">
            <v>0</v>
          </cell>
          <cell r="EI253">
            <v>0</v>
          </cell>
          <cell r="EJ253">
            <v>0</v>
          </cell>
          <cell r="EK253">
            <v>0</v>
          </cell>
          <cell r="EL253">
            <v>0</v>
          </cell>
          <cell r="EM253">
            <v>0</v>
          </cell>
          <cell r="EN253">
            <v>0</v>
          </cell>
          <cell r="EO253">
            <v>0</v>
          </cell>
          <cell r="EP253">
            <v>0</v>
          </cell>
          <cell r="EQ253">
            <v>0</v>
          </cell>
          <cell r="ER253">
            <v>0</v>
          </cell>
          <cell r="ES253">
            <v>0</v>
          </cell>
          <cell r="ET253">
            <v>0</v>
          </cell>
          <cell r="EU253">
            <v>0</v>
          </cell>
          <cell r="EV253">
            <v>0</v>
          </cell>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v>
          </cell>
          <cell r="EC254">
            <v>0</v>
          </cell>
          <cell r="ED254">
            <v>0</v>
          </cell>
          <cell r="EE254">
            <v>0</v>
          </cell>
          <cell r="EF254">
            <v>0</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v>
          </cell>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v>
          </cell>
          <cell r="EC255">
            <v>0</v>
          </cell>
          <cell r="ED255">
            <v>0</v>
          </cell>
          <cell r="EE255">
            <v>0</v>
          </cell>
          <cell r="EF255">
            <v>0</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v>
          </cell>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v>0</v>
          </cell>
          <cell r="DR256">
            <v>0</v>
          </cell>
          <cell r="DS256">
            <v>0</v>
          </cell>
          <cell r="DT256">
            <v>0</v>
          </cell>
          <cell r="DU256">
            <v>0</v>
          </cell>
          <cell r="DV256">
            <v>0</v>
          </cell>
          <cell r="DW256">
            <v>0</v>
          </cell>
          <cell r="DX256">
            <v>0</v>
          </cell>
          <cell r="DY256">
            <v>0</v>
          </cell>
          <cell r="DZ256">
            <v>0</v>
          </cell>
          <cell r="EA256">
            <v>0</v>
          </cell>
          <cell r="EB256">
            <v>0</v>
          </cell>
          <cell r="EC256">
            <v>0</v>
          </cell>
          <cell r="ED256">
            <v>0</v>
          </cell>
          <cell r="EE256">
            <v>0</v>
          </cell>
          <cell r="EF256">
            <v>0</v>
          </cell>
          <cell r="EG256">
            <v>0</v>
          </cell>
          <cell r="EH256">
            <v>0</v>
          </cell>
          <cell r="EI256">
            <v>0</v>
          </cell>
          <cell r="EJ256">
            <v>0</v>
          </cell>
          <cell r="EK256">
            <v>0</v>
          </cell>
          <cell r="EL256">
            <v>0</v>
          </cell>
          <cell r="EM256">
            <v>0</v>
          </cell>
          <cell r="EN256">
            <v>0</v>
          </cell>
          <cell r="EO256">
            <v>0</v>
          </cell>
          <cell r="EP256">
            <v>0</v>
          </cell>
          <cell r="EQ256">
            <v>0</v>
          </cell>
          <cell r="ER256">
            <v>0</v>
          </cell>
          <cell r="ES256">
            <v>0</v>
          </cell>
          <cell r="ET256">
            <v>0</v>
          </cell>
          <cell r="EU256">
            <v>0</v>
          </cell>
          <cell r="EV256">
            <v>0</v>
          </cell>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125</v>
          </cell>
          <cell r="CS257">
            <v>250</v>
          </cell>
          <cell r="CT257">
            <v>375</v>
          </cell>
          <cell r="CU257">
            <v>500</v>
          </cell>
          <cell r="CV257">
            <v>500</v>
          </cell>
          <cell r="CW257">
            <v>500</v>
          </cell>
          <cell r="CX257">
            <v>500</v>
          </cell>
          <cell r="CY257">
            <v>500</v>
          </cell>
          <cell r="CZ257">
            <v>500</v>
          </cell>
          <cell r="DA257">
            <v>500</v>
          </cell>
          <cell r="DB257">
            <v>500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cell r="DS257">
            <v>0</v>
          </cell>
          <cell r="DT257">
            <v>0</v>
          </cell>
          <cell r="DU257">
            <v>0</v>
          </cell>
          <cell r="DV257">
            <v>0</v>
          </cell>
          <cell r="DW257">
            <v>0</v>
          </cell>
          <cell r="DX257">
            <v>0</v>
          </cell>
          <cell r="DY257">
            <v>0</v>
          </cell>
          <cell r="DZ257">
            <v>0</v>
          </cell>
          <cell r="EA257">
            <v>0</v>
          </cell>
          <cell r="EB257">
            <v>0</v>
          </cell>
          <cell r="EC257">
            <v>0</v>
          </cell>
          <cell r="ED257">
            <v>0</v>
          </cell>
          <cell r="EE257">
            <v>0</v>
          </cell>
          <cell r="EF257">
            <v>0</v>
          </cell>
          <cell r="EG257">
            <v>0</v>
          </cell>
          <cell r="EH257">
            <v>0</v>
          </cell>
          <cell r="EI257">
            <v>0</v>
          </cell>
          <cell r="EJ257">
            <v>0</v>
          </cell>
          <cell r="EK257">
            <v>0</v>
          </cell>
          <cell r="EL257">
            <v>0</v>
          </cell>
          <cell r="EM257">
            <v>0</v>
          </cell>
          <cell r="EN257">
            <v>0</v>
          </cell>
          <cell r="EO257">
            <v>0</v>
          </cell>
          <cell r="EP257">
            <v>0</v>
          </cell>
          <cell r="EQ257">
            <v>0</v>
          </cell>
          <cell r="ER257">
            <v>0</v>
          </cell>
          <cell r="ES257">
            <v>0</v>
          </cell>
          <cell r="ET257">
            <v>0</v>
          </cell>
          <cell r="EU257">
            <v>0</v>
          </cell>
          <cell r="EV257">
            <v>0</v>
          </cell>
        </row>
        <row r="259">
          <cell r="T259" t="str">
            <v>BUDGET FORECAST</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v>0</v>
          </cell>
          <cell r="DR259">
            <v>0</v>
          </cell>
          <cell r="DS259">
            <v>0</v>
          </cell>
          <cell r="DT259">
            <v>0</v>
          </cell>
          <cell r="DU259">
            <v>0</v>
          </cell>
          <cell r="DV259">
            <v>0</v>
          </cell>
          <cell r="DW259">
            <v>0</v>
          </cell>
          <cell r="DX259">
            <v>0</v>
          </cell>
          <cell r="DY259">
            <v>0</v>
          </cell>
          <cell r="DZ259">
            <v>0</v>
          </cell>
          <cell r="EA259">
            <v>0</v>
          </cell>
          <cell r="EB259">
            <v>0</v>
          </cell>
          <cell r="EC259">
            <v>0</v>
          </cell>
          <cell r="ED259">
            <v>0</v>
          </cell>
          <cell r="EE259">
            <v>0</v>
          </cell>
          <cell r="EF259">
            <v>0</v>
          </cell>
          <cell r="EG259">
            <v>0</v>
          </cell>
          <cell r="EH259">
            <v>0</v>
          </cell>
          <cell r="EI259">
            <v>0</v>
          </cell>
          <cell r="EJ259">
            <v>0</v>
          </cell>
          <cell r="EK259">
            <v>0</v>
          </cell>
          <cell r="EL259">
            <v>0</v>
          </cell>
          <cell r="EM259">
            <v>0</v>
          </cell>
          <cell r="EN259">
            <v>0</v>
          </cell>
          <cell r="EO259">
            <v>0</v>
          </cell>
          <cell r="EP259">
            <v>0</v>
          </cell>
          <cell r="EQ259">
            <v>0</v>
          </cell>
          <cell r="ER259">
            <v>0</v>
          </cell>
          <cell r="ES259">
            <v>0</v>
          </cell>
          <cell r="ET259">
            <v>0</v>
          </cell>
          <cell r="EU259">
            <v>0</v>
          </cell>
          <cell r="EV259">
            <v>0</v>
          </cell>
          <cell r="EW259">
            <v>0</v>
          </cell>
          <cell r="EX259">
            <v>0</v>
          </cell>
          <cell r="EY259">
            <v>0</v>
          </cell>
          <cell r="EZ259">
            <v>0</v>
          </cell>
          <cell r="FA259">
            <v>0</v>
          </cell>
          <cell r="FB259">
            <v>0</v>
          </cell>
          <cell r="FC259">
            <v>0</v>
          </cell>
          <cell r="FD259">
            <v>0</v>
          </cell>
          <cell r="FE259">
            <v>0</v>
          </cell>
          <cell r="FF259">
            <v>0</v>
          </cell>
          <cell r="FG259">
            <v>0</v>
          </cell>
          <cell r="FH259">
            <v>0</v>
          </cell>
          <cell r="FI259">
            <v>0</v>
          </cell>
        </row>
        <row r="260">
          <cell r="T260" t="str">
            <v>BUDGET FORECAST</v>
          </cell>
          <cell r="V260" t="str">
            <v>PRE PROD</v>
          </cell>
          <cell r="W260">
            <v>30</v>
          </cell>
          <cell r="X260">
            <v>157500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cell r="DK260">
            <v>0</v>
          </cell>
          <cell r="DL260">
            <v>0</v>
          </cell>
          <cell r="DM260">
            <v>0</v>
          </cell>
          <cell r="DN260">
            <v>0</v>
          </cell>
          <cell r="DO260">
            <v>0</v>
          </cell>
          <cell r="DP260">
            <v>0</v>
          </cell>
          <cell r="DQ260">
            <v>0</v>
          </cell>
          <cell r="DR260">
            <v>0</v>
          </cell>
          <cell r="DS260">
            <v>0</v>
          </cell>
          <cell r="DT260">
            <v>0</v>
          </cell>
          <cell r="DU260">
            <v>0</v>
          </cell>
          <cell r="DV260">
            <v>0</v>
          </cell>
          <cell r="DW260">
            <v>0</v>
          </cell>
          <cell r="DX260">
            <v>0</v>
          </cell>
          <cell r="DY260">
            <v>0</v>
          </cell>
          <cell r="DZ260">
            <v>0</v>
          </cell>
          <cell r="EA260">
            <v>0</v>
          </cell>
          <cell r="EB260">
            <v>0</v>
          </cell>
          <cell r="EC260">
            <v>0</v>
          </cell>
          <cell r="ED260">
            <v>0</v>
          </cell>
          <cell r="EE260">
            <v>0</v>
          </cell>
          <cell r="EF260">
            <v>0</v>
          </cell>
          <cell r="EG260">
            <v>0</v>
          </cell>
          <cell r="EH260">
            <v>0</v>
          </cell>
          <cell r="EI260">
            <v>0</v>
          </cell>
          <cell r="EJ260">
            <v>0</v>
          </cell>
          <cell r="EK260">
            <v>0</v>
          </cell>
          <cell r="EL260">
            <v>0</v>
          </cell>
          <cell r="EM260">
            <v>0</v>
          </cell>
          <cell r="EN260">
            <v>0</v>
          </cell>
          <cell r="EO260">
            <v>0</v>
          </cell>
          <cell r="EP260">
            <v>0</v>
          </cell>
          <cell r="EQ260">
            <v>0</v>
          </cell>
          <cell r="ER260">
            <v>0</v>
          </cell>
          <cell r="ES260">
            <v>0</v>
          </cell>
          <cell r="ET260">
            <v>0</v>
          </cell>
          <cell r="EU260">
            <v>0</v>
          </cell>
          <cell r="EV260">
            <v>0</v>
          </cell>
          <cell r="EW260">
            <v>0</v>
          </cell>
          <cell r="EX260">
            <v>0</v>
          </cell>
          <cell r="EY260">
            <v>0</v>
          </cell>
          <cell r="EZ260">
            <v>0</v>
          </cell>
          <cell r="FA260">
            <v>0</v>
          </cell>
          <cell r="FB260">
            <v>0</v>
          </cell>
          <cell r="FC260">
            <v>0</v>
          </cell>
          <cell r="FD260">
            <v>0</v>
          </cell>
          <cell r="FE260">
            <v>0</v>
          </cell>
          <cell r="FF260">
            <v>0</v>
          </cell>
          <cell r="FG260">
            <v>0</v>
          </cell>
          <cell r="FH260">
            <v>0</v>
          </cell>
          <cell r="FI260">
            <v>0</v>
          </cell>
        </row>
        <row r="261">
          <cell r="V261" t="str">
            <v>PRE PROD</v>
          </cell>
          <cell r="W261">
            <v>30</v>
          </cell>
          <cell r="X261">
            <v>157500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v>0</v>
          </cell>
          <cell r="DR261">
            <v>0</v>
          </cell>
          <cell r="DS261">
            <v>0</v>
          </cell>
          <cell r="DT261">
            <v>0</v>
          </cell>
          <cell r="DU261">
            <v>0</v>
          </cell>
          <cell r="DV261">
            <v>0</v>
          </cell>
          <cell r="DW261">
            <v>0</v>
          </cell>
          <cell r="DX261">
            <v>0</v>
          </cell>
          <cell r="DY261">
            <v>0</v>
          </cell>
          <cell r="DZ261">
            <v>0</v>
          </cell>
          <cell r="EA261">
            <v>0</v>
          </cell>
          <cell r="EB261">
            <v>0</v>
          </cell>
          <cell r="EC261">
            <v>0</v>
          </cell>
          <cell r="ED261">
            <v>0</v>
          </cell>
          <cell r="EE261">
            <v>0</v>
          </cell>
          <cell r="EF261">
            <v>0</v>
          </cell>
          <cell r="EG261">
            <v>0</v>
          </cell>
          <cell r="EH261">
            <v>0</v>
          </cell>
          <cell r="EI261">
            <v>0</v>
          </cell>
          <cell r="EJ261">
            <v>0</v>
          </cell>
          <cell r="EK261">
            <v>0</v>
          </cell>
          <cell r="EL261">
            <v>0</v>
          </cell>
          <cell r="EM261">
            <v>0</v>
          </cell>
          <cell r="EN261">
            <v>0</v>
          </cell>
          <cell r="EO261">
            <v>0</v>
          </cell>
          <cell r="EP261">
            <v>0</v>
          </cell>
          <cell r="EQ261">
            <v>0</v>
          </cell>
          <cell r="ER261">
            <v>0</v>
          </cell>
          <cell r="ES261">
            <v>0</v>
          </cell>
          <cell r="ET261">
            <v>0</v>
          </cell>
          <cell r="EU261">
            <v>0</v>
          </cell>
          <cell r="EV261">
            <v>0</v>
          </cell>
          <cell r="EW261">
            <v>0</v>
          </cell>
          <cell r="EX261">
            <v>0</v>
          </cell>
          <cell r="EY261">
            <v>0</v>
          </cell>
          <cell r="EZ261">
            <v>0</v>
          </cell>
          <cell r="FA261">
            <v>0</v>
          </cell>
          <cell r="FB261">
            <v>0</v>
          </cell>
          <cell r="FC261">
            <v>0</v>
          </cell>
          <cell r="FD261">
            <v>0</v>
          </cell>
          <cell r="FE261">
            <v>0</v>
          </cell>
          <cell r="FF261">
            <v>0</v>
          </cell>
          <cell r="FG261">
            <v>0</v>
          </cell>
          <cell r="FH261">
            <v>0</v>
          </cell>
          <cell r="FI261">
            <v>0</v>
          </cell>
        </row>
        <row r="262">
          <cell r="V262" t="str">
            <v>PRODUCTION</v>
          </cell>
          <cell r="W262">
            <v>150</v>
          </cell>
          <cell r="X262">
            <v>712500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v>0</v>
          </cell>
          <cell r="DB262">
            <v>0</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0</v>
          </cell>
          <cell r="DS262">
            <v>0</v>
          </cell>
          <cell r="DT262">
            <v>0</v>
          </cell>
          <cell r="DU262">
            <v>0</v>
          </cell>
          <cell r="DV262">
            <v>0</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0</v>
          </cell>
          <cell r="EM262">
            <v>0</v>
          </cell>
          <cell r="EN262">
            <v>0</v>
          </cell>
          <cell r="EO262">
            <v>0</v>
          </cell>
          <cell r="EP262">
            <v>0</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0</v>
          </cell>
          <cell r="FG262">
            <v>0</v>
          </cell>
          <cell r="FH262">
            <v>0</v>
          </cell>
          <cell r="FI262">
            <v>0</v>
          </cell>
        </row>
        <row r="263">
          <cell r="V263" t="str">
            <v>PRODUCTION</v>
          </cell>
          <cell r="W263">
            <v>150</v>
          </cell>
          <cell r="X263">
            <v>712500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v>0</v>
          </cell>
          <cell r="DB263">
            <v>0</v>
          </cell>
          <cell r="DC263">
            <v>0</v>
          </cell>
          <cell r="DD263">
            <v>0</v>
          </cell>
          <cell r="DE263">
            <v>0</v>
          </cell>
          <cell r="DF263">
            <v>0</v>
          </cell>
          <cell r="DG263">
            <v>0</v>
          </cell>
          <cell r="DH263">
            <v>0</v>
          </cell>
          <cell r="DI263">
            <v>0</v>
          </cell>
          <cell r="DJ263">
            <v>0</v>
          </cell>
          <cell r="DK263">
            <v>0</v>
          </cell>
          <cell r="DL263">
            <v>0</v>
          </cell>
          <cell r="DM263">
            <v>0</v>
          </cell>
          <cell r="DN263">
            <v>0</v>
          </cell>
          <cell r="DO263">
            <v>0</v>
          </cell>
          <cell r="DP263">
            <v>0</v>
          </cell>
          <cell r="DQ263">
            <v>0</v>
          </cell>
          <cell r="DR263">
            <v>0</v>
          </cell>
          <cell r="DS263">
            <v>0</v>
          </cell>
          <cell r="DT263">
            <v>0</v>
          </cell>
          <cell r="DU263">
            <v>0</v>
          </cell>
          <cell r="DV263">
            <v>0</v>
          </cell>
          <cell r="DW263">
            <v>0</v>
          </cell>
          <cell r="DX263">
            <v>0</v>
          </cell>
          <cell r="DY263">
            <v>0</v>
          </cell>
          <cell r="DZ263">
            <v>0</v>
          </cell>
          <cell r="EA263">
            <v>0</v>
          </cell>
          <cell r="EB263">
            <v>0</v>
          </cell>
          <cell r="EC263">
            <v>0</v>
          </cell>
          <cell r="ED263">
            <v>0</v>
          </cell>
          <cell r="EE263">
            <v>0</v>
          </cell>
          <cell r="EF263">
            <v>0</v>
          </cell>
          <cell r="EG263">
            <v>0</v>
          </cell>
          <cell r="EH263">
            <v>0</v>
          </cell>
          <cell r="EI263">
            <v>0</v>
          </cell>
          <cell r="EJ263">
            <v>0</v>
          </cell>
          <cell r="EK263">
            <v>0</v>
          </cell>
          <cell r="EL263">
            <v>0</v>
          </cell>
          <cell r="EM263">
            <v>0</v>
          </cell>
          <cell r="EN263">
            <v>0</v>
          </cell>
          <cell r="EO263">
            <v>0</v>
          </cell>
          <cell r="EP263">
            <v>0</v>
          </cell>
          <cell r="EQ263">
            <v>0</v>
          </cell>
          <cell r="ER263">
            <v>0</v>
          </cell>
          <cell r="ES263">
            <v>0</v>
          </cell>
          <cell r="ET263">
            <v>0</v>
          </cell>
          <cell r="EU263">
            <v>0</v>
          </cell>
          <cell r="EV263">
            <v>0</v>
          </cell>
          <cell r="EW263">
            <v>0</v>
          </cell>
          <cell r="EX263">
            <v>0</v>
          </cell>
          <cell r="EY263">
            <v>0</v>
          </cell>
          <cell r="EZ263">
            <v>0</v>
          </cell>
          <cell r="FA263">
            <v>0</v>
          </cell>
          <cell r="FB263">
            <v>0</v>
          </cell>
          <cell r="FC263">
            <v>0</v>
          </cell>
          <cell r="FD263">
            <v>0</v>
          </cell>
          <cell r="FE263">
            <v>0</v>
          </cell>
          <cell r="FF263">
            <v>0</v>
          </cell>
          <cell r="FG263">
            <v>0</v>
          </cell>
          <cell r="FH263">
            <v>0</v>
          </cell>
          <cell r="FI263">
            <v>0</v>
          </cell>
        </row>
        <row r="264">
          <cell r="V264" t="str">
            <v>INK &amp; PAINT</v>
          </cell>
          <cell r="W264">
            <v>8</v>
          </cell>
          <cell r="X264">
            <v>38000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row>
        <row r="265">
          <cell r="V265" t="str">
            <v>INK &amp; PAINT</v>
          </cell>
          <cell r="W265">
            <v>8</v>
          </cell>
          <cell r="X265">
            <v>38000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1000</v>
          </cell>
          <cell r="CS265">
            <v>2000</v>
          </cell>
          <cell r="CT265">
            <v>3000</v>
          </cell>
          <cell r="CU265">
            <v>4000</v>
          </cell>
          <cell r="CV265">
            <v>4000</v>
          </cell>
          <cell r="CW265">
            <v>4000</v>
          </cell>
          <cell r="CX265">
            <v>4000</v>
          </cell>
          <cell r="CY265">
            <v>4000</v>
          </cell>
          <cell r="CZ265">
            <v>4000</v>
          </cell>
          <cell r="DA265">
            <v>4000</v>
          </cell>
          <cell r="DB265">
            <v>4000</v>
          </cell>
          <cell r="DC265">
            <v>0</v>
          </cell>
          <cell r="DD265">
            <v>0</v>
          </cell>
          <cell r="DE265">
            <v>0</v>
          </cell>
          <cell r="DF265">
            <v>0</v>
          </cell>
          <cell r="DG265">
            <v>0</v>
          </cell>
          <cell r="DH265">
            <v>0</v>
          </cell>
          <cell r="DI265">
            <v>0</v>
          </cell>
          <cell r="DJ265">
            <v>0</v>
          </cell>
          <cell r="DK265">
            <v>0</v>
          </cell>
          <cell r="DL265">
            <v>0</v>
          </cell>
          <cell r="DM265">
            <v>0</v>
          </cell>
          <cell r="DN265">
            <v>0</v>
          </cell>
          <cell r="DO265">
            <v>0</v>
          </cell>
          <cell r="DP265">
            <v>0</v>
          </cell>
          <cell r="DQ265">
            <v>0</v>
          </cell>
          <cell r="DR265">
            <v>0</v>
          </cell>
          <cell r="DS265">
            <v>0</v>
          </cell>
          <cell r="DT265">
            <v>0</v>
          </cell>
          <cell r="DU265">
            <v>0</v>
          </cell>
          <cell r="DV265">
            <v>0</v>
          </cell>
          <cell r="DW265">
            <v>0</v>
          </cell>
          <cell r="DX265">
            <v>0</v>
          </cell>
          <cell r="DY265">
            <v>0</v>
          </cell>
          <cell r="DZ265">
            <v>0</v>
          </cell>
          <cell r="EA265">
            <v>0</v>
          </cell>
          <cell r="EB265">
            <v>0</v>
          </cell>
          <cell r="EC265">
            <v>0</v>
          </cell>
          <cell r="ED265">
            <v>0</v>
          </cell>
          <cell r="EE265">
            <v>0</v>
          </cell>
          <cell r="EF265">
            <v>0</v>
          </cell>
          <cell r="EG265">
            <v>0</v>
          </cell>
          <cell r="EH265">
            <v>0</v>
          </cell>
          <cell r="EI265">
            <v>0</v>
          </cell>
          <cell r="EJ265">
            <v>0</v>
          </cell>
          <cell r="EK265">
            <v>0</v>
          </cell>
          <cell r="EL265">
            <v>0</v>
          </cell>
          <cell r="EM265">
            <v>0</v>
          </cell>
          <cell r="EN265">
            <v>0</v>
          </cell>
          <cell r="EO265">
            <v>0</v>
          </cell>
          <cell r="EP265">
            <v>0</v>
          </cell>
          <cell r="EQ265">
            <v>0</v>
          </cell>
          <cell r="ER265">
            <v>0</v>
          </cell>
          <cell r="ES265">
            <v>0</v>
          </cell>
          <cell r="ET265">
            <v>0</v>
          </cell>
          <cell r="EU265">
            <v>0</v>
          </cell>
          <cell r="EV265">
            <v>0</v>
          </cell>
          <cell r="EW265">
            <v>0</v>
          </cell>
          <cell r="EX265">
            <v>0</v>
          </cell>
          <cell r="EY265">
            <v>0</v>
          </cell>
          <cell r="EZ265">
            <v>0</v>
          </cell>
          <cell r="FA265">
            <v>0</v>
          </cell>
          <cell r="FB265">
            <v>0</v>
          </cell>
          <cell r="FC265">
            <v>0</v>
          </cell>
          <cell r="FD265">
            <v>0</v>
          </cell>
          <cell r="FE265">
            <v>0</v>
          </cell>
          <cell r="FF265">
            <v>0</v>
          </cell>
          <cell r="FG265">
            <v>0</v>
          </cell>
          <cell r="FH265">
            <v>0</v>
          </cell>
          <cell r="FI265">
            <v>0</v>
          </cell>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v>0</v>
          </cell>
          <cell r="DR270">
            <v>0</v>
          </cell>
          <cell r="DS270">
            <v>0</v>
          </cell>
          <cell r="DT270">
            <v>0</v>
          </cell>
          <cell r="DU270">
            <v>0</v>
          </cell>
          <cell r="DV270">
            <v>0</v>
          </cell>
          <cell r="DW270">
            <v>0</v>
          </cell>
          <cell r="DX270">
            <v>0</v>
          </cell>
          <cell r="DY270">
            <v>0</v>
          </cell>
          <cell r="DZ270">
            <v>0</v>
          </cell>
          <cell r="EA270">
            <v>0</v>
          </cell>
          <cell r="EB270">
            <v>0</v>
          </cell>
          <cell r="EC270">
            <v>0</v>
          </cell>
          <cell r="ED270">
            <v>0</v>
          </cell>
          <cell r="EE270">
            <v>0</v>
          </cell>
          <cell r="EF270">
            <v>0</v>
          </cell>
          <cell r="EG270">
            <v>0</v>
          </cell>
          <cell r="EH270">
            <v>0</v>
          </cell>
          <cell r="EI270">
            <v>0</v>
          </cell>
          <cell r="EJ270">
            <v>0</v>
          </cell>
          <cell r="EK270">
            <v>0</v>
          </cell>
          <cell r="EL270">
            <v>0</v>
          </cell>
          <cell r="EM270">
            <v>0</v>
          </cell>
          <cell r="EN270">
            <v>0</v>
          </cell>
          <cell r="EO270">
            <v>0</v>
          </cell>
          <cell r="EP270">
            <v>0</v>
          </cell>
          <cell r="EQ270">
            <v>0</v>
          </cell>
          <cell r="ER270">
            <v>0</v>
          </cell>
          <cell r="ES270">
            <v>0</v>
          </cell>
          <cell r="ET270">
            <v>0</v>
          </cell>
          <cell r="EU270">
            <v>0</v>
          </cell>
          <cell r="EV270">
            <v>0</v>
          </cell>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v>0</v>
          </cell>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v>0</v>
          </cell>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v>0</v>
          </cell>
          <cell r="U10">
            <v>0</v>
          </cell>
          <cell r="V10">
            <v>0</v>
          </cell>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v>0</v>
          </cell>
          <cell r="U11">
            <v>0</v>
          </cell>
          <cell r="V11">
            <v>0</v>
          </cell>
        </row>
        <row r="12">
          <cell r="N12" t="str">
            <v>Engineering</v>
          </cell>
          <cell r="O12">
            <v>36230</v>
          </cell>
          <cell r="P12">
            <v>36344</v>
          </cell>
          <cell r="Q12">
            <v>250</v>
          </cell>
          <cell r="R12">
            <v>16</v>
          </cell>
          <cell r="S12">
            <v>114</v>
          </cell>
          <cell r="T12">
            <v>0</v>
          </cell>
          <cell r="U12">
            <v>0</v>
          </cell>
          <cell r="V12">
            <v>0</v>
          </cell>
        </row>
        <row r="13">
          <cell r="C13" t="str">
            <v>ENGINEERING</v>
          </cell>
          <cell r="F13" t="str">
            <v>TESTING</v>
          </cell>
          <cell r="N13" t="str">
            <v>Testing</v>
          </cell>
          <cell r="O13">
            <v>36277</v>
          </cell>
          <cell r="P13">
            <v>36359.5</v>
          </cell>
          <cell r="Q13">
            <v>400</v>
          </cell>
          <cell r="R13">
            <v>11</v>
          </cell>
          <cell r="S13">
            <v>82.5</v>
          </cell>
          <cell r="T13">
            <v>0</v>
          </cell>
          <cell r="U13">
            <v>0</v>
          </cell>
          <cell r="V13">
            <v>0</v>
          </cell>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v>0</v>
          </cell>
          <cell r="U14">
            <v>0</v>
          </cell>
          <cell r="V14">
            <v>0</v>
          </cell>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v>0</v>
          </cell>
          <cell r="U20">
            <v>0</v>
          </cell>
          <cell r="V20">
            <v>0</v>
          </cell>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v>0</v>
          </cell>
          <cell r="U21">
            <v>0</v>
          </cell>
          <cell r="V21">
            <v>0</v>
          </cell>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v>0</v>
          </cell>
          <cell r="U22">
            <v>0</v>
          </cell>
          <cell r="V22">
            <v>0</v>
          </cell>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v>0</v>
          </cell>
          <cell r="U23">
            <v>0</v>
          </cell>
          <cell r="V23">
            <v>0</v>
          </cell>
        </row>
        <row r="24">
          <cell r="N24" t="str">
            <v>Engineering</v>
          </cell>
          <cell r="O24">
            <v>36261</v>
          </cell>
          <cell r="P24">
            <v>36375</v>
          </cell>
          <cell r="Q24">
            <v>250</v>
          </cell>
          <cell r="R24">
            <v>17</v>
          </cell>
          <cell r="S24">
            <v>114</v>
          </cell>
          <cell r="T24">
            <v>0</v>
          </cell>
          <cell r="U24">
            <v>0</v>
          </cell>
          <cell r="V24">
            <v>0</v>
          </cell>
        </row>
        <row r="25">
          <cell r="C25" t="str">
            <v>ENGINEERING</v>
          </cell>
          <cell r="F25" t="str">
            <v>TESTING</v>
          </cell>
          <cell r="N25" t="str">
            <v>Testing</v>
          </cell>
          <cell r="O25">
            <v>36308</v>
          </cell>
          <cell r="P25">
            <v>36390.5</v>
          </cell>
          <cell r="Q25">
            <v>400</v>
          </cell>
          <cell r="R25">
            <v>12</v>
          </cell>
          <cell r="S25">
            <v>82.5</v>
          </cell>
          <cell r="T25">
            <v>0</v>
          </cell>
          <cell r="U25">
            <v>0</v>
          </cell>
          <cell r="V25">
            <v>0</v>
          </cell>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v>0</v>
          </cell>
          <cell r="U26">
            <v>0</v>
          </cell>
          <cell r="V26">
            <v>0</v>
          </cell>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v>0</v>
          </cell>
          <cell r="U32">
            <v>0</v>
          </cell>
          <cell r="V32">
            <v>0</v>
          </cell>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v>0</v>
          </cell>
          <cell r="U33">
            <v>0</v>
          </cell>
          <cell r="V33">
            <v>0</v>
          </cell>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v>0</v>
          </cell>
          <cell r="U34">
            <v>0</v>
          </cell>
          <cell r="V34">
            <v>0</v>
          </cell>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v>0</v>
          </cell>
          <cell r="U35">
            <v>0</v>
          </cell>
          <cell r="V35">
            <v>0</v>
          </cell>
        </row>
        <row r="36">
          <cell r="N36" t="str">
            <v>Engineering</v>
          </cell>
          <cell r="O36">
            <v>36306</v>
          </cell>
          <cell r="P36">
            <v>36420</v>
          </cell>
          <cell r="Q36">
            <v>250</v>
          </cell>
          <cell r="R36">
            <v>16</v>
          </cell>
          <cell r="S36">
            <v>114</v>
          </cell>
          <cell r="T36">
            <v>0</v>
          </cell>
          <cell r="U36">
            <v>0</v>
          </cell>
          <cell r="V36">
            <v>0</v>
          </cell>
        </row>
        <row r="37">
          <cell r="C37" t="str">
            <v>ENGINEERING</v>
          </cell>
          <cell r="F37" t="str">
            <v>TESTING</v>
          </cell>
          <cell r="N37" t="str">
            <v>Testing</v>
          </cell>
          <cell r="O37">
            <v>36353</v>
          </cell>
          <cell r="P37">
            <v>36435.5</v>
          </cell>
          <cell r="Q37">
            <v>400</v>
          </cell>
          <cell r="R37">
            <v>12</v>
          </cell>
          <cell r="S37">
            <v>82.5</v>
          </cell>
          <cell r="T37">
            <v>0</v>
          </cell>
          <cell r="U37">
            <v>0</v>
          </cell>
          <cell r="V37">
            <v>0</v>
          </cell>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v>0</v>
          </cell>
          <cell r="U38">
            <v>0</v>
          </cell>
          <cell r="V38">
            <v>0</v>
          </cell>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v>0</v>
          </cell>
          <cell r="U44">
            <v>0</v>
          </cell>
          <cell r="V44">
            <v>0</v>
          </cell>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v>0</v>
          </cell>
          <cell r="U45">
            <v>0</v>
          </cell>
          <cell r="V45">
            <v>0</v>
          </cell>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v>0</v>
          </cell>
          <cell r="U46">
            <v>0</v>
          </cell>
          <cell r="V46">
            <v>0</v>
          </cell>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v>0</v>
          </cell>
          <cell r="U47">
            <v>0</v>
          </cell>
          <cell r="V47">
            <v>0</v>
          </cell>
        </row>
        <row r="48">
          <cell r="N48" t="str">
            <v>Engineering</v>
          </cell>
          <cell r="O48">
            <v>36370</v>
          </cell>
          <cell r="P48">
            <v>36484</v>
          </cell>
          <cell r="Q48">
            <v>250</v>
          </cell>
          <cell r="R48">
            <v>16</v>
          </cell>
          <cell r="S48">
            <v>114</v>
          </cell>
          <cell r="T48">
            <v>0</v>
          </cell>
          <cell r="U48">
            <v>0</v>
          </cell>
          <cell r="V48">
            <v>0</v>
          </cell>
        </row>
        <row r="49">
          <cell r="C49" t="str">
            <v>ENGINEERING</v>
          </cell>
          <cell r="F49" t="str">
            <v>TESTING</v>
          </cell>
          <cell r="N49" t="str">
            <v>Testing</v>
          </cell>
          <cell r="O49">
            <v>36417</v>
          </cell>
          <cell r="P49">
            <v>36499.5</v>
          </cell>
          <cell r="Q49">
            <v>400</v>
          </cell>
          <cell r="R49">
            <v>11</v>
          </cell>
          <cell r="S49">
            <v>82.5</v>
          </cell>
          <cell r="T49">
            <v>0</v>
          </cell>
          <cell r="U49">
            <v>0</v>
          </cell>
          <cell r="V49">
            <v>0</v>
          </cell>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v>0</v>
          </cell>
          <cell r="U50">
            <v>0</v>
          </cell>
          <cell r="V50">
            <v>0</v>
          </cell>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v>0</v>
          </cell>
          <cell r="U56">
            <v>0</v>
          </cell>
          <cell r="V56">
            <v>0</v>
          </cell>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v>0</v>
          </cell>
          <cell r="U57">
            <v>0</v>
          </cell>
          <cell r="V57">
            <v>0</v>
          </cell>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v>0</v>
          </cell>
          <cell r="U58">
            <v>0</v>
          </cell>
          <cell r="V58">
            <v>0</v>
          </cell>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v>0</v>
          </cell>
          <cell r="U59">
            <v>0</v>
          </cell>
          <cell r="V59">
            <v>0</v>
          </cell>
        </row>
        <row r="60">
          <cell r="N60" t="str">
            <v>Engineering</v>
          </cell>
          <cell r="O60">
            <v>36401</v>
          </cell>
          <cell r="P60">
            <v>36515</v>
          </cell>
          <cell r="Q60">
            <v>250</v>
          </cell>
          <cell r="R60">
            <v>17</v>
          </cell>
          <cell r="S60">
            <v>114</v>
          </cell>
          <cell r="T60">
            <v>0</v>
          </cell>
          <cell r="U60">
            <v>0</v>
          </cell>
          <cell r="V60">
            <v>0</v>
          </cell>
        </row>
        <row r="61">
          <cell r="C61" t="str">
            <v>ENGINEERING</v>
          </cell>
          <cell r="F61" t="str">
            <v>TESTING</v>
          </cell>
          <cell r="N61" t="str">
            <v>Testing</v>
          </cell>
          <cell r="O61">
            <v>36448</v>
          </cell>
          <cell r="P61">
            <v>36530.5</v>
          </cell>
          <cell r="Q61">
            <v>400</v>
          </cell>
          <cell r="R61">
            <v>12</v>
          </cell>
          <cell r="S61">
            <v>82.5</v>
          </cell>
          <cell r="T61">
            <v>0</v>
          </cell>
          <cell r="U61">
            <v>0</v>
          </cell>
          <cell r="V61">
            <v>0</v>
          </cell>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v>0</v>
          </cell>
          <cell r="U62">
            <v>0</v>
          </cell>
          <cell r="V62">
            <v>0</v>
          </cell>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v>0</v>
          </cell>
          <cell r="U68">
            <v>0</v>
          </cell>
          <cell r="V68">
            <v>0</v>
          </cell>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v>0</v>
          </cell>
          <cell r="U69">
            <v>0</v>
          </cell>
          <cell r="V69">
            <v>0</v>
          </cell>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v>0</v>
          </cell>
          <cell r="U70">
            <v>0</v>
          </cell>
          <cell r="V70">
            <v>0</v>
          </cell>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v>0</v>
          </cell>
          <cell r="U71">
            <v>0</v>
          </cell>
          <cell r="V71">
            <v>0</v>
          </cell>
        </row>
        <row r="72">
          <cell r="N72" t="str">
            <v>Engineering</v>
          </cell>
          <cell r="O72">
            <v>36446</v>
          </cell>
          <cell r="P72">
            <v>36560</v>
          </cell>
          <cell r="Q72">
            <v>250</v>
          </cell>
          <cell r="R72">
            <v>16</v>
          </cell>
          <cell r="S72">
            <v>114</v>
          </cell>
          <cell r="T72">
            <v>0</v>
          </cell>
          <cell r="U72">
            <v>0</v>
          </cell>
          <cell r="V72">
            <v>0</v>
          </cell>
        </row>
        <row r="73">
          <cell r="C73" t="str">
            <v>ENGINEERING</v>
          </cell>
          <cell r="F73" t="str">
            <v>TESTING</v>
          </cell>
          <cell r="N73" t="str">
            <v>Testing</v>
          </cell>
          <cell r="O73">
            <v>36493</v>
          </cell>
          <cell r="P73">
            <v>36575.5</v>
          </cell>
          <cell r="Q73">
            <v>400</v>
          </cell>
          <cell r="R73">
            <v>12</v>
          </cell>
          <cell r="S73">
            <v>82.5</v>
          </cell>
          <cell r="T73">
            <v>0</v>
          </cell>
          <cell r="U73">
            <v>0</v>
          </cell>
          <cell r="V73">
            <v>0</v>
          </cell>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v>0</v>
          </cell>
          <cell r="U74">
            <v>0</v>
          </cell>
          <cell r="V74">
            <v>0</v>
          </cell>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v>0</v>
          </cell>
          <cell r="U80">
            <v>0</v>
          </cell>
          <cell r="V80">
            <v>0</v>
          </cell>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v>0</v>
          </cell>
          <cell r="U81">
            <v>0</v>
          </cell>
          <cell r="V81">
            <v>0</v>
          </cell>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v>0</v>
          </cell>
          <cell r="U82">
            <v>0</v>
          </cell>
          <cell r="V82">
            <v>0</v>
          </cell>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v>0</v>
          </cell>
          <cell r="U83">
            <v>0</v>
          </cell>
          <cell r="V83">
            <v>0</v>
          </cell>
        </row>
        <row r="84">
          <cell r="N84" t="str">
            <v>Engineering</v>
          </cell>
          <cell r="O84">
            <v>36490</v>
          </cell>
          <cell r="P84">
            <v>36604</v>
          </cell>
          <cell r="Q84">
            <v>250</v>
          </cell>
          <cell r="R84">
            <v>16</v>
          </cell>
          <cell r="S84">
            <v>114</v>
          </cell>
          <cell r="T84">
            <v>0</v>
          </cell>
          <cell r="U84">
            <v>0</v>
          </cell>
          <cell r="V84">
            <v>0</v>
          </cell>
        </row>
        <row r="85">
          <cell r="C85" t="str">
            <v>ENGINEERING</v>
          </cell>
          <cell r="F85" t="str">
            <v>TESTING</v>
          </cell>
          <cell r="N85" t="str">
            <v>Testing</v>
          </cell>
          <cell r="O85">
            <v>36537</v>
          </cell>
          <cell r="P85">
            <v>36619.5</v>
          </cell>
          <cell r="Q85">
            <v>400</v>
          </cell>
          <cell r="R85">
            <v>12</v>
          </cell>
          <cell r="S85">
            <v>82.5</v>
          </cell>
          <cell r="T85">
            <v>0</v>
          </cell>
          <cell r="U85">
            <v>0</v>
          </cell>
          <cell r="V85">
            <v>0</v>
          </cell>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v>0</v>
          </cell>
          <cell r="U86">
            <v>0</v>
          </cell>
          <cell r="V86">
            <v>0</v>
          </cell>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v>0</v>
          </cell>
          <cell r="U92">
            <v>0</v>
          </cell>
          <cell r="V92">
            <v>0</v>
          </cell>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v>0</v>
          </cell>
          <cell r="U93">
            <v>0</v>
          </cell>
          <cell r="V93">
            <v>0</v>
          </cell>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v>0</v>
          </cell>
          <cell r="U94">
            <v>0</v>
          </cell>
          <cell r="V94">
            <v>0</v>
          </cell>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v>0</v>
          </cell>
          <cell r="U95">
            <v>0</v>
          </cell>
          <cell r="V95">
            <v>0</v>
          </cell>
        </row>
        <row r="96">
          <cell r="N96" t="str">
            <v>Engineering</v>
          </cell>
          <cell r="O96">
            <v>36531</v>
          </cell>
          <cell r="P96">
            <v>36645</v>
          </cell>
          <cell r="Q96">
            <v>250</v>
          </cell>
          <cell r="R96">
            <v>16</v>
          </cell>
          <cell r="S96">
            <v>114</v>
          </cell>
          <cell r="T96">
            <v>0</v>
          </cell>
          <cell r="U96">
            <v>0</v>
          </cell>
          <cell r="V96">
            <v>0</v>
          </cell>
        </row>
        <row r="97">
          <cell r="C97" t="str">
            <v>ENGINEERING</v>
          </cell>
          <cell r="F97" t="str">
            <v>TESTING</v>
          </cell>
          <cell r="N97" t="str">
            <v>Testing</v>
          </cell>
          <cell r="O97">
            <v>36578</v>
          </cell>
          <cell r="P97">
            <v>36660.5</v>
          </cell>
          <cell r="Q97">
            <v>400</v>
          </cell>
          <cell r="R97">
            <v>10</v>
          </cell>
          <cell r="S97">
            <v>82.5</v>
          </cell>
          <cell r="T97">
            <v>0</v>
          </cell>
          <cell r="U97">
            <v>0</v>
          </cell>
          <cell r="V97">
            <v>0</v>
          </cell>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v>0</v>
          </cell>
          <cell r="U98">
            <v>0</v>
          </cell>
          <cell r="V98">
            <v>0</v>
          </cell>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v>0</v>
          </cell>
          <cell r="U104">
            <v>0</v>
          </cell>
          <cell r="V104">
            <v>0</v>
          </cell>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v>0</v>
          </cell>
          <cell r="U105">
            <v>0</v>
          </cell>
          <cell r="V105">
            <v>0</v>
          </cell>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v>0</v>
          </cell>
          <cell r="U106">
            <v>0</v>
          </cell>
          <cell r="V106">
            <v>0</v>
          </cell>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v>0</v>
          </cell>
          <cell r="U107">
            <v>0</v>
          </cell>
          <cell r="V107">
            <v>0</v>
          </cell>
        </row>
        <row r="108">
          <cell r="N108" t="str">
            <v>Engineering</v>
          </cell>
          <cell r="O108">
            <v>36566</v>
          </cell>
          <cell r="P108">
            <v>36680</v>
          </cell>
          <cell r="Q108">
            <v>250</v>
          </cell>
          <cell r="R108">
            <v>12</v>
          </cell>
          <cell r="S108">
            <v>114</v>
          </cell>
          <cell r="T108">
            <v>0</v>
          </cell>
          <cell r="U108">
            <v>0</v>
          </cell>
          <cell r="V108">
            <v>0</v>
          </cell>
        </row>
        <row r="109">
          <cell r="C109" t="str">
            <v>ENGINEERING</v>
          </cell>
          <cell r="F109" t="str">
            <v>TESTING</v>
          </cell>
          <cell r="N109" t="str">
            <v>Testing</v>
          </cell>
          <cell r="O109">
            <v>36613</v>
          </cell>
          <cell r="P109">
            <v>36695.5</v>
          </cell>
          <cell r="Q109">
            <v>400</v>
          </cell>
          <cell r="R109">
            <v>5</v>
          </cell>
          <cell r="S109">
            <v>82.5</v>
          </cell>
          <cell r="T109">
            <v>0</v>
          </cell>
          <cell r="U109">
            <v>0</v>
          </cell>
          <cell r="V109">
            <v>0</v>
          </cell>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v>0</v>
          </cell>
          <cell r="U110">
            <v>0</v>
          </cell>
          <cell r="V110">
            <v>0</v>
          </cell>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v>0</v>
          </cell>
          <cell r="U116">
            <v>0</v>
          </cell>
          <cell r="V116">
            <v>0</v>
          </cell>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v>0</v>
          </cell>
          <cell r="U117">
            <v>0</v>
          </cell>
          <cell r="V117">
            <v>0</v>
          </cell>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v>0</v>
          </cell>
          <cell r="U118">
            <v>0</v>
          </cell>
          <cell r="V118">
            <v>0</v>
          </cell>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v>0</v>
          </cell>
          <cell r="U119">
            <v>0</v>
          </cell>
          <cell r="V119">
            <v>0</v>
          </cell>
        </row>
        <row r="120">
          <cell r="N120" t="str">
            <v>Engineering</v>
          </cell>
          <cell r="O120">
            <v>36600</v>
          </cell>
          <cell r="P120">
            <v>36714</v>
          </cell>
          <cell r="Q120">
            <v>250</v>
          </cell>
          <cell r="R120">
            <v>7</v>
          </cell>
          <cell r="S120">
            <v>114</v>
          </cell>
          <cell r="T120">
            <v>0</v>
          </cell>
          <cell r="U120">
            <v>0</v>
          </cell>
          <cell r="V120">
            <v>0</v>
          </cell>
        </row>
        <row r="121">
          <cell r="C121" t="str">
            <v>ENGINEERING</v>
          </cell>
          <cell r="F121" t="str">
            <v>TESTING</v>
          </cell>
          <cell r="N121" t="str">
            <v>Testing</v>
          </cell>
          <cell r="O121">
            <v>36647</v>
          </cell>
          <cell r="P121">
            <v>36729.5</v>
          </cell>
          <cell r="Q121">
            <v>400</v>
          </cell>
          <cell r="R121">
            <v>1</v>
          </cell>
          <cell r="S121">
            <v>82.5</v>
          </cell>
          <cell r="T121">
            <v>0</v>
          </cell>
          <cell r="U121">
            <v>0</v>
          </cell>
          <cell r="V121">
            <v>0</v>
          </cell>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v>0</v>
          </cell>
          <cell r="U122">
            <v>0</v>
          </cell>
          <cell r="V122">
            <v>0</v>
          </cell>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v>0</v>
          </cell>
          <cell r="U130">
            <v>0</v>
          </cell>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v>0</v>
          </cell>
          <cell r="U131">
            <v>0</v>
          </cell>
          <cell r="V131">
            <v>0</v>
          </cell>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v>0</v>
          </cell>
          <cell r="U138">
            <v>0</v>
          </cell>
          <cell r="V138">
            <v>0</v>
          </cell>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v>0</v>
          </cell>
          <cell r="U139">
            <v>0</v>
          </cell>
          <cell r="V139">
            <v>0</v>
          </cell>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v>0</v>
          </cell>
          <cell r="U140">
            <v>0</v>
          </cell>
          <cell r="V140">
            <v>0</v>
          </cell>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v>0</v>
          </cell>
          <cell r="U148">
            <v>0</v>
          </cell>
          <cell r="V148">
            <v>0</v>
          </cell>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v>0</v>
          </cell>
          <cell r="U149">
            <v>0</v>
          </cell>
          <cell r="V149">
            <v>0</v>
          </cell>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v>0</v>
          </cell>
          <cell r="U150">
            <v>0</v>
          </cell>
          <cell r="V150">
            <v>0</v>
          </cell>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v>0</v>
          </cell>
          <cell r="U158">
            <v>0</v>
          </cell>
          <cell r="V158">
            <v>0</v>
          </cell>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v>0</v>
          </cell>
          <cell r="U159">
            <v>0</v>
          </cell>
          <cell r="V159">
            <v>0</v>
          </cell>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v>0</v>
          </cell>
          <cell r="U160">
            <v>0</v>
          </cell>
          <cell r="V160">
            <v>0</v>
          </cell>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17"/>
  <sheetViews>
    <sheetView view="pageBreakPreview" zoomScale="85" zoomScaleNormal="100" zoomScaleSheetLayoutView="85" workbookViewId="0"/>
  </sheetViews>
  <sheetFormatPr defaultRowHeight="15"/>
  <cols>
    <col min="1" max="1" width="98" style="279" customWidth="1"/>
    <col min="2" max="2" width="14.625" style="279" customWidth="1"/>
    <col min="3" max="4" width="9" style="279"/>
    <col min="5" max="5" width="11.625" style="279" customWidth="1"/>
    <col min="6" max="6" width="9" style="279"/>
    <col min="7" max="7" width="14.125" style="279" bestFit="1" customWidth="1"/>
    <col min="8" max="8" width="15.375" style="279" bestFit="1" customWidth="1"/>
    <col min="9" max="256" width="9" style="279"/>
    <col min="257" max="257" width="93.75" style="279" bestFit="1" customWidth="1"/>
    <col min="258" max="512" width="9" style="279"/>
    <col min="513" max="513" width="93.75" style="279" bestFit="1" customWidth="1"/>
    <col min="514" max="768" width="9" style="279"/>
    <col min="769" max="769" width="93.75" style="279" bestFit="1" customWidth="1"/>
    <col min="770" max="1024" width="9" style="279"/>
    <col min="1025" max="1025" width="93.75" style="279" bestFit="1" customWidth="1"/>
    <col min="1026" max="1280" width="9" style="279"/>
    <col min="1281" max="1281" width="93.75" style="279" bestFit="1" customWidth="1"/>
    <col min="1282" max="1536" width="9" style="279"/>
    <col min="1537" max="1537" width="93.75" style="279" bestFit="1" customWidth="1"/>
    <col min="1538" max="1792" width="9" style="279"/>
    <col min="1793" max="1793" width="93.75" style="279" bestFit="1" customWidth="1"/>
    <col min="1794" max="2048" width="9" style="279"/>
    <col min="2049" max="2049" width="93.75" style="279" bestFit="1" customWidth="1"/>
    <col min="2050" max="2304" width="9" style="279"/>
    <col min="2305" max="2305" width="93.75" style="279" bestFit="1" customWidth="1"/>
    <col min="2306" max="2560" width="9" style="279"/>
    <col min="2561" max="2561" width="93.75" style="279" bestFit="1" customWidth="1"/>
    <col min="2562" max="2816" width="9" style="279"/>
    <col min="2817" max="2817" width="93.75" style="279" bestFit="1" customWidth="1"/>
    <col min="2818" max="3072" width="9" style="279"/>
    <col min="3073" max="3073" width="93.75" style="279" bestFit="1" customWidth="1"/>
    <col min="3074" max="3328" width="9" style="279"/>
    <col min="3329" max="3329" width="93.75" style="279" bestFit="1" customWidth="1"/>
    <col min="3330" max="3584" width="9" style="279"/>
    <col min="3585" max="3585" width="93.75" style="279" bestFit="1" customWidth="1"/>
    <col min="3586" max="3840" width="9" style="279"/>
    <col min="3841" max="3841" width="93.75" style="279" bestFit="1" customWidth="1"/>
    <col min="3842" max="4096" width="9" style="279"/>
    <col min="4097" max="4097" width="93.75" style="279" bestFit="1" customWidth="1"/>
    <col min="4098" max="4352" width="9" style="279"/>
    <col min="4353" max="4353" width="93.75" style="279" bestFit="1" customWidth="1"/>
    <col min="4354" max="4608" width="9" style="279"/>
    <col min="4609" max="4609" width="93.75" style="279" bestFit="1" customWidth="1"/>
    <col min="4610" max="4864" width="9" style="279"/>
    <col min="4865" max="4865" width="93.75" style="279" bestFit="1" customWidth="1"/>
    <col min="4866" max="5120" width="9" style="279"/>
    <col min="5121" max="5121" width="93.75" style="279" bestFit="1" customWidth="1"/>
    <col min="5122" max="5376" width="9" style="279"/>
    <col min="5377" max="5377" width="93.75" style="279" bestFit="1" customWidth="1"/>
    <col min="5378" max="5632" width="9" style="279"/>
    <col min="5633" max="5633" width="93.75" style="279" bestFit="1" customWidth="1"/>
    <col min="5634" max="5888" width="9" style="279"/>
    <col min="5889" max="5889" width="93.75" style="279" bestFit="1" customWidth="1"/>
    <col min="5890" max="6144" width="9" style="279"/>
    <col min="6145" max="6145" width="93.75" style="279" bestFit="1" customWidth="1"/>
    <col min="6146" max="6400" width="9" style="279"/>
    <col min="6401" max="6401" width="93.75" style="279" bestFit="1" customWidth="1"/>
    <col min="6402" max="6656" width="9" style="279"/>
    <col min="6657" max="6657" width="93.75" style="279" bestFit="1" customWidth="1"/>
    <col min="6658" max="6912" width="9" style="279"/>
    <col min="6913" max="6913" width="93.75" style="279" bestFit="1" customWidth="1"/>
    <col min="6914" max="7168" width="9" style="279"/>
    <col min="7169" max="7169" width="93.75" style="279" bestFit="1" customWidth="1"/>
    <col min="7170" max="7424" width="9" style="279"/>
    <col min="7425" max="7425" width="93.75" style="279" bestFit="1" customWidth="1"/>
    <col min="7426" max="7680" width="9" style="279"/>
    <col min="7681" max="7681" width="93.75" style="279" bestFit="1" customWidth="1"/>
    <col min="7682" max="7936" width="9" style="279"/>
    <col min="7937" max="7937" width="93.75" style="279" bestFit="1" customWidth="1"/>
    <col min="7938" max="8192" width="9" style="279"/>
    <col min="8193" max="8193" width="93.75" style="279" bestFit="1" customWidth="1"/>
    <col min="8194" max="8448" width="9" style="279"/>
    <col min="8449" max="8449" width="93.75" style="279" bestFit="1" customWidth="1"/>
    <col min="8450" max="8704" width="9" style="279"/>
    <col min="8705" max="8705" width="93.75" style="279" bestFit="1" customWidth="1"/>
    <col min="8706" max="8960" width="9" style="279"/>
    <col min="8961" max="8961" width="93.75" style="279" bestFit="1" customWidth="1"/>
    <col min="8962" max="9216" width="9" style="279"/>
    <col min="9217" max="9217" width="93.75" style="279" bestFit="1" customWidth="1"/>
    <col min="9218" max="9472" width="9" style="279"/>
    <col min="9473" max="9473" width="93.75" style="279" bestFit="1" customWidth="1"/>
    <col min="9474" max="9728" width="9" style="279"/>
    <col min="9729" max="9729" width="93.75" style="279" bestFit="1" customWidth="1"/>
    <col min="9730" max="9984" width="9" style="279"/>
    <col min="9985" max="9985" width="93.75" style="279" bestFit="1" customWidth="1"/>
    <col min="9986" max="10240" width="9" style="279"/>
    <col min="10241" max="10241" width="93.75" style="279" bestFit="1" customWidth="1"/>
    <col min="10242" max="10496" width="9" style="279"/>
    <col min="10497" max="10497" width="93.75" style="279" bestFit="1" customWidth="1"/>
    <col min="10498" max="10752" width="9" style="279"/>
    <col min="10753" max="10753" width="93.75" style="279" bestFit="1" customWidth="1"/>
    <col min="10754" max="11008" width="9" style="279"/>
    <col min="11009" max="11009" width="93.75" style="279" bestFit="1" customWidth="1"/>
    <col min="11010" max="11264" width="9" style="279"/>
    <col min="11265" max="11265" width="93.75" style="279" bestFit="1" customWidth="1"/>
    <col min="11266" max="11520" width="9" style="279"/>
    <col min="11521" max="11521" width="93.75" style="279" bestFit="1" customWidth="1"/>
    <col min="11522" max="11776" width="9" style="279"/>
    <col min="11777" max="11777" width="93.75" style="279" bestFit="1" customWidth="1"/>
    <col min="11778" max="12032" width="9" style="279"/>
    <col min="12033" max="12033" width="93.75" style="279" bestFit="1" customWidth="1"/>
    <col min="12034" max="12288" width="9" style="279"/>
    <col min="12289" max="12289" width="93.75" style="279" bestFit="1" customWidth="1"/>
    <col min="12290" max="12544" width="9" style="279"/>
    <col min="12545" max="12545" width="93.75" style="279" bestFit="1" customWidth="1"/>
    <col min="12546" max="12800" width="9" style="279"/>
    <col min="12801" max="12801" width="93.75" style="279" bestFit="1" customWidth="1"/>
    <col min="12802" max="13056" width="9" style="279"/>
    <col min="13057" max="13057" width="93.75" style="279" bestFit="1" customWidth="1"/>
    <col min="13058" max="13312" width="9" style="279"/>
    <col min="13313" max="13313" width="93.75" style="279" bestFit="1" customWidth="1"/>
    <col min="13314" max="13568" width="9" style="279"/>
    <col min="13569" max="13569" width="93.75" style="279" bestFit="1" customWidth="1"/>
    <col min="13570" max="13824" width="9" style="279"/>
    <col min="13825" max="13825" width="93.75" style="279" bestFit="1" customWidth="1"/>
    <col min="13826" max="14080" width="9" style="279"/>
    <col min="14081" max="14081" width="93.75" style="279" bestFit="1" customWidth="1"/>
    <col min="14082" max="14336" width="9" style="279"/>
    <col min="14337" max="14337" width="93.75" style="279" bestFit="1" customWidth="1"/>
    <col min="14338" max="14592" width="9" style="279"/>
    <col min="14593" max="14593" width="93.75" style="279" bestFit="1" customWidth="1"/>
    <col min="14594" max="14848" width="9" style="279"/>
    <col min="14849" max="14849" width="93.75" style="279" bestFit="1" customWidth="1"/>
    <col min="14850" max="15104" width="9" style="279"/>
    <col min="15105" max="15105" width="93.75" style="279" bestFit="1" customWidth="1"/>
    <col min="15106" max="15360" width="9" style="279"/>
    <col min="15361" max="15361" width="93.75" style="279" bestFit="1" customWidth="1"/>
    <col min="15362" max="15616" width="9" style="279"/>
    <col min="15617" max="15617" width="93.75" style="279" bestFit="1" customWidth="1"/>
    <col min="15618" max="15872" width="9" style="279"/>
    <col min="15873" max="15873" width="93.75" style="279" bestFit="1" customWidth="1"/>
    <col min="15874" max="16128" width="9" style="279"/>
    <col min="16129" max="16129" width="93.75" style="279" bestFit="1" customWidth="1"/>
    <col min="16130" max="16384" width="9" style="279"/>
  </cols>
  <sheetData>
    <row r="1" spans="1:1" ht="87" customHeight="1">
      <c r="A1" s="278" t="s">
        <v>318</v>
      </c>
    </row>
    <row r="2" spans="1:1" ht="29.25" customHeight="1">
      <c r="A2" s="280"/>
    </row>
    <row r="3" spans="1:1" ht="10.5" customHeight="1"/>
    <row r="4" spans="1:1" ht="11.25" customHeight="1"/>
    <row r="8" spans="1:1">
      <c r="A8" s="281"/>
    </row>
    <row r="11" spans="1:1" ht="30.75" customHeight="1"/>
    <row r="12" spans="1:1" ht="19.5" customHeight="1">
      <c r="A12" s="302" t="s">
        <v>157</v>
      </c>
    </row>
    <row r="13" spans="1:1" ht="58.5" customHeight="1">
      <c r="A13" s="282" t="s">
        <v>256</v>
      </c>
    </row>
    <row r="14" spans="1:1" ht="45.75">
      <c r="A14" s="283" t="s">
        <v>177</v>
      </c>
    </row>
    <row r="15" spans="1:1" ht="51" customHeight="1">
      <c r="A15" s="282" t="s">
        <v>257</v>
      </c>
    </row>
    <row r="16" spans="1:1" ht="65.25" customHeight="1">
      <c r="A16" s="283" t="s">
        <v>265</v>
      </c>
    </row>
    <row r="17" spans="1:1" ht="45" customHeight="1">
      <c r="A17" s="283" t="s">
        <v>258</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pageSetUpPr fitToPage="1"/>
  </sheetPr>
  <dimension ref="A1:F35"/>
  <sheetViews>
    <sheetView view="pageBreakPreview" zoomScale="110" zoomScaleNormal="100" zoomScaleSheetLayoutView="110" workbookViewId="0">
      <pane xSplit="1" ySplit="8" topLeftCell="B9" activePane="bottomRight" state="frozen"/>
      <selection pane="topRight" activeCell="B1" sqref="B1"/>
      <selection pane="bottomLeft" activeCell="A8" sqref="A8"/>
      <selection pane="bottomRight" activeCell="B7" sqref="B7"/>
    </sheetView>
  </sheetViews>
  <sheetFormatPr defaultColWidth="9" defaultRowHeight="12.75"/>
  <cols>
    <col min="1" max="1" width="36.625" style="15" customWidth="1"/>
    <col min="2" max="6" width="23.625" style="15" customWidth="1"/>
    <col min="7" max="16384" width="9" style="15"/>
  </cols>
  <sheetData>
    <row r="1" spans="1:6" ht="15.75">
      <c r="A1" s="131" t="s">
        <v>22</v>
      </c>
      <c r="B1" s="132"/>
      <c r="C1" s="132"/>
      <c r="D1" s="132"/>
      <c r="E1" s="132"/>
      <c r="F1" s="132"/>
    </row>
    <row r="2" spans="1:6" ht="15.75">
      <c r="A2" s="131" t="s">
        <v>23</v>
      </c>
      <c r="B2" s="133"/>
      <c r="C2" s="132"/>
      <c r="D2" s="132"/>
      <c r="E2" s="132"/>
      <c r="F2" s="132"/>
    </row>
    <row r="3" spans="1:6" ht="15.75">
      <c r="A3" s="134" t="s">
        <v>259</v>
      </c>
      <c r="B3" s="133"/>
      <c r="C3" s="132"/>
      <c r="D3" s="132"/>
      <c r="E3" s="132"/>
      <c r="F3" s="132"/>
    </row>
    <row r="4" spans="1:6" ht="15.75">
      <c r="A4" s="135" t="s">
        <v>158</v>
      </c>
      <c r="B4" s="133"/>
      <c r="C4" s="132"/>
      <c r="D4" s="132"/>
      <c r="E4" s="132"/>
      <c r="F4" s="132"/>
    </row>
    <row r="5" spans="1:6">
      <c r="A5" s="298" t="s">
        <v>181</v>
      </c>
      <c r="B5" s="133"/>
      <c r="C5" s="132"/>
      <c r="D5" s="132"/>
      <c r="E5" s="132"/>
      <c r="F5" s="132"/>
    </row>
    <row r="6" spans="1:6">
      <c r="A6" s="136"/>
      <c r="B6" s="133"/>
      <c r="C6" s="132"/>
      <c r="D6" s="132"/>
      <c r="E6" s="132"/>
      <c r="F6" s="132"/>
    </row>
    <row r="7" spans="1:6">
      <c r="A7" s="133" t="s">
        <v>159</v>
      </c>
      <c r="B7" s="428" t="s">
        <v>415</v>
      </c>
      <c r="C7" s="132"/>
      <c r="D7" s="132"/>
      <c r="E7" s="132"/>
      <c r="F7" s="132"/>
    </row>
    <row r="8" spans="1:6">
      <c r="A8" s="133" t="s">
        <v>13</v>
      </c>
      <c r="B8" s="428" t="s">
        <v>416</v>
      </c>
      <c r="C8" s="132"/>
      <c r="D8" s="132"/>
      <c r="E8" s="132"/>
      <c r="F8" s="132"/>
    </row>
    <row r="9" spans="1:6">
      <c r="A9" s="148" t="s">
        <v>174</v>
      </c>
      <c r="B9" s="428" t="s">
        <v>417</v>
      </c>
      <c r="C9" s="132"/>
      <c r="D9" s="132"/>
      <c r="E9" s="132"/>
      <c r="F9" s="132"/>
    </row>
    <row r="10" spans="1:6">
      <c r="A10" s="133"/>
      <c r="B10" s="136"/>
      <c r="C10" s="132"/>
      <c r="D10" s="132"/>
      <c r="E10" s="132"/>
      <c r="F10" s="132"/>
    </row>
    <row r="11" spans="1:6">
      <c r="A11" s="138"/>
      <c r="B11" s="138"/>
      <c r="C11" s="132"/>
      <c r="D11" s="132"/>
      <c r="E11" s="132"/>
      <c r="F11" s="132"/>
    </row>
    <row r="12" spans="1:6" s="19" customFormat="1">
      <c r="A12" s="133" t="s">
        <v>261</v>
      </c>
      <c r="B12" s="139" t="s">
        <v>173</v>
      </c>
      <c r="C12" s="140" t="s">
        <v>48</v>
      </c>
      <c r="D12" s="140" t="s">
        <v>49</v>
      </c>
      <c r="E12" s="140" t="s">
        <v>50</v>
      </c>
      <c r="F12" s="141" t="s">
        <v>12</v>
      </c>
    </row>
    <row r="13" spans="1:6">
      <c r="A13" s="136" t="s">
        <v>5</v>
      </c>
      <c r="B13" s="425" t="s">
        <v>406</v>
      </c>
      <c r="C13" s="425" t="s">
        <v>406</v>
      </c>
      <c r="D13" s="425" t="s">
        <v>406</v>
      </c>
      <c r="E13" s="425" t="s">
        <v>406</v>
      </c>
      <c r="F13" s="137"/>
    </row>
    <row r="14" spans="1:6">
      <c r="A14" s="136" t="s">
        <v>4</v>
      </c>
      <c r="B14" s="425" t="s">
        <v>407</v>
      </c>
      <c r="C14" s="425" t="s">
        <v>407</v>
      </c>
      <c r="D14" s="425" t="s">
        <v>407</v>
      </c>
      <c r="E14" s="425" t="s">
        <v>407</v>
      </c>
      <c r="F14" s="137"/>
    </row>
    <row r="15" spans="1:6">
      <c r="A15" s="136" t="s">
        <v>19</v>
      </c>
      <c r="B15" s="426" t="s">
        <v>408</v>
      </c>
      <c r="C15" s="426" t="s">
        <v>408</v>
      </c>
      <c r="D15" s="426" t="s">
        <v>408</v>
      </c>
      <c r="E15" s="426" t="s">
        <v>408</v>
      </c>
      <c r="F15" s="142"/>
    </row>
    <row r="16" spans="1:6">
      <c r="A16" s="136" t="s">
        <v>6</v>
      </c>
      <c r="B16" s="425" t="s">
        <v>409</v>
      </c>
      <c r="C16" s="425" t="s">
        <v>409</v>
      </c>
      <c r="D16" s="425" t="s">
        <v>409</v>
      </c>
      <c r="E16" s="425" t="s">
        <v>409</v>
      </c>
      <c r="F16" s="137"/>
    </row>
    <row r="17" spans="1:6">
      <c r="A17" s="136" t="s">
        <v>7</v>
      </c>
      <c r="B17" s="425" t="s">
        <v>410</v>
      </c>
      <c r="C17" s="425" t="s">
        <v>410</v>
      </c>
      <c r="D17" s="425" t="s">
        <v>410</v>
      </c>
      <c r="E17" s="425" t="s">
        <v>410</v>
      </c>
      <c r="F17" s="137"/>
    </row>
    <row r="18" spans="1:6">
      <c r="A18" s="136" t="s">
        <v>8</v>
      </c>
      <c r="B18" s="425"/>
      <c r="C18" s="425"/>
      <c r="D18" s="425"/>
      <c r="E18" s="425"/>
      <c r="F18" s="137"/>
    </row>
    <row r="19" spans="1:6">
      <c r="A19" s="136" t="s">
        <v>9</v>
      </c>
      <c r="B19" s="425" t="s">
        <v>411</v>
      </c>
      <c r="C19" s="425" t="s">
        <v>411</v>
      </c>
      <c r="D19" s="425" t="s">
        <v>411</v>
      </c>
      <c r="E19" s="425" t="s">
        <v>411</v>
      </c>
      <c r="F19" s="137"/>
    </row>
    <row r="20" spans="1:6">
      <c r="A20" s="136" t="s">
        <v>10</v>
      </c>
      <c r="B20" s="425" t="s">
        <v>16</v>
      </c>
      <c r="C20" s="425" t="s">
        <v>16</v>
      </c>
      <c r="D20" s="425" t="s">
        <v>16</v>
      </c>
      <c r="E20" s="425" t="s">
        <v>16</v>
      </c>
      <c r="F20" s="137" t="s">
        <v>16</v>
      </c>
    </row>
    <row r="21" spans="1:6">
      <c r="A21" s="136" t="s">
        <v>11</v>
      </c>
      <c r="B21" s="425">
        <v>95747</v>
      </c>
      <c r="C21" s="425">
        <v>95747</v>
      </c>
      <c r="D21" s="425">
        <v>95747</v>
      </c>
      <c r="E21" s="425">
        <v>95747</v>
      </c>
      <c r="F21" s="137"/>
    </row>
    <row r="22" spans="1:6">
      <c r="A22" s="136" t="s">
        <v>14</v>
      </c>
      <c r="B22" s="427">
        <v>43252</v>
      </c>
      <c r="C22" s="427">
        <v>43253</v>
      </c>
      <c r="D22" s="427">
        <v>43254</v>
      </c>
      <c r="E22" s="427">
        <v>43255</v>
      </c>
      <c r="F22" s="143"/>
    </row>
    <row r="23" spans="1:6">
      <c r="A23" s="136" t="s">
        <v>175</v>
      </c>
      <c r="B23" s="143"/>
      <c r="C23" s="143"/>
      <c r="D23" s="143"/>
      <c r="E23" s="143"/>
      <c r="F23" s="143"/>
    </row>
    <row r="24" spans="1:6">
      <c r="A24" s="136"/>
      <c r="B24" s="144"/>
      <c r="C24" s="144"/>
      <c r="D24" s="144"/>
      <c r="E24" s="144"/>
      <c r="F24" s="144"/>
    </row>
    <row r="25" spans="1:6" ht="25.5">
      <c r="A25" s="133" t="s">
        <v>260</v>
      </c>
      <c r="B25" s="136"/>
      <c r="C25" s="136"/>
      <c r="D25" s="136"/>
      <c r="E25" s="136"/>
      <c r="F25" s="136"/>
    </row>
    <row r="26" spans="1:6">
      <c r="A26" s="136" t="s">
        <v>5</v>
      </c>
      <c r="B26" s="428" t="s">
        <v>412</v>
      </c>
      <c r="C26" s="428" t="s">
        <v>412</v>
      </c>
      <c r="D26" s="428" t="s">
        <v>412</v>
      </c>
      <c r="E26" s="428" t="s">
        <v>412</v>
      </c>
      <c r="F26" s="137"/>
    </row>
    <row r="27" spans="1:6">
      <c r="A27" s="136" t="s">
        <v>4</v>
      </c>
      <c r="B27" s="428" t="s">
        <v>407</v>
      </c>
      <c r="C27" s="428" t="s">
        <v>407</v>
      </c>
      <c r="D27" s="428" t="s">
        <v>407</v>
      </c>
      <c r="E27" s="428" t="s">
        <v>407</v>
      </c>
      <c r="F27" s="137"/>
    </row>
    <row r="28" spans="1:6">
      <c r="A28" s="136" t="s">
        <v>19</v>
      </c>
      <c r="B28" s="429" t="s">
        <v>413</v>
      </c>
      <c r="C28" s="429" t="s">
        <v>413</v>
      </c>
      <c r="D28" s="429" t="s">
        <v>413</v>
      </c>
      <c r="E28" s="429" t="s">
        <v>413</v>
      </c>
      <c r="F28" s="142"/>
    </row>
    <row r="29" spans="1:6">
      <c r="A29" s="136" t="s">
        <v>6</v>
      </c>
      <c r="B29" s="428" t="s">
        <v>414</v>
      </c>
      <c r="C29" s="428" t="s">
        <v>414</v>
      </c>
      <c r="D29" s="428" t="s">
        <v>414</v>
      </c>
      <c r="E29" s="428" t="s">
        <v>414</v>
      </c>
      <c r="F29" s="137"/>
    </row>
    <row r="30" spans="1:6">
      <c r="A30" s="136" t="s">
        <v>7</v>
      </c>
      <c r="B30" s="428" t="s">
        <v>410</v>
      </c>
      <c r="C30" s="428" t="s">
        <v>410</v>
      </c>
      <c r="D30" s="428" t="s">
        <v>410</v>
      </c>
      <c r="E30" s="428" t="s">
        <v>410</v>
      </c>
      <c r="F30" s="137"/>
    </row>
    <row r="31" spans="1:6">
      <c r="A31" s="136" t="s">
        <v>8</v>
      </c>
      <c r="B31" s="428"/>
      <c r="C31" s="428"/>
      <c r="D31" s="428"/>
      <c r="E31" s="428"/>
      <c r="F31" s="137"/>
    </row>
    <row r="32" spans="1:6">
      <c r="A32" s="136" t="s">
        <v>9</v>
      </c>
      <c r="B32" s="428" t="s">
        <v>411</v>
      </c>
      <c r="C32" s="428" t="s">
        <v>411</v>
      </c>
      <c r="D32" s="428" t="s">
        <v>411</v>
      </c>
      <c r="E32" s="428" t="s">
        <v>411</v>
      </c>
      <c r="F32" s="137"/>
    </row>
    <row r="33" spans="1:6">
      <c r="A33" s="136" t="s">
        <v>10</v>
      </c>
      <c r="B33" s="428" t="s">
        <v>16</v>
      </c>
      <c r="C33" s="428" t="s">
        <v>16</v>
      </c>
      <c r="D33" s="428" t="s">
        <v>16</v>
      </c>
      <c r="E33" s="428" t="s">
        <v>16</v>
      </c>
      <c r="F33" s="137"/>
    </row>
    <row r="34" spans="1:6">
      <c r="A34" s="136" t="s">
        <v>11</v>
      </c>
      <c r="B34" s="428">
        <v>95747</v>
      </c>
      <c r="C34" s="428">
        <v>95747</v>
      </c>
      <c r="D34" s="428">
        <v>95747</v>
      </c>
      <c r="E34" s="428">
        <v>95747</v>
      </c>
      <c r="F34" s="137"/>
    </row>
    <row r="35" spans="1:6">
      <c r="A35" s="18"/>
      <c r="B35" s="18"/>
    </row>
  </sheetData>
  <customSheetViews>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1"/>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4"/>
    </customSheetView>
  </customSheetViews>
  <pageMargins left="0.25" right="0.25" top="0.75" bottom="0.75" header="0.3" footer="0.3"/>
  <pageSetup scale="81" pageOrder="overThenDown"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2"/>
    <pageSetUpPr fitToPage="1"/>
  </sheetPr>
  <dimension ref="A1:R123"/>
  <sheetViews>
    <sheetView showGridLines="0" tabSelected="1" view="pageBreakPreview" zoomScaleNormal="100" zoomScaleSheetLayoutView="100" workbookViewId="0">
      <selection activeCell="B12" sqref="B12"/>
    </sheetView>
  </sheetViews>
  <sheetFormatPr defaultColWidth="9" defaultRowHeight="15.75"/>
  <cols>
    <col min="1" max="1" width="9" style="1"/>
    <col min="2" max="2" width="64.75" style="10" customWidth="1"/>
    <col min="3" max="3" width="16.875" style="20" customWidth="1"/>
    <col min="4" max="4" width="15.125" style="20" customWidth="1"/>
    <col min="5" max="6" width="9.75" style="130" customWidth="1"/>
    <col min="7" max="14" width="9.75" style="5" customWidth="1"/>
    <col min="15" max="15" width="9.25" style="5" customWidth="1"/>
    <col min="16" max="18" width="9.25" style="1" customWidth="1"/>
    <col min="19" max="25" width="7.125" style="1" customWidth="1"/>
    <col min="26" max="26" width="14.75" style="1" bestFit="1" customWidth="1"/>
    <col min="27" max="131" width="7.125" style="1" customWidth="1"/>
    <col min="132" max="16384" width="9" style="1"/>
  </cols>
  <sheetData>
    <row r="1" spans="1:18" s="2" customFormat="1">
      <c r="B1" s="21" t="s">
        <v>22</v>
      </c>
      <c r="C1" s="21"/>
      <c r="D1" s="12"/>
      <c r="E1" s="12"/>
      <c r="F1" s="12"/>
      <c r="G1" s="4"/>
      <c r="H1" s="4"/>
      <c r="I1" s="4"/>
      <c r="J1" s="4"/>
      <c r="K1" s="4"/>
      <c r="L1" s="4"/>
      <c r="M1" s="4"/>
      <c r="N1" s="4"/>
    </row>
    <row r="2" spans="1:18" s="2" customFormat="1">
      <c r="B2" s="21" t="s">
        <v>23</v>
      </c>
      <c r="C2" s="21"/>
      <c r="D2" s="12"/>
      <c r="E2" s="12"/>
      <c r="F2" s="12"/>
      <c r="G2" s="4"/>
      <c r="H2" s="4"/>
      <c r="I2" s="4"/>
      <c r="J2" s="4"/>
      <c r="K2" s="4"/>
      <c r="L2" s="4"/>
      <c r="M2" s="4"/>
      <c r="N2" s="4"/>
    </row>
    <row r="3" spans="1:18" s="3" customFormat="1">
      <c r="B3" s="134" t="s">
        <v>259</v>
      </c>
      <c r="C3" s="22"/>
      <c r="D3" s="17"/>
      <c r="E3" s="17"/>
      <c r="F3" s="17"/>
    </row>
    <row r="4" spans="1:18" s="3" customFormat="1">
      <c r="B4" s="26" t="s">
        <v>180</v>
      </c>
      <c r="C4" s="22"/>
      <c r="D4" s="16"/>
      <c r="E4" s="16"/>
      <c r="F4" s="16"/>
    </row>
    <row r="5" spans="1:18" s="3" customFormat="1">
      <c r="B5" s="298" t="s">
        <v>182</v>
      </c>
      <c r="C5" s="22"/>
      <c r="D5" s="16"/>
      <c r="E5" s="16"/>
      <c r="F5" s="16"/>
    </row>
    <row r="6" spans="1:18" s="3" customFormat="1">
      <c r="B6" s="149"/>
      <c r="C6" s="149"/>
      <c r="D6" s="16"/>
      <c r="E6" s="16"/>
      <c r="F6" s="16"/>
    </row>
    <row r="7" spans="1:18" s="3" customFormat="1" ht="15.75" customHeight="1">
      <c r="B7" s="27" t="s">
        <v>93</v>
      </c>
      <c r="C7" s="12"/>
      <c r="D7" s="12"/>
      <c r="E7" s="12"/>
      <c r="F7" s="12"/>
      <c r="G7" s="11"/>
      <c r="I7" s="8"/>
      <c r="J7" s="6"/>
      <c r="K7" s="6"/>
      <c r="L7" s="6"/>
      <c r="M7" s="6"/>
      <c r="N7" s="6"/>
      <c r="O7" s="6"/>
    </row>
    <row r="8" spans="1:18" s="3" customFormat="1">
      <c r="B8" s="21"/>
      <c r="C8" s="13"/>
      <c r="D8" s="21"/>
      <c r="E8" s="21"/>
      <c r="F8" s="21"/>
      <c r="G8" s="55"/>
      <c r="H8" s="56" t="s">
        <v>3</v>
      </c>
      <c r="I8" s="253"/>
      <c r="J8" s="254"/>
      <c r="K8" s="57"/>
      <c r="L8" s="57"/>
      <c r="M8" s="63"/>
      <c r="N8" s="63"/>
      <c r="O8" s="58"/>
      <c r="P8" s="59"/>
      <c r="Q8" s="59"/>
      <c r="R8" s="59"/>
    </row>
    <row r="9" spans="1:18" s="3" customFormat="1">
      <c r="B9" s="13"/>
      <c r="C9" s="13"/>
      <c r="D9" s="21"/>
      <c r="E9" s="21"/>
      <c r="F9" s="129" t="s">
        <v>46</v>
      </c>
      <c r="H9" s="62" t="s">
        <v>26</v>
      </c>
      <c r="I9" s="61"/>
      <c r="K9" s="63"/>
      <c r="L9" s="63"/>
      <c r="M9" s="63"/>
      <c r="N9" s="63"/>
      <c r="O9" s="58"/>
      <c r="P9" s="59"/>
      <c r="Q9" s="59"/>
      <c r="R9" s="59"/>
    </row>
    <row r="10" spans="1:18" s="7" customFormat="1" ht="18.75">
      <c r="B10" s="303" t="s">
        <v>47</v>
      </c>
      <c r="C10" s="23"/>
      <c r="D10" s="23"/>
      <c r="E10" s="64">
        <v>2017</v>
      </c>
      <c r="F10" s="64">
        <v>2018</v>
      </c>
      <c r="G10" s="64">
        <v>2019</v>
      </c>
      <c r="H10" s="64" t="s">
        <v>2</v>
      </c>
      <c r="I10" s="64" t="s">
        <v>17</v>
      </c>
      <c r="J10" s="64" t="s">
        <v>18</v>
      </c>
      <c r="K10" s="64" t="s">
        <v>20</v>
      </c>
      <c r="L10" s="64" t="s">
        <v>21</v>
      </c>
      <c r="M10" s="64" t="s">
        <v>24</v>
      </c>
      <c r="N10" s="64" t="s">
        <v>25</v>
      </c>
      <c r="O10" s="64" t="s">
        <v>27</v>
      </c>
      <c r="P10" s="64" t="s">
        <v>28</v>
      </c>
      <c r="Q10" s="64" t="s">
        <v>29</v>
      </c>
      <c r="R10" s="64" t="s">
        <v>30</v>
      </c>
    </row>
    <row r="11" spans="1:18">
      <c r="A11" s="22">
        <v>1</v>
      </c>
      <c r="B11" s="21" t="s">
        <v>101</v>
      </c>
      <c r="C11" s="21"/>
      <c r="D11" s="65"/>
      <c r="E11" s="177">
        <v>355</v>
      </c>
      <c r="F11" s="177">
        <v>340</v>
      </c>
      <c r="G11" s="110">
        <v>339.95</v>
      </c>
      <c r="H11" s="111">
        <v>340.63</v>
      </c>
      <c r="I11" s="111">
        <v>341.42</v>
      </c>
      <c r="J11" s="111">
        <v>342.35</v>
      </c>
      <c r="K11" s="111">
        <v>343.44</v>
      </c>
      <c r="L11" s="111">
        <v>344.01</v>
      </c>
      <c r="M11" s="111">
        <v>344.75</v>
      </c>
      <c r="N11" s="110">
        <v>345.52</v>
      </c>
      <c r="O11" s="110">
        <v>346.44</v>
      </c>
      <c r="P11" s="110">
        <v>347.51</v>
      </c>
      <c r="Q11" s="110">
        <v>348.7</v>
      </c>
      <c r="R11" s="110">
        <v>349.83</v>
      </c>
    </row>
    <row r="12" spans="1:18">
      <c r="A12" s="22">
        <v>2</v>
      </c>
      <c r="B12" s="21" t="s">
        <v>31</v>
      </c>
      <c r="C12" s="21"/>
      <c r="D12" s="65"/>
      <c r="E12" s="177">
        <v>16.079999999999998</v>
      </c>
      <c r="F12" s="177">
        <v>20.5</v>
      </c>
      <c r="G12" s="110">
        <v>22.985154646587986</v>
      </c>
      <c r="H12" s="111">
        <v>25.789490798807996</v>
      </c>
      <c r="I12" s="111">
        <v>28.627230769772147</v>
      </c>
      <c r="J12" s="111">
        <v>31.411365609400718</v>
      </c>
      <c r="K12" s="111">
        <v>34.159086226949405</v>
      </c>
      <c r="L12" s="111">
        <v>36.863846324343122</v>
      </c>
      <c r="M12" s="111">
        <v>39.503916675723865</v>
      </c>
      <c r="N12" s="110">
        <v>42.06375626040559</v>
      </c>
      <c r="O12" s="110">
        <v>44.522854177129815</v>
      </c>
      <c r="P12" s="110">
        <v>46.86775873309179</v>
      </c>
      <c r="Q12" s="110">
        <v>49.090741310123278</v>
      </c>
      <c r="R12" s="110">
        <v>51.20463289046284</v>
      </c>
    </row>
    <row r="13" spans="1:18">
      <c r="A13" s="22" t="s">
        <v>105</v>
      </c>
      <c r="B13" s="21" t="s">
        <v>32</v>
      </c>
      <c r="C13" s="21"/>
      <c r="D13" s="65"/>
      <c r="E13" s="177">
        <v>6.3931168900933342</v>
      </c>
      <c r="F13" s="177">
        <v>7.8856747346365861</v>
      </c>
      <c r="G13" s="110">
        <v>8.3484420992969337</v>
      </c>
      <c r="H13" s="111">
        <v>8.7534121498475503</v>
      </c>
      <c r="I13" s="111">
        <v>8.9396776735771368</v>
      </c>
      <c r="J13" s="111">
        <v>8.8751635429341711</v>
      </c>
      <c r="K13" s="111">
        <v>8.5736609130259662</v>
      </c>
      <c r="L13" s="111">
        <v>8.0420644076245207</v>
      </c>
      <c r="M13" s="111">
        <v>7.2856882050689782</v>
      </c>
      <c r="N13" s="110">
        <v>6.3116885331938928</v>
      </c>
      <c r="O13" s="110">
        <v>5.1322983165497247</v>
      </c>
      <c r="P13" s="110">
        <v>3.7588433134373718</v>
      </c>
      <c r="Q13" s="110">
        <v>2.2037970350181424</v>
      </c>
      <c r="R13" s="110">
        <v>0.48039010017079625</v>
      </c>
    </row>
    <row r="14" spans="1:18">
      <c r="A14" s="22">
        <v>3</v>
      </c>
      <c r="B14" s="21" t="s">
        <v>262</v>
      </c>
      <c r="C14" s="21"/>
      <c r="D14" s="65"/>
      <c r="E14" s="177"/>
      <c r="F14" s="177"/>
      <c r="G14" s="110"/>
      <c r="H14" s="111"/>
      <c r="I14" s="111"/>
      <c r="J14" s="111"/>
      <c r="K14" s="111"/>
      <c r="L14" s="111"/>
      <c r="M14" s="111"/>
      <c r="N14" s="110"/>
      <c r="O14" s="110"/>
      <c r="P14" s="110"/>
      <c r="Q14" s="110"/>
      <c r="R14" s="110"/>
    </row>
    <row r="15" spans="1:18">
      <c r="A15" s="22">
        <v>4</v>
      </c>
      <c r="B15" s="21" t="s">
        <v>264</v>
      </c>
      <c r="C15" s="21"/>
      <c r="D15" s="65"/>
      <c r="E15" s="177"/>
      <c r="F15" s="177"/>
      <c r="G15" s="110"/>
      <c r="H15" s="111"/>
      <c r="I15" s="111"/>
      <c r="J15" s="111"/>
      <c r="K15" s="111"/>
      <c r="L15" s="111"/>
      <c r="M15" s="111"/>
      <c r="N15" s="111"/>
      <c r="O15" s="112"/>
      <c r="P15" s="112"/>
      <c r="Q15" s="112"/>
      <c r="R15" s="112"/>
    </row>
    <row r="16" spans="1:18">
      <c r="A16" s="22">
        <v>5</v>
      </c>
      <c r="B16" s="21" t="s">
        <v>36</v>
      </c>
      <c r="C16" s="21"/>
      <c r="D16" s="65"/>
      <c r="E16" s="378"/>
      <c r="F16" s="378"/>
      <c r="G16" s="110"/>
      <c r="H16" s="111"/>
      <c r="I16" s="111"/>
      <c r="J16" s="111"/>
      <c r="K16" s="111"/>
      <c r="L16" s="111"/>
      <c r="M16" s="111"/>
      <c r="N16" s="111"/>
      <c r="O16" s="112"/>
      <c r="P16" s="112"/>
      <c r="Q16" s="112"/>
      <c r="R16" s="112"/>
    </row>
    <row r="17" spans="1:18">
      <c r="A17" s="22">
        <v>6</v>
      </c>
      <c r="B17" s="21" t="s">
        <v>37</v>
      </c>
      <c r="C17" s="21"/>
      <c r="D17" s="65"/>
      <c r="E17" s="406">
        <v>2.1</v>
      </c>
      <c r="F17" s="406">
        <v>2.1</v>
      </c>
      <c r="G17" s="407">
        <v>2.1</v>
      </c>
      <c r="H17" s="408">
        <v>2.1</v>
      </c>
      <c r="I17" s="408">
        <v>2.1</v>
      </c>
      <c r="J17" s="408">
        <v>2.1</v>
      </c>
      <c r="K17" s="408">
        <v>2.1</v>
      </c>
      <c r="L17" s="408">
        <v>2.1</v>
      </c>
      <c r="M17" s="408">
        <v>2.1</v>
      </c>
      <c r="N17" s="408">
        <v>2.1</v>
      </c>
      <c r="O17" s="409">
        <v>2.1</v>
      </c>
      <c r="P17" s="409">
        <v>2.1</v>
      </c>
      <c r="Q17" s="409">
        <v>2.1</v>
      </c>
      <c r="R17" s="409">
        <v>2.1</v>
      </c>
    </row>
    <row r="18" spans="1:18">
      <c r="A18" s="22">
        <v>7</v>
      </c>
      <c r="B18" s="27" t="s">
        <v>364</v>
      </c>
      <c r="C18" s="24"/>
      <c r="D18" s="68"/>
      <c r="E18" s="69">
        <f t="shared" ref="E18:F18" si="0">E11-E16-E17</f>
        <v>352.9</v>
      </c>
      <c r="F18" s="69">
        <f>F11-F16-F17</f>
        <v>337.9</v>
      </c>
      <c r="G18" s="69">
        <f>G11-G16-G17</f>
        <v>337.84999999999997</v>
      </c>
      <c r="H18" s="69">
        <f>H11-H16-H17</f>
        <v>338.53</v>
      </c>
      <c r="I18" s="69">
        <f t="shared" ref="I18:N18" si="1">I11-I16-I17</f>
        <v>339.32</v>
      </c>
      <c r="J18" s="69">
        <f t="shared" si="1"/>
        <v>340.25</v>
      </c>
      <c r="K18" s="69">
        <f t="shared" si="1"/>
        <v>341.34</v>
      </c>
      <c r="L18" s="69">
        <f t="shared" si="1"/>
        <v>341.90999999999997</v>
      </c>
      <c r="M18" s="69">
        <f t="shared" si="1"/>
        <v>342.65</v>
      </c>
      <c r="N18" s="69">
        <f t="shared" si="1"/>
        <v>343.41999999999996</v>
      </c>
      <c r="O18" s="69">
        <f t="shared" ref="O18" si="2">O11-O16-O17</f>
        <v>344.34</v>
      </c>
      <c r="P18" s="69">
        <f t="shared" ref="P18" si="3">P11-P16-P17</f>
        <v>345.40999999999997</v>
      </c>
      <c r="Q18" s="69">
        <f t="shared" ref="Q18" si="4">Q11-Q16-Q17</f>
        <v>346.59999999999997</v>
      </c>
      <c r="R18" s="69">
        <f t="shared" ref="R18" si="5">R11-R16-R17</f>
        <v>347.72999999999996</v>
      </c>
    </row>
    <row r="19" spans="1:18">
      <c r="A19" s="22">
        <v>8</v>
      </c>
      <c r="B19" s="21" t="s">
        <v>33</v>
      </c>
      <c r="C19" s="21"/>
      <c r="D19" s="65"/>
      <c r="E19" s="177">
        <v>49.949999999999996</v>
      </c>
      <c r="F19" s="177">
        <v>50.25</v>
      </c>
      <c r="G19" s="110">
        <v>50.677499999999995</v>
      </c>
      <c r="H19" s="110">
        <v>50.779499999999992</v>
      </c>
      <c r="I19" s="110">
        <v>50.897999999999996</v>
      </c>
      <c r="J19" s="110">
        <v>51.037500000000001</v>
      </c>
      <c r="K19" s="110">
        <v>51.200999999999993</v>
      </c>
      <c r="L19" s="110">
        <v>51.286499999999997</v>
      </c>
      <c r="M19" s="110">
        <v>51.397499999999994</v>
      </c>
      <c r="N19" s="110">
        <v>51.512999999999991</v>
      </c>
      <c r="O19" s="110">
        <v>51.650999999999996</v>
      </c>
      <c r="P19" s="110">
        <v>51.811499999999995</v>
      </c>
      <c r="Q19" s="110">
        <v>51.989999999999995</v>
      </c>
      <c r="R19" s="110">
        <v>52.159499999999994</v>
      </c>
    </row>
    <row r="20" spans="1:18">
      <c r="A20" s="22">
        <v>9</v>
      </c>
      <c r="B20" s="21" t="s">
        <v>0</v>
      </c>
      <c r="C20" s="21"/>
      <c r="D20" s="65"/>
      <c r="E20" s="178"/>
      <c r="F20" s="178"/>
      <c r="G20" s="113"/>
      <c r="H20" s="114"/>
      <c r="I20" s="114"/>
      <c r="J20" s="114"/>
      <c r="K20" s="114"/>
      <c r="L20" s="114"/>
      <c r="M20" s="114"/>
      <c r="N20" s="114"/>
      <c r="O20" s="112"/>
      <c r="P20" s="112"/>
      <c r="Q20" s="112"/>
      <c r="R20" s="112"/>
    </row>
    <row r="21" spans="1:18">
      <c r="A21" s="22">
        <v>10</v>
      </c>
      <c r="B21" s="27" t="s">
        <v>163</v>
      </c>
      <c r="C21" s="25"/>
      <c r="D21" s="68"/>
      <c r="E21" s="70">
        <f>E18+E19+E20</f>
        <v>402.84999999999997</v>
      </c>
      <c r="F21" s="70">
        <f>F18+F19+F20</f>
        <v>388.15</v>
      </c>
      <c r="G21" s="70">
        <f>G18+G19+G20</f>
        <v>388.52749999999997</v>
      </c>
      <c r="H21" s="70">
        <f t="shared" ref="H21:R21" si="6">H18+H19+H20</f>
        <v>389.30949999999996</v>
      </c>
      <c r="I21" s="70">
        <f t="shared" si="6"/>
        <v>390.21799999999996</v>
      </c>
      <c r="J21" s="70">
        <f t="shared" si="6"/>
        <v>391.28750000000002</v>
      </c>
      <c r="K21" s="70">
        <f t="shared" si="6"/>
        <v>392.54099999999994</v>
      </c>
      <c r="L21" s="70">
        <f t="shared" si="6"/>
        <v>393.19649999999996</v>
      </c>
      <c r="M21" s="70">
        <f t="shared" si="6"/>
        <v>394.04749999999996</v>
      </c>
      <c r="N21" s="70">
        <f t="shared" si="6"/>
        <v>394.93299999999994</v>
      </c>
      <c r="O21" s="70">
        <f t="shared" si="6"/>
        <v>395.99099999999999</v>
      </c>
      <c r="P21" s="70">
        <f t="shared" si="6"/>
        <v>397.22149999999999</v>
      </c>
      <c r="Q21" s="70">
        <f t="shared" si="6"/>
        <v>398.59</v>
      </c>
      <c r="R21" s="70">
        <f t="shared" si="6"/>
        <v>399.88949999999994</v>
      </c>
    </row>
    <row r="22" spans="1:18">
      <c r="A22" s="28"/>
      <c r="B22" s="29"/>
      <c r="C22" s="31"/>
      <c r="D22" s="71"/>
      <c r="E22" s="71"/>
      <c r="F22" s="71"/>
      <c r="G22" s="72"/>
      <c r="H22" s="72"/>
      <c r="I22" s="72"/>
      <c r="J22" s="72"/>
      <c r="K22" s="72"/>
      <c r="L22" s="72"/>
      <c r="M22" s="72"/>
      <c r="N22" s="72"/>
      <c r="O22" s="73"/>
      <c r="P22" s="73"/>
      <c r="Q22" s="73"/>
      <c r="R22" s="74"/>
    </row>
    <row r="23" spans="1:18" ht="15.75" customHeight="1">
      <c r="B23" s="303" t="s">
        <v>102</v>
      </c>
      <c r="C23" s="30"/>
      <c r="D23" s="75"/>
      <c r="E23" s="75"/>
      <c r="F23" s="75"/>
      <c r="G23" s="76"/>
      <c r="H23" s="76"/>
      <c r="I23" s="76"/>
      <c r="J23" s="76"/>
      <c r="K23" s="76"/>
      <c r="L23" s="76"/>
      <c r="M23" s="76"/>
      <c r="N23" s="76"/>
      <c r="O23" s="76"/>
      <c r="P23" s="76"/>
      <c r="Q23" s="76"/>
      <c r="R23" s="76"/>
    </row>
    <row r="24" spans="1:18">
      <c r="A24" s="95"/>
      <c r="B24" s="27" t="s">
        <v>268</v>
      </c>
      <c r="C24" s="32"/>
      <c r="D24" s="364" t="s">
        <v>355</v>
      </c>
      <c r="E24" s="365"/>
      <c r="F24" s="365"/>
      <c r="G24" s="366"/>
      <c r="H24" s="78"/>
      <c r="I24" s="78"/>
      <c r="J24" s="78"/>
      <c r="K24" s="78"/>
      <c r="L24" s="78"/>
      <c r="M24" s="78"/>
      <c r="N24" s="78"/>
      <c r="O24" s="79"/>
      <c r="P24" s="79"/>
      <c r="Q24" s="79"/>
      <c r="R24" s="79"/>
    </row>
    <row r="25" spans="1:18">
      <c r="A25" s="95"/>
      <c r="B25" s="34" t="s">
        <v>42</v>
      </c>
      <c r="C25" s="12"/>
      <c r="D25" s="80" t="s">
        <v>319</v>
      </c>
      <c r="E25" s="64">
        <v>2017</v>
      </c>
      <c r="F25" s="64">
        <v>2018</v>
      </c>
      <c r="G25" s="64">
        <v>2019</v>
      </c>
      <c r="H25" s="64" t="s">
        <v>2</v>
      </c>
      <c r="I25" s="64" t="s">
        <v>17</v>
      </c>
      <c r="J25" s="64" t="s">
        <v>18</v>
      </c>
      <c r="K25" s="64" t="s">
        <v>20</v>
      </c>
      <c r="L25" s="64" t="s">
        <v>21</v>
      </c>
      <c r="M25" s="64" t="s">
        <v>24</v>
      </c>
      <c r="N25" s="64" t="s">
        <v>25</v>
      </c>
      <c r="O25" s="64" t="s">
        <v>27</v>
      </c>
      <c r="P25" s="64" t="s">
        <v>28</v>
      </c>
      <c r="Q25" s="64" t="s">
        <v>29</v>
      </c>
      <c r="R25" s="64" t="s">
        <v>30</v>
      </c>
    </row>
    <row r="26" spans="1:18">
      <c r="A26" s="145" t="s">
        <v>51</v>
      </c>
      <c r="B26" s="14" t="s">
        <v>378</v>
      </c>
      <c r="C26" s="38"/>
      <c r="D26" s="345" t="s">
        <v>321</v>
      </c>
      <c r="E26" s="179">
        <v>79</v>
      </c>
      <c r="F26" s="179">
        <v>155</v>
      </c>
      <c r="G26" s="111">
        <v>155</v>
      </c>
      <c r="H26" s="111">
        <v>155</v>
      </c>
      <c r="I26" s="111">
        <v>155</v>
      </c>
      <c r="J26" s="111">
        <v>155</v>
      </c>
      <c r="K26" s="111">
        <v>155</v>
      </c>
      <c r="L26" s="111">
        <v>155</v>
      </c>
      <c r="M26" s="111">
        <v>155</v>
      </c>
      <c r="N26" s="111">
        <v>155</v>
      </c>
      <c r="O26" s="112">
        <v>155</v>
      </c>
      <c r="P26" s="112">
        <v>155</v>
      </c>
      <c r="Q26" s="112">
        <v>155</v>
      </c>
      <c r="R26" s="112">
        <v>155</v>
      </c>
    </row>
    <row r="27" spans="1:18" s="285" customFormat="1">
      <c r="A27" s="295" t="s">
        <v>52</v>
      </c>
      <c r="B27" s="14" t="s">
        <v>379</v>
      </c>
      <c r="C27" s="38"/>
      <c r="D27" s="81" t="s">
        <v>321</v>
      </c>
      <c r="E27" s="179">
        <v>24</v>
      </c>
      <c r="F27" s="179">
        <v>48</v>
      </c>
      <c r="G27" s="111">
        <v>48</v>
      </c>
      <c r="H27" s="111">
        <v>48</v>
      </c>
      <c r="I27" s="111">
        <v>48</v>
      </c>
      <c r="J27" s="111">
        <v>48</v>
      </c>
      <c r="K27" s="111">
        <v>48</v>
      </c>
      <c r="L27" s="111">
        <v>48</v>
      </c>
      <c r="M27" s="111">
        <v>48</v>
      </c>
      <c r="N27" s="111">
        <v>48</v>
      </c>
      <c r="O27" s="112">
        <v>48</v>
      </c>
      <c r="P27" s="112">
        <v>48</v>
      </c>
      <c r="Q27" s="112">
        <v>48</v>
      </c>
      <c r="R27" s="112">
        <v>48</v>
      </c>
    </row>
    <row r="28" spans="1:18" s="285" customFormat="1">
      <c r="A28" s="295" t="s">
        <v>53</v>
      </c>
      <c r="B28" s="14"/>
      <c r="C28" s="38"/>
      <c r="D28" s="81"/>
      <c r="E28" s="179"/>
      <c r="F28" s="179"/>
      <c r="G28" s="111"/>
      <c r="H28" s="111"/>
      <c r="I28" s="111"/>
      <c r="J28" s="111"/>
      <c r="K28" s="111"/>
      <c r="L28" s="111"/>
      <c r="M28" s="111"/>
      <c r="N28" s="111"/>
      <c r="O28" s="112"/>
      <c r="P28" s="112"/>
      <c r="Q28" s="112"/>
      <c r="R28" s="112"/>
    </row>
    <row r="29" spans="1:18" s="285" customFormat="1">
      <c r="A29" s="295" t="s">
        <v>54</v>
      </c>
      <c r="B29" s="14"/>
      <c r="C29" s="38"/>
      <c r="D29" s="81"/>
      <c r="E29" s="179"/>
      <c r="F29" s="179"/>
      <c r="G29" s="111"/>
      <c r="H29" s="111"/>
      <c r="I29" s="111"/>
      <c r="J29" s="111"/>
      <c r="K29" s="111"/>
      <c r="L29" s="111"/>
      <c r="M29" s="111"/>
      <c r="N29" s="111"/>
      <c r="O29" s="112"/>
      <c r="P29" s="112"/>
      <c r="Q29" s="112"/>
      <c r="R29" s="112"/>
    </row>
    <row r="30" spans="1:18">
      <c r="A30" s="295" t="s">
        <v>55</v>
      </c>
      <c r="B30" s="36"/>
      <c r="C30" s="37"/>
      <c r="D30" s="81"/>
      <c r="E30" s="179"/>
      <c r="F30" s="179"/>
      <c r="G30" s="111"/>
      <c r="H30" s="111"/>
      <c r="I30" s="111"/>
      <c r="J30" s="111"/>
      <c r="K30" s="111"/>
      <c r="L30" s="111"/>
      <c r="M30" s="111"/>
      <c r="N30" s="111"/>
      <c r="O30" s="112"/>
      <c r="P30" s="112"/>
      <c r="Q30" s="112"/>
      <c r="R30" s="112"/>
    </row>
    <row r="31" spans="1:18">
      <c r="A31" s="295" t="s">
        <v>56</v>
      </c>
      <c r="B31" s="14"/>
      <c r="C31" s="38"/>
      <c r="D31" s="81"/>
      <c r="E31" s="179"/>
      <c r="F31" s="179"/>
      <c r="G31" s="111"/>
      <c r="H31" s="111"/>
      <c r="I31" s="111"/>
      <c r="J31" s="111"/>
      <c r="K31" s="111"/>
      <c r="L31" s="111"/>
      <c r="M31" s="111"/>
      <c r="N31" s="111"/>
      <c r="O31" s="112"/>
      <c r="P31" s="112"/>
      <c r="Q31" s="112"/>
      <c r="R31" s="112"/>
    </row>
    <row r="32" spans="1:18">
      <c r="A32" s="295" t="s">
        <v>57</v>
      </c>
      <c r="B32" s="39"/>
      <c r="C32" s="41"/>
      <c r="D32" s="81"/>
      <c r="E32" s="187"/>
      <c r="F32" s="187"/>
      <c r="G32" s="116"/>
      <c r="H32" s="116"/>
      <c r="I32" s="116"/>
      <c r="J32" s="116"/>
      <c r="K32" s="116"/>
      <c r="L32" s="116"/>
      <c r="M32" s="116"/>
      <c r="N32" s="116"/>
      <c r="O32" s="117"/>
      <c r="P32" s="117"/>
      <c r="Q32" s="117"/>
      <c r="R32" s="117"/>
    </row>
    <row r="33" spans="1:18">
      <c r="A33" s="145"/>
      <c r="B33" s="43"/>
      <c r="C33" s="12"/>
      <c r="D33" s="21"/>
      <c r="E33" s="98"/>
      <c r="F33" s="99"/>
      <c r="G33" s="99"/>
      <c r="H33" s="99"/>
      <c r="I33" s="99"/>
      <c r="J33" s="99"/>
      <c r="K33" s="99"/>
      <c r="L33" s="99"/>
      <c r="M33" s="99"/>
      <c r="N33" s="99"/>
      <c r="O33" s="100"/>
      <c r="P33" s="100"/>
      <c r="Q33" s="100"/>
      <c r="R33" s="101"/>
    </row>
    <row r="34" spans="1:18">
      <c r="A34" s="145"/>
      <c r="B34" s="27" t="s">
        <v>269</v>
      </c>
      <c r="C34" s="33"/>
      <c r="D34" s="27"/>
      <c r="E34" s="106"/>
      <c r="F34" s="107"/>
      <c r="G34" s="107"/>
      <c r="H34" s="107"/>
      <c r="I34" s="107"/>
      <c r="J34" s="107"/>
      <c r="K34" s="107"/>
      <c r="L34" s="107"/>
      <c r="M34" s="107"/>
      <c r="N34" s="107"/>
      <c r="O34" s="104"/>
      <c r="P34" s="104"/>
      <c r="Q34" s="104"/>
      <c r="R34" s="105"/>
    </row>
    <row r="35" spans="1:18">
      <c r="A35" s="145"/>
      <c r="B35" s="34" t="s">
        <v>35</v>
      </c>
      <c r="C35" s="12"/>
      <c r="D35" s="80" t="s">
        <v>319</v>
      </c>
      <c r="E35" s="292">
        <v>2017</v>
      </c>
      <c r="F35" s="292">
        <v>2018</v>
      </c>
      <c r="G35" s="292">
        <v>2019</v>
      </c>
      <c r="H35" s="292" t="s">
        <v>2</v>
      </c>
      <c r="I35" s="292" t="s">
        <v>17</v>
      </c>
      <c r="J35" s="292" t="s">
        <v>18</v>
      </c>
      <c r="K35" s="292" t="s">
        <v>20</v>
      </c>
      <c r="L35" s="292" t="s">
        <v>21</v>
      </c>
      <c r="M35" s="292" t="s">
        <v>24</v>
      </c>
      <c r="N35" s="292" t="s">
        <v>25</v>
      </c>
      <c r="O35" s="292" t="s">
        <v>27</v>
      </c>
      <c r="P35" s="292" t="s">
        <v>28</v>
      </c>
      <c r="Q35" s="292" t="s">
        <v>29</v>
      </c>
      <c r="R35" s="292" t="s">
        <v>30</v>
      </c>
    </row>
    <row r="36" spans="1:18">
      <c r="A36" s="295" t="s">
        <v>58</v>
      </c>
      <c r="B36" s="14" t="s">
        <v>380</v>
      </c>
      <c r="C36" s="336"/>
      <c r="D36" s="335" t="s">
        <v>381</v>
      </c>
      <c r="E36" s="180">
        <v>87</v>
      </c>
      <c r="F36" s="180">
        <v>70</v>
      </c>
      <c r="G36" s="118">
        <v>54</v>
      </c>
      <c r="H36" s="118">
        <v>54</v>
      </c>
      <c r="I36" s="118">
        <v>54</v>
      </c>
      <c r="J36" s="118">
        <v>54</v>
      </c>
      <c r="K36" s="118">
        <v>54</v>
      </c>
      <c r="L36" s="118">
        <v>54</v>
      </c>
      <c r="M36" s="118">
        <v>54</v>
      </c>
      <c r="N36" s="118">
        <v>54</v>
      </c>
      <c r="O36" s="118">
        <v>54</v>
      </c>
      <c r="P36" s="118">
        <v>54</v>
      </c>
      <c r="Q36" s="118">
        <v>54</v>
      </c>
      <c r="R36" s="118">
        <v>54</v>
      </c>
    </row>
    <row r="37" spans="1:18">
      <c r="A37" s="295" t="s">
        <v>59</v>
      </c>
      <c r="B37" s="14" t="s">
        <v>382</v>
      </c>
      <c r="C37" s="336"/>
      <c r="D37" s="335" t="s">
        <v>381</v>
      </c>
      <c r="E37" s="179">
        <v>30.748000000000001</v>
      </c>
      <c r="F37" s="179">
        <v>30.748000000000001</v>
      </c>
      <c r="G37" s="111">
        <v>30.748000000000001</v>
      </c>
      <c r="H37" s="111">
        <v>30.748000000000001</v>
      </c>
      <c r="I37" s="111">
        <v>30.748000000000001</v>
      </c>
      <c r="J37" s="111">
        <v>30.748000000000001</v>
      </c>
      <c r="K37" s="111">
        <v>30.748000000000001</v>
      </c>
      <c r="L37" s="111">
        <v>30.748000000000001</v>
      </c>
      <c r="M37" s="111">
        <v>30.748000000000001</v>
      </c>
      <c r="N37" s="111">
        <v>30.748000000000001</v>
      </c>
      <c r="O37" s="111">
        <v>30.748000000000001</v>
      </c>
      <c r="P37" s="111">
        <v>30.748000000000001</v>
      </c>
      <c r="Q37" s="111">
        <v>30.748000000000001</v>
      </c>
      <c r="R37" s="111">
        <v>30.748000000000001</v>
      </c>
    </row>
    <row r="38" spans="1:18">
      <c r="A38" s="295" t="s">
        <v>187</v>
      </c>
      <c r="B38" s="14" t="s">
        <v>383</v>
      </c>
      <c r="C38" s="336"/>
      <c r="D38" s="335" t="s">
        <v>321</v>
      </c>
      <c r="E38" s="179">
        <v>18</v>
      </c>
      <c r="F38" s="179">
        <v>18</v>
      </c>
      <c r="G38" s="111">
        <v>18</v>
      </c>
      <c r="H38" s="111">
        <v>18</v>
      </c>
      <c r="I38" s="111">
        <v>18</v>
      </c>
      <c r="J38" s="111">
        <v>18</v>
      </c>
      <c r="K38" s="111">
        <v>18</v>
      </c>
      <c r="L38" s="111">
        <v>18</v>
      </c>
      <c r="M38" s="111">
        <v>18</v>
      </c>
      <c r="N38" s="111">
        <v>18</v>
      </c>
      <c r="O38" s="111">
        <v>18</v>
      </c>
      <c r="P38" s="111">
        <v>18</v>
      </c>
      <c r="Q38" s="111">
        <v>18</v>
      </c>
      <c r="R38" s="111">
        <v>18</v>
      </c>
    </row>
    <row r="39" spans="1:18">
      <c r="A39" s="295" t="s">
        <v>188</v>
      </c>
      <c r="B39" s="14"/>
      <c r="C39" s="336"/>
      <c r="D39" s="335"/>
      <c r="E39" s="179"/>
      <c r="F39" s="179"/>
      <c r="G39" s="111"/>
      <c r="H39" s="111"/>
      <c r="I39" s="111"/>
      <c r="J39" s="111"/>
      <c r="K39" s="111"/>
      <c r="L39" s="111"/>
      <c r="M39" s="111"/>
      <c r="N39" s="111"/>
      <c r="O39" s="112"/>
      <c r="P39" s="112"/>
      <c r="Q39" s="112"/>
      <c r="R39" s="112"/>
    </row>
    <row r="40" spans="1:18">
      <c r="A40" s="295" t="s">
        <v>189</v>
      </c>
      <c r="B40" s="14"/>
      <c r="C40" s="336"/>
      <c r="D40" s="335"/>
      <c r="E40" s="179"/>
      <c r="F40" s="179"/>
      <c r="G40" s="111"/>
      <c r="H40" s="111"/>
      <c r="I40" s="111"/>
      <c r="J40" s="111"/>
      <c r="K40" s="111"/>
      <c r="L40" s="111"/>
      <c r="M40" s="111"/>
      <c r="N40" s="111"/>
      <c r="O40" s="112"/>
      <c r="P40" s="112"/>
      <c r="Q40" s="112"/>
      <c r="R40" s="112"/>
    </row>
    <row r="41" spans="1:18" s="285" customFormat="1">
      <c r="A41" s="295" t="s">
        <v>190</v>
      </c>
      <c r="B41" s="14"/>
      <c r="C41" s="336"/>
      <c r="D41" s="335"/>
      <c r="E41" s="333"/>
      <c r="F41" s="333"/>
      <c r="G41" s="299"/>
      <c r="H41" s="299"/>
      <c r="I41" s="299"/>
      <c r="J41" s="299"/>
      <c r="K41" s="299"/>
      <c r="L41" s="299"/>
      <c r="M41" s="299"/>
      <c r="N41" s="299"/>
      <c r="O41" s="300"/>
      <c r="P41" s="300"/>
      <c r="Q41" s="300"/>
      <c r="R41" s="265"/>
    </row>
    <row r="42" spans="1:18" s="285" customFormat="1">
      <c r="A42" s="295" t="s">
        <v>191</v>
      </c>
      <c r="B42" s="14"/>
      <c r="C42" s="336"/>
      <c r="D42" s="335"/>
      <c r="E42" s="333"/>
      <c r="F42" s="333"/>
      <c r="G42" s="299"/>
      <c r="H42" s="299"/>
      <c r="I42" s="299"/>
      <c r="J42" s="299"/>
      <c r="K42" s="299"/>
      <c r="L42" s="299"/>
      <c r="M42" s="299"/>
      <c r="N42" s="299"/>
      <c r="O42" s="300"/>
      <c r="P42" s="300"/>
      <c r="Q42" s="300"/>
      <c r="R42" s="265"/>
    </row>
    <row r="43" spans="1:18">
      <c r="A43" s="145"/>
      <c r="B43" s="195"/>
      <c r="C43" s="196"/>
      <c r="D43" s="197"/>
      <c r="E43" s="197"/>
      <c r="F43" s="197"/>
      <c r="G43" s="198"/>
      <c r="H43" s="198"/>
      <c r="I43" s="198"/>
      <c r="J43" s="198"/>
      <c r="K43" s="198"/>
      <c r="L43" s="198"/>
      <c r="M43" s="198"/>
      <c r="N43" s="198"/>
      <c r="O43" s="199"/>
      <c r="P43" s="199"/>
      <c r="Q43" s="199"/>
      <c r="R43" s="200"/>
    </row>
    <row r="44" spans="1:18" ht="31.5">
      <c r="A44" s="145">
        <v>11</v>
      </c>
      <c r="B44" s="52" t="s">
        <v>164</v>
      </c>
      <c r="C44" s="164"/>
      <c r="D44" s="84"/>
      <c r="E44" s="375">
        <f>SUM(E26:E32,E36:E42)</f>
        <v>238.74799999999999</v>
      </c>
      <c r="F44" s="375">
        <f t="shared" ref="F44:R44" si="7">SUM(F26:F32,F36:F42)</f>
        <v>321.74799999999999</v>
      </c>
      <c r="G44" s="70">
        <f t="shared" si="7"/>
        <v>305.74799999999999</v>
      </c>
      <c r="H44" s="70">
        <f t="shared" si="7"/>
        <v>305.74799999999999</v>
      </c>
      <c r="I44" s="70">
        <f t="shared" si="7"/>
        <v>305.74799999999999</v>
      </c>
      <c r="J44" s="70">
        <f t="shared" si="7"/>
        <v>305.74799999999999</v>
      </c>
      <c r="K44" s="70">
        <f t="shared" si="7"/>
        <v>305.74799999999999</v>
      </c>
      <c r="L44" s="70">
        <f t="shared" si="7"/>
        <v>305.74799999999999</v>
      </c>
      <c r="M44" s="70">
        <f t="shared" si="7"/>
        <v>305.74799999999999</v>
      </c>
      <c r="N44" s="70">
        <f t="shared" si="7"/>
        <v>305.74799999999999</v>
      </c>
      <c r="O44" s="70">
        <f t="shared" si="7"/>
        <v>305.74799999999999</v>
      </c>
      <c r="P44" s="70">
        <f t="shared" si="7"/>
        <v>305.74799999999999</v>
      </c>
      <c r="Q44" s="70">
        <f t="shared" si="7"/>
        <v>305.74799999999999</v>
      </c>
      <c r="R44" s="70">
        <f t="shared" si="7"/>
        <v>305.74799999999999</v>
      </c>
    </row>
    <row r="45" spans="1:18">
      <c r="A45" s="95"/>
      <c r="B45" s="33"/>
      <c r="C45" s="33"/>
      <c r="D45" s="27"/>
      <c r="E45" s="98"/>
      <c r="F45" s="99"/>
      <c r="G45" s="99"/>
      <c r="H45" s="99"/>
      <c r="I45" s="99"/>
      <c r="J45" s="99"/>
      <c r="K45" s="99"/>
      <c r="L45" s="99"/>
      <c r="M45" s="99"/>
      <c r="N45" s="99"/>
      <c r="O45" s="100"/>
      <c r="P45" s="100"/>
      <c r="Q45" s="100"/>
      <c r="R45" s="101"/>
    </row>
    <row r="46" spans="1:18">
      <c r="A46" s="95"/>
      <c r="B46" s="27" t="s">
        <v>274</v>
      </c>
      <c r="C46" s="33"/>
      <c r="D46" s="21"/>
      <c r="E46" s="102"/>
      <c r="F46" s="103"/>
      <c r="G46" s="103"/>
      <c r="H46" s="103"/>
      <c r="I46" s="103"/>
      <c r="J46" s="103"/>
      <c r="K46" s="103"/>
      <c r="L46" s="103"/>
      <c r="M46" s="103"/>
      <c r="N46" s="103"/>
      <c r="O46" s="104"/>
      <c r="P46" s="104"/>
      <c r="Q46" s="104"/>
      <c r="R46" s="105"/>
    </row>
    <row r="47" spans="1:18">
      <c r="A47" s="95"/>
      <c r="B47" s="21" t="s">
        <v>34</v>
      </c>
      <c r="C47" s="12"/>
      <c r="D47" s="80" t="s">
        <v>319</v>
      </c>
      <c r="E47" s="292">
        <v>2017</v>
      </c>
      <c r="F47" s="292">
        <v>2018</v>
      </c>
      <c r="G47" s="292">
        <v>2019</v>
      </c>
      <c r="H47" s="292" t="s">
        <v>2</v>
      </c>
      <c r="I47" s="292" t="s">
        <v>17</v>
      </c>
      <c r="J47" s="292" t="s">
        <v>18</v>
      </c>
      <c r="K47" s="292" t="s">
        <v>20</v>
      </c>
      <c r="L47" s="292" t="s">
        <v>21</v>
      </c>
      <c r="M47" s="292" t="s">
        <v>24</v>
      </c>
      <c r="N47" s="292" t="s">
        <v>25</v>
      </c>
      <c r="O47" s="292" t="s">
        <v>27</v>
      </c>
      <c r="P47" s="292" t="s">
        <v>28</v>
      </c>
      <c r="Q47" s="292" t="s">
        <v>29</v>
      </c>
      <c r="R47" s="292" t="s">
        <v>30</v>
      </c>
    </row>
    <row r="48" spans="1:18">
      <c r="A48" s="145" t="s">
        <v>140</v>
      </c>
      <c r="B48" s="14"/>
      <c r="C48" s="38"/>
      <c r="D48" s="81"/>
      <c r="E48" s="180"/>
      <c r="F48" s="180"/>
      <c r="G48" s="118"/>
      <c r="H48" s="118"/>
      <c r="I48" s="118"/>
      <c r="J48" s="118"/>
      <c r="K48" s="118"/>
      <c r="L48" s="118"/>
      <c r="M48" s="118"/>
      <c r="N48" s="120"/>
      <c r="O48" s="119"/>
      <c r="P48" s="119"/>
      <c r="Q48" s="119"/>
      <c r="R48" s="119"/>
    </row>
    <row r="49" spans="1:18">
      <c r="A49" s="145" t="s">
        <v>141</v>
      </c>
      <c r="B49" s="14"/>
      <c r="C49" s="38"/>
      <c r="D49" s="81"/>
      <c r="E49" s="276"/>
      <c r="F49" s="276"/>
      <c r="G49" s="111"/>
      <c r="H49" s="111"/>
      <c r="I49" s="111"/>
      <c r="J49" s="111"/>
      <c r="K49" s="111"/>
      <c r="L49" s="111"/>
      <c r="M49" s="111"/>
      <c r="N49" s="121"/>
      <c r="O49" s="112"/>
      <c r="P49" s="112"/>
      <c r="Q49" s="112"/>
      <c r="R49" s="112"/>
    </row>
    <row r="50" spans="1:18">
      <c r="A50" s="145" t="s">
        <v>142</v>
      </c>
      <c r="B50" s="14"/>
      <c r="C50" s="38"/>
      <c r="D50" s="81"/>
      <c r="E50" s="276"/>
      <c r="F50" s="276"/>
      <c r="G50" s="111"/>
      <c r="H50" s="111"/>
      <c r="I50" s="111"/>
      <c r="J50" s="111"/>
      <c r="K50" s="111"/>
      <c r="L50" s="111"/>
      <c r="M50" s="111"/>
      <c r="N50" s="121"/>
      <c r="O50" s="112"/>
      <c r="P50" s="112"/>
      <c r="Q50" s="112"/>
      <c r="R50" s="112"/>
    </row>
    <row r="51" spans="1:18">
      <c r="A51" s="145" t="s">
        <v>143</v>
      </c>
      <c r="B51" s="14"/>
      <c r="C51" s="38"/>
      <c r="D51" s="81"/>
      <c r="E51" s="276"/>
      <c r="F51" s="276"/>
      <c r="G51" s="111"/>
      <c r="H51" s="111"/>
      <c r="I51" s="111"/>
      <c r="J51" s="111"/>
      <c r="K51" s="111"/>
      <c r="L51" s="111"/>
      <c r="M51" s="111"/>
      <c r="N51" s="121"/>
      <c r="O51" s="112"/>
      <c r="P51" s="112"/>
      <c r="Q51" s="112"/>
      <c r="R51" s="112"/>
    </row>
    <row r="52" spans="1:18">
      <c r="A52" s="145" t="s">
        <v>144</v>
      </c>
      <c r="B52" s="14"/>
      <c r="C52" s="38"/>
      <c r="D52" s="81"/>
      <c r="E52" s="276"/>
      <c r="F52" s="276"/>
      <c r="G52" s="111"/>
      <c r="H52" s="111"/>
      <c r="I52" s="111"/>
      <c r="J52" s="111"/>
      <c r="K52" s="111"/>
      <c r="L52" s="111"/>
      <c r="M52" s="111"/>
      <c r="N52" s="121"/>
      <c r="O52" s="112"/>
      <c r="P52" s="112"/>
      <c r="Q52" s="112"/>
      <c r="R52" s="112"/>
    </row>
    <row r="53" spans="1:18">
      <c r="A53" s="145" t="s">
        <v>145</v>
      </c>
      <c r="B53" s="14"/>
      <c r="C53" s="38"/>
      <c r="D53" s="81"/>
      <c r="E53" s="276"/>
      <c r="F53" s="276"/>
      <c r="G53" s="111"/>
      <c r="H53" s="111"/>
      <c r="I53" s="111"/>
      <c r="J53" s="111"/>
      <c r="K53" s="111"/>
      <c r="L53" s="111"/>
      <c r="M53" s="111"/>
      <c r="N53" s="121"/>
      <c r="O53" s="112"/>
      <c r="P53" s="112"/>
      <c r="Q53" s="112"/>
      <c r="R53" s="112"/>
    </row>
    <row r="54" spans="1:18">
      <c r="A54" s="145" t="s">
        <v>146</v>
      </c>
      <c r="B54" s="14"/>
      <c r="C54" s="38"/>
      <c r="D54" s="81"/>
      <c r="E54" s="276"/>
      <c r="F54" s="276"/>
      <c r="G54" s="111"/>
      <c r="H54" s="111"/>
      <c r="I54" s="111"/>
      <c r="J54" s="111"/>
      <c r="K54" s="111"/>
      <c r="L54" s="111"/>
      <c r="M54" s="111"/>
      <c r="N54" s="121"/>
      <c r="O54" s="112"/>
      <c r="P54" s="112"/>
      <c r="Q54" s="112"/>
      <c r="R54" s="112"/>
    </row>
    <row r="55" spans="1:18">
      <c r="A55" s="145" t="s">
        <v>147</v>
      </c>
      <c r="B55" s="14"/>
      <c r="C55" s="38"/>
      <c r="D55" s="81"/>
      <c r="E55" s="277"/>
      <c r="F55" s="277"/>
      <c r="G55" s="116"/>
      <c r="H55" s="116"/>
      <c r="I55" s="116"/>
      <c r="J55" s="116"/>
      <c r="K55" s="116"/>
      <c r="L55" s="116"/>
      <c r="M55" s="116"/>
      <c r="N55" s="116"/>
      <c r="O55" s="117"/>
      <c r="P55" s="117"/>
      <c r="Q55" s="117"/>
      <c r="R55" s="117"/>
    </row>
    <row r="56" spans="1:18" s="285" customFormat="1">
      <c r="A56" s="295" t="s">
        <v>148</v>
      </c>
      <c r="B56" s="14"/>
      <c r="C56" s="38"/>
      <c r="D56" s="335"/>
      <c r="E56" s="334"/>
      <c r="F56" s="334"/>
      <c r="G56" s="337"/>
      <c r="H56" s="337"/>
      <c r="I56" s="337"/>
      <c r="J56" s="337"/>
      <c r="K56" s="337"/>
      <c r="L56" s="337"/>
      <c r="M56" s="337"/>
      <c r="N56" s="337"/>
      <c r="O56" s="338"/>
      <c r="P56" s="338"/>
      <c r="Q56" s="338"/>
      <c r="R56" s="338"/>
    </row>
    <row r="57" spans="1:18" s="285" customFormat="1">
      <c r="A57" s="295" t="s">
        <v>160</v>
      </c>
      <c r="B57" s="14"/>
      <c r="C57" s="38"/>
      <c r="D57" s="335"/>
      <c r="E57" s="334"/>
      <c r="F57" s="334"/>
      <c r="G57" s="337"/>
      <c r="H57" s="337"/>
      <c r="I57" s="337"/>
      <c r="J57" s="337"/>
      <c r="K57" s="337"/>
      <c r="L57" s="337"/>
      <c r="M57" s="337"/>
      <c r="N57" s="337"/>
      <c r="O57" s="338"/>
      <c r="P57" s="338"/>
      <c r="Q57" s="338"/>
      <c r="R57" s="338"/>
    </row>
    <row r="58" spans="1:18" s="285" customFormat="1">
      <c r="A58" s="295" t="s">
        <v>161</v>
      </c>
      <c r="B58" s="14"/>
      <c r="C58" s="38"/>
      <c r="D58" s="335"/>
      <c r="E58" s="334"/>
      <c r="F58" s="334"/>
      <c r="G58" s="337"/>
      <c r="H58" s="337"/>
      <c r="I58" s="337"/>
      <c r="J58" s="337"/>
      <c r="K58" s="337"/>
      <c r="L58" s="337"/>
      <c r="M58" s="337"/>
      <c r="N58" s="337"/>
      <c r="O58" s="338"/>
      <c r="P58" s="338"/>
      <c r="Q58" s="338"/>
      <c r="R58" s="338"/>
    </row>
    <row r="59" spans="1:18" s="285" customFormat="1">
      <c r="A59" s="295" t="s">
        <v>162</v>
      </c>
      <c r="B59" s="14"/>
      <c r="C59" s="38"/>
      <c r="D59" s="335"/>
      <c r="E59" s="334"/>
      <c r="F59" s="334"/>
      <c r="G59" s="337"/>
      <c r="H59" s="337"/>
      <c r="I59" s="337"/>
      <c r="J59" s="337"/>
      <c r="K59" s="337"/>
      <c r="L59" s="337"/>
      <c r="M59" s="337"/>
      <c r="N59" s="337"/>
      <c r="O59" s="338"/>
      <c r="P59" s="338"/>
      <c r="Q59" s="338"/>
      <c r="R59" s="338"/>
    </row>
    <row r="60" spans="1:18" s="285" customFormat="1">
      <c r="A60" s="295" t="s">
        <v>192</v>
      </c>
      <c r="B60" s="14"/>
      <c r="C60" s="38"/>
      <c r="D60" s="335"/>
      <c r="E60" s="334"/>
      <c r="F60" s="334"/>
      <c r="G60" s="337"/>
      <c r="H60" s="337"/>
      <c r="I60" s="337"/>
      <c r="J60" s="337"/>
      <c r="K60" s="337"/>
      <c r="L60" s="337"/>
      <c r="M60" s="337"/>
      <c r="N60" s="337"/>
      <c r="O60" s="338"/>
      <c r="P60" s="338"/>
      <c r="Q60" s="338"/>
      <c r="R60" s="338"/>
    </row>
    <row r="61" spans="1:18" s="285" customFormat="1">
      <c r="A61" s="295" t="s">
        <v>193</v>
      </c>
      <c r="B61" s="14"/>
      <c r="C61" s="38"/>
      <c r="D61" s="335"/>
      <c r="E61" s="334"/>
      <c r="F61" s="334"/>
      <c r="G61" s="337"/>
      <c r="H61" s="337"/>
      <c r="I61" s="337"/>
      <c r="J61" s="337"/>
      <c r="K61" s="337"/>
      <c r="L61" s="337"/>
      <c r="M61" s="337"/>
      <c r="N61" s="337"/>
      <c r="O61" s="338"/>
      <c r="P61" s="338"/>
      <c r="Q61" s="338"/>
      <c r="R61" s="338"/>
    </row>
    <row r="62" spans="1:18">
      <c r="A62" s="145"/>
      <c r="B62" s="12"/>
      <c r="C62" s="12"/>
      <c r="D62" s="21"/>
      <c r="E62" s="98"/>
      <c r="F62" s="99"/>
      <c r="G62" s="99"/>
      <c r="H62" s="99"/>
      <c r="I62" s="99"/>
      <c r="J62" s="99"/>
      <c r="K62" s="99"/>
      <c r="L62" s="99"/>
      <c r="M62" s="99"/>
      <c r="N62" s="99"/>
      <c r="O62" s="100"/>
      <c r="P62" s="100"/>
      <c r="Q62" s="100"/>
      <c r="R62" s="101"/>
    </row>
    <row r="63" spans="1:18" s="285" customFormat="1">
      <c r="A63" s="295"/>
      <c r="B63" s="288"/>
      <c r="C63" s="288"/>
      <c r="D63" s="289"/>
      <c r="E63" s="102"/>
      <c r="F63" s="103"/>
      <c r="G63" s="103"/>
      <c r="H63" s="103"/>
      <c r="I63" s="103"/>
      <c r="J63" s="103"/>
      <c r="K63" s="103"/>
      <c r="L63" s="103"/>
      <c r="M63" s="103"/>
      <c r="N63" s="103"/>
      <c r="O63" s="104"/>
      <c r="P63" s="104"/>
      <c r="Q63" s="104"/>
      <c r="R63" s="105"/>
    </row>
    <row r="64" spans="1:18" s="285" customFormat="1">
      <c r="A64" s="295"/>
      <c r="B64" s="288"/>
      <c r="C64" s="288"/>
      <c r="D64" s="289"/>
      <c r="E64" s="102"/>
      <c r="F64" s="103"/>
      <c r="G64" s="103"/>
      <c r="H64" s="103"/>
      <c r="I64" s="103"/>
      <c r="J64" s="103"/>
      <c r="K64" s="103"/>
      <c r="L64" s="103"/>
      <c r="M64" s="103"/>
      <c r="N64" s="103"/>
      <c r="O64" s="104"/>
      <c r="P64" s="104"/>
      <c r="Q64" s="104"/>
      <c r="R64" s="105"/>
    </row>
    <row r="65" spans="1:18">
      <c r="A65" s="145"/>
      <c r="B65" s="27" t="s">
        <v>275</v>
      </c>
      <c r="C65" s="12"/>
      <c r="D65" s="27"/>
      <c r="E65" s="102"/>
      <c r="F65" s="103"/>
      <c r="G65" s="103"/>
      <c r="H65" s="103"/>
      <c r="I65" s="103"/>
      <c r="J65" s="103"/>
      <c r="K65" s="103"/>
      <c r="L65" s="103"/>
      <c r="M65" s="103"/>
      <c r="N65" s="103"/>
      <c r="O65" s="104"/>
      <c r="P65" s="104"/>
      <c r="Q65" s="104"/>
      <c r="R65" s="105"/>
    </row>
    <row r="66" spans="1:18">
      <c r="A66" s="145"/>
      <c r="B66" s="21" t="s">
        <v>35</v>
      </c>
      <c r="C66" s="12"/>
      <c r="D66" s="80" t="s">
        <v>319</v>
      </c>
      <c r="E66" s="292">
        <v>2017</v>
      </c>
      <c r="F66" s="292">
        <v>2018</v>
      </c>
      <c r="G66" s="292">
        <v>2019</v>
      </c>
      <c r="H66" s="292" t="s">
        <v>2</v>
      </c>
      <c r="I66" s="292" t="s">
        <v>17</v>
      </c>
      <c r="J66" s="292" t="s">
        <v>18</v>
      </c>
      <c r="K66" s="292" t="s">
        <v>20</v>
      </c>
      <c r="L66" s="292" t="s">
        <v>21</v>
      </c>
      <c r="M66" s="292" t="s">
        <v>24</v>
      </c>
      <c r="N66" s="292" t="s">
        <v>25</v>
      </c>
      <c r="O66" s="292" t="s">
        <v>27</v>
      </c>
      <c r="P66" s="292" t="s">
        <v>28</v>
      </c>
      <c r="Q66" s="292" t="s">
        <v>29</v>
      </c>
      <c r="R66" s="292" t="s">
        <v>30</v>
      </c>
    </row>
    <row r="67" spans="1:18" ht="31.5">
      <c r="A67" s="145" t="s">
        <v>194</v>
      </c>
      <c r="B67" s="44" t="s">
        <v>384</v>
      </c>
      <c r="C67" s="40"/>
      <c r="D67" s="342" t="s">
        <v>332</v>
      </c>
      <c r="E67" s="410">
        <v>0.252</v>
      </c>
      <c r="F67" s="410">
        <v>0.252</v>
      </c>
      <c r="G67" s="411">
        <v>0.252</v>
      </c>
      <c r="H67" s="411">
        <v>0.252</v>
      </c>
      <c r="I67" s="411">
        <v>0.252</v>
      </c>
      <c r="J67" s="411">
        <v>0.252</v>
      </c>
      <c r="K67" s="411">
        <v>0.252</v>
      </c>
      <c r="L67" s="411">
        <v>0.252</v>
      </c>
      <c r="M67" s="411">
        <v>0.252</v>
      </c>
      <c r="N67" s="412">
        <v>0.252</v>
      </c>
      <c r="O67" s="413">
        <v>0.252</v>
      </c>
      <c r="P67" s="413">
        <v>0.252</v>
      </c>
      <c r="Q67" s="413">
        <v>0.252</v>
      </c>
      <c r="R67" s="413">
        <v>0.252</v>
      </c>
    </row>
    <row r="68" spans="1:18">
      <c r="A68" s="145" t="s">
        <v>195</v>
      </c>
      <c r="B68" s="44" t="s">
        <v>385</v>
      </c>
      <c r="C68" s="40"/>
      <c r="D68" s="342" t="s">
        <v>335</v>
      </c>
      <c r="E68" s="414">
        <v>8.99</v>
      </c>
      <c r="F68" s="414">
        <v>8.7200000000000006</v>
      </c>
      <c r="G68" s="411">
        <v>8.42</v>
      </c>
      <c r="H68" s="411">
        <v>8.1300000000000008</v>
      </c>
      <c r="I68" s="411">
        <v>6.93</v>
      </c>
      <c r="J68" s="411">
        <v>6.79</v>
      </c>
      <c r="K68" s="411">
        <v>6.64</v>
      </c>
      <c r="L68" s="411">
        <v>6.51</v>
      </c>
      <c r="M68" s="411">
        <v>5.98</v>
      </c>
      <c r="N68" s="412">
        <v>6.25</v>
      </c>
      <c r="O68" s="413">
        <v>6.13</v>
      </c>
      <c r="P68" s="413">
        <v>6.01</v>
      </c>
      <c r="Q68" s="413">
        <v>5.89</v>
      </c>
      <c r="R68" s="413">
        <v>5.43</v>
      </c>
    </row>
    <row r="69" spans="1:18" s="285" customFormat="1">
      <c r="A69" s="295" t="s">
        <v>196</v>
      </c>
      <c r="B69" s="44" t="s">
        <v>386</v>
      </c>
      <c r="C69" s="336"/>
      <c r="D69" s="342" t="s">
        <v>333</v>
      </c>
      <c r="E69" s="415">
        <v>18</v>
      </c>
      <c r="F69" s="415">
        <v>18</v>
      </c>
      <c r="G69" s="416">
        <v>0</v>
      </c>
      <c r="H69" s="416">
        <v>0</v>
      </c>
      <c r="I69" s="416">
        <v>0</v>
      </c>
      <c r="J69" s="416">
        <v>0</v>
      </c>
      <c r="K69" s="416">
        <v>0</v>
      </c>
      <c r="L69" s="416">
        <v>0</v>
      </c>
      <c r="M69" s="416">
        <v>0</v>
      </c>
      <c r="N69" s="412">
        <v>0</v>
      </c>
      <c r="O69" s="417">
        <v>0</v>
      </c>
      <c r="P69" s="417">
        <v>0</v>
      </c>
      <c r="Q69" s="417">
        <v>0</v>
      </c>
      <c r="R69" s="417">
        <v>0</v>
      </c>
    </row>
    <row r="70" spans="1:18" s="285" customFormat="1">
      <c r="A70" s="295" t="s">
        <v>197</v>
      </c>
      <c r="B70" s="44" t="s">
        <v>387</v>
      </c>
      <c r="C70" s="336"/>
      <c r="D70" s="342" t="s">
        <v>333</v>
      </c>
      <c r="E70" s="415">
        <v>11</v>
      </c>
      <c r="F70" s="415">
        <v>11</v>
      </c>
      <c r="G70" s="416">
        <v>0</v>
      </c>
      <c r="H70" s="416">
        <v>0</v>
      </c>
      <c r="I70" s="416">
        <v>0</v>
      </c>
      <c r="J70" s="416">
        <v>0</v>
      </c>
      <c r="K70" s="416">
        <v>0</v>
      </c>
      <c r="L70" s="416">
        <v>0</v>
      </c>
      <c r="M70" s="416">
        <v>0</v>
      </c>
      <c r="N70" s="412">
        <v>0</v>
      </c>
      <c r="O70" s="417">
        <v>0</v>
      </c>
      <c r="P70" s="417">
        <v>0</v>
      </c>
      <c r="Q70" s="417">
        <v>0</v>
      </c>
      <c r="R70" s="417">
        <v>0</v>
      </c>
    </row>
    <row r="71" spans="1:18">
      <c r="A71" s="145" t="s">
        <v>346</v>
      </c>
      <c r="B71" s="44"/>
      <c r="C71" s="40"/>
      <c r="D71" s="342"/>
      <c r="E71" s="181"/>
      <c r="F71" s="181"/>
      <c r="G71" s="111"/>
      <c r="H71" s="111"/>
      <c r="I71" s="111"/>
      <c r="J71" s="111"/>
      <c r="K71" s="111"/>
      <c r="L71" s="111"/>
      <c r="M71" s="111"/>
      <c r="N71" s="121"/>
      <c r="O71" s="112"/>
      <c r="P71" s="112"/>
      <c r="Q71" s="112"/>
      <c r="R71" s="112"/>
    </row>
    <row r="72" spans="1:18">
      <c r="A72" s="145" t="s">
        <v>347</v>
      </c>
      <c r="B72" s="46"/>
      <c r="C72" s="43"/>
      <c r="D72" s="342"/>
      <c r="E72" s="182"/>
      <c r="F72" s="182"/>
      <c r="G72" s="116"/>
      <c r="H72" s="116"/>
      <c r="I72" s="116"/>
      <c r="J72" s="116"/>
      <c r="K72" s="116"/>
      <c r="L72" s="116"/>
      <c r="M72" s="116"/>
      <c r="N72" s="128"/>
      <c r="O72" s="117"/>
      <c r="P72" s="117"/>
      <c r="Q72" s="117"/>
      <c r="R72" s="117"/>
    </row>
    <row r="73" spans="1:18">
      <c r="A73" s="145"/>
      <c r="B73" s="195"/>
      <c r="C73" s="196"/>
      <c r="D73" s="197"/>
      <c r="E73" s="197"/>
      <c r="F73" s="197"/>
      <c r="G73" s="198"/>
      <c r="H73" s="198"/>
      <c r="I73" s="198"/>
      <c r="J73" s="198"/>
      <c r="K73" s="198"/>
      <c r="L73" s="198"/>
      <c r="M73" s="198"/>
      <c r="N73" s="198"/>
      <c r="O73" s="199"/>
      <c r="P73" s="199"/>
      <c r="Q73" s="199"/>
      <c r="R73" s="200"/>
    </row>
    <row r="74" spans="1:18" ht="31.5">
      <c r="A74" s="145">
        <v>12</v>
      </c>
      <c r="B74" s="205" t="s">
        <v>356</v>
      </c>
      <c r="C74" s="206"/>
      <c r="D74" s="207"/>
      <c r="E74" s="376">
        <f>SUM(E48:E61,E67:E72)</f>
        <v>38.242000000000004</v>
      </c>
      <c r="F74" s="376">
        <f t="shared" ref="F74:R74" si="8">SUM(F48:F61,F67:F72)</f>
        <v>37.972000000000001</v>
      </c>
      <c r="G74" s="208">
        <f t="shared" si="8"/>
        <v>8.6720000000000006</v>
      </c>
      <c r="H74" s="208">
        <f t="shared" si="8"/>
        <v>8.3820000000000014</v>
      </c>
      <c r="I74" s="208">
        <f t="shared" si="8"/>
        <v>7.1819999999999995</v>
      </c>
      <c r="J74" s="208">
        <f t="shared" si="8"/>
        <v>7.0419999999999998</v>
      </c>
      <c r="K74" s="208">
        <f t="shared" si="8"/>
        <v>6.8919999999999995</v>
      </c>
      <c r="L74" s="208">
        <f t="shared" si="8"/>
        <v>6.7619999999999996</v>
      </c>
      <c r="M74" s="208">
        <f t="shared" si="8"/>
        <v>6.2320000000000002</v>
      </c>
      <c r="N74" s="208">
        <f t="shared" si="8"/>
        <v>6.5019999999999998</v>
      </c>
      <c r="O74" s="208">
        <f t="shared" si="8"/>
        <v>6.3819999999999997</v>
      </c>
      <c r="P74" s="208">
        <f t="shared" si="8"/>
        <v>6.2619999999999996</v>
      </c>
      <c r="Q74" s="208">
        <f t="shared" si="8"/>
        <v>6.1419999999999995</v>
      </c>
      <c r="R74" s="208">
        <f t="shared" si="8"/>
        <v>5.6819999999999995</v>
      </c>
    </row>
    <row r="75" spans="1:18" s="2" customFormat="1">
      <c r="A75" s="147"/>
      <c r="B75" s="175"/>
      <c r="C75" s="172"/>
      <c r="D75" s="171"/>
      <c r="E75" s="107"/>
      <c r="F75" s="107"/>
      <c r="G75" s="107"/>
      <c r="H75" s="107"/>
      <c r="I75" s="107"/>
      <c r="J75" s="107"/>
      <c r="K75" s="107"/>
      <c r="L75" s="107"/>
      <c r="M75" s="107"/>
      <c r="N75" s="107"/>
      <c r="O75" s="107"/>
      <c r="P75" s="107"/>
      <c r="Q75" s="107"/>
      <c r="R75" s="176"/>
    </row>
    <row r="76" spans="1:18" ht="15" customHeight="1">
      <c r="A76" s="145">
        <v>13</v>
      </c>
      <c r="B76" s="50" t="s">
        <v>165</v>
      </c>
      <c r="C76" s="51"/>
      <c r="D76" s="88"/>
      <c r="E76" s="297">
        <f t="shared" ref="E76:R76" si="9">E74+E44</f>
        <v>276.99</v>
      </c>
      <c r="F76" s="297">
        <f t="shared" si="9"/>
        <v>359.71999999999997</v>
      </c>
      <c r="G76" s="82">
        <f t="shared" si="9"/>
        <v>314.42</v>
      </c>
      <c r="H76" s="82">
        <f t="shared" si="9"/>
        <v>314.13</v>
      </c>
      <c r="I76" s="82">
        <f t="shared" si="9"/>
        <v>312.93</v>
      </c>
      <c r="J76" s="82">
        <f t="shared" si="9"/>
        <v>312.78999999999996</v>
      </c>
      <c r="K76" s="82">
        <f t="shared" si="9"/>
        <v>312.64</v>
      </c>
      <c r="L76" s="82">
        <f t="shared" si="9"/>
        <v>312.51</v>
      </c>
      <c r="M76" s="82">
        <f t="shared" si="9"/>
        <v>311.98</v>
      </c>
      <c r="N76" s="82">
        <f t="shared" si="9"/>
        <v>312.25</v>
      </c>
      <c r="O76" s="82">
        <f t="shared" si="9"/>
        <v>312.13</v>
      </c>
      <c r="P76" s="82">
        <f t="shared" si="9"/>
        <v>312.01</v>
      </c>
      <c r="Q76" s="82">
        <f t="shared" si="9"/>
        <v>311.89</v>
      </c>
      <c r="R76" s="82">
        <f t="shared" si="9"/>
        <v>311.43</v>
      </c>
    </row>
    <row r="77" spans="1:18" ht="15" customHeight="1">
      <c r="A77" s="145"/>
      <c r="B77" s="122"/>
      <c r="C77" s="123"/>
      <c r="D77" s="92"/>
      <c r="E77" s="92"/>
      <c r="F77" s="92"/>
      <c r="G77" s="78"/>
      <c r="H77" s="78"/>
      <c r="I77" s="78"/>
      <c r="J77" s="78"/>
      <c r="K77" s="78"/>
      <c r="L77" s="78"/>
      <c r="M77" s="78"/>
      <c r="N77" s="78"/>
      <c r="O77" s="78"/>
      <c r="P77" s="78"/>
      <c r="Q77" s="78"/>
      <c r="R77" s="78"/>
    </row>
    <row r="78" spans="1:18" s="48" customFormat="1" ht="15" customHeight="1">
      <c r="A78" s="146"/>
      <c r="B78" s="303" t="s">
        <v>38</v>
      </c>
      <c r="C78" s="45"/>
      <c r="D78" s="92"/>
      <c r="E78" s="92"/>
      <c r="F78" s="92"/>
      <c r="G78" s="93"/>
      <c r="H78" s="93"/>
      <c r="I78" s="93"/>
      <c r="J78" s="93"/>
      <c r="K78" s="93"/>
      <c r="L78" s="93"/>
      <c r="M78" s="93"/>
      <c r="N78" s="93"/>
      <c r="O78" s="79"/>
      <c r="P78" s="79"/>
      <c r="Q78" s="79"/>
      <c r="R78" s="79"/>
    </row>
    <row r="79" spans="1:18" ht="15" customHeight="1">
      <c r="A79" s="145"/>
      <c r="B79" s="27" t="s">
        <v>276</v>
      </c>
      <c r="C79" s="33"/>
      <c r="D79" s="92"/>
      <c r="E79" s="92"/>
      <c r="F79" s="92"/>
      <c r="G79" s="93"/>
      <c r="H79" s="93"/>
      <c r="I79" s="93"/>
      <c r="J79" s="93"/>
      <c r="K79" s="93"/>
      <c r="L79" s="93"/>
      <c r="M79" s="93"/>
      <c r="N79" s="93"/>
      <c r="O79" s="79"/>
      <c r="P79" s="79"/>
      <c r="Q79" s="79"/>
      <c r="R79" s="79"/>
    </row>
    <row r="80" spans="1:18">
      <c r="A80" s="145"/>
      <c r="B80" s="21" t="s">
        <v>39</v>
      </c>
      <c r="C80" s="32"/>
      <c r="D80" s="80" t="s">
        <v>319</v>
      </c>
      <c r="E80" s="292">
        <v>2017</v>
      </c>
      <c r="F80" s="292">
        <v>2018</v>
      </c>
      <c r="G80" s="64" t="s">
        <v>1</v>
      </c>
      <c r="H80" s="64" t="s">
        <v>2</v>
      </c>
      <c r="I80" s="64" t="s">
        <v>17</v>
      </c>
      <c r="J80" s="64" t="s">
        <v>18</v>
      </c>
      <c r="K80" s="64" t="s">
        <v>20</v>
      </c>
      <c r="L80" s="64" t="s">
        <v>21</v>
      </c>
      <c r="M80" s="64" t="s">
        <v>24</v>
      </c>
      <c r="N80" s="64" t="s">
        <v>25</v>
      </c>
      <c r="O80" s="64" t="s">
        <v>27</v>
      </c>
      <c r="P80" s="64" t="s">
        <v>28</v>
      </c>
      <c r="Q80" s="64" t="s">
        <v>29</v>
      </c>
      <c r="R80" s="64" t="s">
        <v>30</v>
      </c>
    </row>
    <row r="81" spans="1:18" s="2" customFormat="1">
      <c r="A81" s="147" t="s">
        <v>69</v>
      </c>
      <c r="B81" s="124"/>
      <c r="C81" s="125"/>
      <c r="D81" s="97"/>
      <c r="E81" s="374"/>
      <c r="F81" s="374"/>
      <c r="G81" s="111"/>
      <c r="H81" s="111"/>
      <c r="I81" s="111"/>
      <c r="J81" s="111"/>
      <c r="K81" s="111"/>
      <c r="L81" s="111"/>
      <c r="M81" s="111"/>
      <c r="N81" s="121"/>
      <c r="O81" s="112"/>
      <c r="P81" s="112"/>
      <c r="Q81" s="112"/>
      <c r="R81" s="112"/>
    </row>
    <row r="82" spans="1:18" s="2" customFormat="1">
      <c r="A82" s="147" t="s">
        <v>70</v>
      </c>
      <c r="B82" s="53"/>
      <c r="C82" s="47"/>
      <c r="D82" s="97"/>
      <c r="E82" s="374"/>
      <c r="F82" s="374"/>
      <c r="G82" s="111"/>
      <c r="H82" s="111"/>
      <c r="I82" s="111"/>
      <c r="J82" s="111"/>
      <c r="K82" s="111"/>
      <c r="L82" s="111"/>
      <c r="M82" s="111"/>
      <c r="N82" s="121"/>
      <c r="O82" s="112"/>
      <c r="P82" s="112"/>
      <c r="Q82" s="112"/>
      <c r="R82" s="112"/>
    </row>
    <row r="83" spans="1:18" s="2" customFormat="1">
      <c r="A83" s="147" t="s">
        <v>71</v>
      </c>
      <c r="B83" s="53"/>
      <c r="C83" s="47"/>
      <c r="D83" s="97"/>
      <c r="E83" s="374"/>
      <c r="F83" s="374"/>
      <c r="G83" s="111"/>
      <c r="H83" s="111"/>
      <c r="I83" s="111"/>
      <c r="J83" s="111"/>
      <c r="K83" s="111"/>
      <c r="L83" s="111"/>
      <c r="M83" s="111"/>
      <c r="N83" s="111"/>
      <c r="O83" s="112"/>
      <c r="P83" s="112"/>
      <c r="Q83" s="112"/>
      <c r="R83" s="112"/>
    </row>
    <row r="84" spans="1:18" s="2" customFormat="1">
      <c r="A84" s="147" t="s">
        <v>72</v>
      </c>
      <c r="B84" s="53"/>
      <c r="C84" s="47"/>
      <c r="D84" s="97"/>
      <c r="E84" s="374"/>
      <c r="F84" s="374"/>
      <c r="G84" s="111"/>
      <c r="H84" s="111"/>
      <c r="I84" s="111"/>
      <c r="J84" s="111"/>
      <c r="K84" s="111"/>
      <c r="L84" s="111"/>
      <c r="M84" s="111"/>
      <c r="N84" s="111"/>
      <c r="O84" s="112"/>
      <c r="P84" s="112"/>
      <c r="Q84" s="112"/>
      <c r="R84" s="112"/>
    </row>
    <row r="85" spans="1:18" s="2" customFormat="1">
      <c r="A85" s="145" t="s">
        <v>73</v>
      </c>
      <c r="B85" s="53"/>
      <c r="C85" s="47"/>
      <c r="D85" s="166"/>
      <c r="E85" s="374"/>
      <c r="F85" s="374"/>
      <c r="G85" s="116"/>
      <c r="H85" s="116"/>
      <c r="I85" s="116"/>
      <c r="J85" s="116"/>
      <c r="K85" s="116"/>
      <c r="L85" s="116"/>
      <c r="M85" s="116"/>
      <c r="N85" s="116"/>
      <c r="O85" s="117"/>
      <c r="P85" s="117"/>
      <c r="Q85" s="117"/>
      <c r="R85" s="117"/>
    </row>
    <row r="86" spans="1:18" s="2" customFormat="1">
      <c r="A86" s="296" t="s">
        <v>198</v>
      </c>
      <c r="B86" s="53"/>
      <c r="C86" s="47"/>
      <c r="D86" s="166"/>
      <c r="E86" s="374"/>
      <c r="F86" s="374"/>
      <c r="G86" s="116"/>
      <c r="H86" s="116"/>
      <c r="I86" s="116"/>
      <c r="J86" s="116"/>
      <c r="K86" s="116"/>
      <c r="L86" s="116"/>
      <c r="M86" s="116"/>
      <c r="N86" s="116"/>
      <c r="O86" s="117"/>
      <c r="P86" s="117"/>
      <c r="Q86" s="117"/>
      <c r="R86" s="117"/>
    </row>
    <row r="87" spans="1:18" s="2" customFormat="1">
      <c r="A87" s="296" t="s">
        <v>199</v>
      </c>
      <c r="B87" s="53"/>
      <c r="C87" s="47"/>
      <c r="D87" s="166"/>
      <c r="E87" s="374"/>
      <c r="F87" s="374"/>
      <c r="G87" s="116"/>
      <c r="H87" s="116"/>
      <c r="I87" s="116"/>
      <c r="J87" s="116"/>
      <c r="K87" s="116"/>
      <c r="L87" s="116"/>
      <c r="M87" s="116"/>
      <c r="N87" s="116"/>
      <c r="O87" s="117"/>
      <c r="P87" s="117"/>
      <c r="Q87" s="117"/>
      <c r="R87" s="117"/>
    </row>
    <row r="88" spans="1:18" s="2" customFormat="1">
      <c r="A88" s="296" t="s">
        <v>200</v>
      </c>
      <c r="B88" s="53"/>
      <c r="C88" s="47"/>
      <c r="D88" s="166"/>
      <c r="E88" s="374"/>
      <c r="F88" s="374"/>
      <c r="G88" s="116"/>
      <c r="H88" s="116"/>
      <c r="I88" s="116"/>
      <c r="J88" s="116"/>
      <c r="K88" s="116"/>
      <c r="L88" s="116"/>
      <c r="M88" s="116"/>
      <c r="N88" s="116"/>
      <c r="O88" s="117"/>
      <c r="P88" s="117"/>
      <c r="Q88" s="117"/>
      <c r="R88" s="117"/>
    </row>
    <row r="89" spans="1:18" s="2" customFormat="1">
      <c r="A89" s="296" t="s">
        <v>201</v>
      </c>
      <c r="B89" s="53"/>
      <c r="C89" s="47"/>
      <c r="D89" s="166"/>
      <c r="E89" s="374"/>
      <c r="F89" s="374"/>
      <c r="G89" s="116"/>
      <c r="H89" s="116"/>
      <c r="I89" s="116"/>
      <c r="J89" s="116"/>
      <c r="K89" s="116"/>
      <c r="L89" s="116"/>
      <c r="M89" s="116"/>
      <c r="N89" s="116"/>
      <c r="O89" s="117"/>
      <c r="P89" s="117"/>
      <c r="Q89" s="117"/>
      <c r="R89" s="117"/>
    </row>
    <row r="90" spans="1:18" s="2" customFormat="1">
      <c r="A90" s="296" t="s">
        <v>202</v>
      </c>
      <c r="B90" s="53"/>
      <c r="C90" s="47"/>
      <c r="D90" s="166"/>
      <c r="E90" s="374"/>
      <c r="F90" s="374"/>
      <c r="G90" s="116"/>
      <c r="H90" s="116"/>
      <c r="I90" s="116"/>
      <c r="J90" s="116"/>
      <c r="K90" s="116"/>
      <c r="L90" s="116"/>
      <c r="M90" s="116"/>
      <c r="N90" s="116"/>
      <c r="O90" s="117"/>
      <c r="P90" s="117"/>
      <c r="Q90" s="117"/>
      <c r="R90" s="117"/>
    </row>
    <row r="91" spans="1:18" s="2" customFormat="1">
      <c r="A91" s="296" t="s">
        <v>203</v>
      </c>
      <c r="B91" s="53"/>
      <c r="C91" s="47"/>
      <c r="D91" s="166"/>
      <c r="E91" s="374"/>
      <c r="F91" s="374"/>
      <c r="G91" s="116"/>
      <c r="H91" s="116"/>
      <c r="I91" s="116"/>
      <c r="J91" s="116"/>
      <c r="K91" s="116"/>
      <c r="L91" s="116"/>
      <c r="M91" s="116"/>
      <c r="N91" s="116"/>
      <c r="O91" s="117"/>
      <c r="P91" s="117"/>
      <c r="Q91" s="117"/>
      <c r="R91" s="117"/>
    </row>
    <row r="92" spans="1:18" s="2" customFormat="1">
      <c r="A92" s="296" t="s">
        <v>204</v>
      </c>
      <c r="B92" s="53"/>
      <c r="C92" s="47"/>
      <c r="D92" s="166"/>
      <c r="E92" s="374"/>
      <c r="F92" s="374"/>
      <c r="G92" s="116"/>
      <c r="H92" s="116"/>
      <c r="I92" s="116"/>
      <c r="J92" s="116"/>
      <c r="K92" s="116"/>
      <c r="L92" s="116"/>
      <c r="M92" s="116"/>
      <c r="N92" s="116"/>
      <c r="O92" s="117"/>
      <c r="P92" s="117"/>
      <c r="Q92" s="117"/>
      <c r="R92" s="117"/>
    </row>
    <row r="93" spans="1:18" s="2" customFormat="1">
      <c r="A93" s="296" t="s">
        <v>205</v>
      </c>
      <c r="B93" s="53"/>
      <c r="C93" s="47"/>
      <c r="D93" s="166"/>
      <c r="E93" s="374"/>
      <c r="F93" s="374"/>
      <c r="G93" s="116"/>
      <c r="H93" s="116"/>
      <c r="I93" s="116"/>
      <c r="J93" s="116"/>
      <c r="K93" s="116"/>
      <c r="L93" s="116"/>
      <c r="M93" s="116"/>
      <c r="N93" s="116"/>
      <c r="O93" s="117"/>
      <c r="P93" s="117"/>
      <c r="Q93" s="117"/>
      <c r="R93" s="117"/>
    </row>
    <row r="94" spans="1:18">
      <c r="A94" s="301" t="s">
        <v>206</v>
      </c>
      <c r="B94" s="14"/>
      <c r="C94" s="47"/>
      <c r="D94" s="166"/>
      <c r="E94" s="374"/>
      <c r="F94" s="374"/>
      <c r="G94" s="116"/>
      <c r="H94" s="116"/>
      <c r="I94" s="116"/>
      <c r="J94" s="116"/>
      <c r="K94" s="116"/>
      <c r="L94" s="116"/>
      <c r="M94" s="116"/>
      <c r="N94" s="116"/>
      <c r="O94" s="117"/>
      <c r="P94" s="117"/>
      <c r="Q94" s="117"/>
      <c r="R94" s="117"/>
    </row>
    <row r="95" spans="1:18" ht="31.5">
      <c r="A95" s="145">
        <v>14</v>
      </c>
      <c r="B95" s="52" t="s">
        <v>94</v>
      </c>
      <c r="C95" s="47"/>
      <c r="D95" s="165"/>
      <c r="E95" s="375">
        <f>SUM(E81:E94)</f>
        <v>0</v>
      </c>
      <c r="F95" s="375">
        <f>SUM(F81:F94)</f>
        <v>0</v>
      </c>
      <c r="G95" s="69">
        <f t="shared" ref="G95:R95" si="10">SUM(G81:G94)</f>
        <v>0</v>
      </c>
      <c r="H95" s="69">
        <f t="shared" si="10"/>
        <v>0</v>
      </c>
      <c r="I95" s="69">
        <f t="shared" si="10"/>
        <v>0</v>
      </c>
      <c r="J95" s="69">
        <f t="shared" si="10"/>
        <v>0</v>
      </c>
      <c r="K95" s="69">
        <f t="shared" si="10"/>
        <v>0</v>
      </c>
      <c r="L95" s="69">
        <f t="shared" si="10"/>
        <v>0</v>
      </c>
      <c r="M95" s="69">
        <f t="shared" si="10"/>
        <v>0</v>
      </c>
      <c r="N95" s="69">
        <f t="shared" si="10"/>
        <v>0</v>
      </c>
      <c r="O95" s="69">
        <f t="shared" si="10"/>
        <v>0</v>
      </c>
      <c r="P95" s="69">
        <f t="shared" si="10"/>
        <v>0</v>
      </c>
      <c r="Q95" s="69">
        <f t="shared" si="10"/>
        <v>0</v>
      </c>
      <c r="R95" s="69">
        <f t="shared" si="10"/>
        <v>0</v>
      </c>
    </row>
    <row r="96" spans="1:18">
      <c r="A96" s="145"/>
      <c r="B96" s="12"/>
      <c r="C96" s="32"/>
      <c r="D96" s="162"/>
      <c r="E96" s="252"/>
      <c r="F96" s="251"/>
      <c r="G96" s="168"/>
      <c r="H96" s="168"/>
      <c r="I96" s="168"/>
      <c r="J96" s="168"/>
      <c r="K96" s="168"/>
      <c r="L96" s="168"/>
      <c r="M96" s="168"/>
      <c r="N96" s="168"/>
      <c r="O96" s="169"/>
      <c r="P96" s="169"/>
      <c r="Q96" s="169"/>
      <c r="R96" s="170"/>
    </row>
    <row r="97" spans="1:18">
      <c r="A97" s="145"/>
      <c r="B97" s="27" t="s">
        <v>277</v>
      </c>
      <c r="C97" s="12"/>
      <c r="D97" s="21"/>
      <c r="E97" s="106"/>
      <c r="F97" s="107"/>
      <c r="G97" s="107"/>
      <c r="H97" s="107"/>
      <c r="I97" s="107"/>
      <c r="J97" s="107"/>
      <c r="K97" s="107"/>
      <c r="L97" s="107"/>
      <c r="M97" s="107"/>
      <c r="N97" s="107"/>
      <c r="O97" s="104"/>
      <c r="P97" s="104"/>
      <c r="Q97" s="104"/>
      <c r="R97" s="105"/>
    </row>
    <row r="98" spans="1:18">
      <c r="A98" s="145"/>
      <c r="B98" s="21" t="s">
        <v>39</v>
      </c>
      <c r="D98" s="80" t="s">
        <v>319</v>
      </c>
      <c r="E98" s="292">
        <v>2017</v>
      </c>
      <c r="F98" s="292">
        <v>2018</v>
      </c>
      <c r="G98" s="292">
        <v>2019</v>
      </c>
      <c r="H98" s="292" t="s">
        <v>2</v>
      </c>
      <c r="I98" s="292" t="s">
        <v>17</v>
      </c>
      <c r="J98" s="292" t="s">
        <v>18</v>
      </c>
      <c r="K98" s="292" t="s">
        <v>20</v>
      </c>
      <c r="L98" s="292" t="s">
        <v>21</v>
      </c>
      <c r="M98" s="292" t="s">
        <v>24</v>
      </c>
      <c r="N98" s="292" t="s">
        <v>25</v>
      </c>
      <c r="O98" s="292" t="s">
        <v>27</v>
      </c>
      <c r="P98" s="292" t="s">
        <v>28</v>
      </c>
      <c r="Q98" s="292" t="s">
        <v>29</v>
      </c>
      <c r="R98" s="292" t="s">
        <v>30</v>
      </c>
    </row>
    <row r="99" spans="1:18">
      <c r="A99" s="296" t="s">
        <v>152</v>
      </c>
      <c r="B99" s="53" t="s">
        <v>388</v>
      </c>
      <c r="C99" s="40"/>
      <c r="D99" s="335" t="s">
        <v>336</v>
      </c>
      <c r="E99" s="183">
        <v>0</v>
      </c>
      <c r="F99" s="183">
        <v>0</v>
      </c>
      <c r="G99" s="110">
        <v>0</v>
      </c>
      <c r="H99" s="111">
        <v>0</v>
      </c>
      <c r="I99" s="111">
        <v>0</v>
      </c>
      <c r="J99" s="111">
        <v>0</v>
      </c>
      <c r="K99" s="111">
        <v>0</v>
      </c>
      <c r="L99" s="111">
        <v>0</v>
      </c>
      <c r="M99" s="111">
        <v>9</v>
      </c>
      <c r="N99" s="111">
        <v>11.25</v>
      </c>
      <c r="O99" s="111">
        <v>11.7</v>
      </c>
      <c r="P99" s="111">
        <v>12</v>
      </c>
      <c r="Q99" s="111">
        <v>12.45</v>
      </c>
      <c r="R99" s="111">
        <v>12.9</v>
      </c>
    </row>
    <row r="100" spans="1:18">
      <c r="A100" s="296" t="s">
        <v>153</v>
      </c>
      <c r="B100" s="53" t="s">
        <v>389</v>
      </c>
      <c r="C100" s="40"/>
      <c r="D100" s="335" t="s">
        <v>390</v>
      </c>
      <c r="E100" s="183">
        <v>0</v>
      </c>
      <c r="F100" s="183">
        <v>0</v>
      </c>
      <c r="G100" s="111">
        <v>0</v>
      </c>
      <c r="H100" s="111">
        <v>0</v>
      </c>
      <c r="I100" s="111">
        <v>0</v>
      </c>
      <c r="J100" s="111">
        <v>0</v>
      </c>
      <c r="K100" s="111">
        <v>0</v>
      </c>
      <c r="L100" s="111">
        <v>3.52</v>
      </c>
      <c r="M100" s="111">
        <v>26.4</v>
      </c>
      <c r="N100" s="111">
        <v>33</v>
      </c>
      <c r="O100" s="111">
        <v>34.32</v>
      </c>
      <c r="P100" s="111">
        <v>35.200000000000003</v>
      </c>
      <c r="Q100" s="111">
        <v>36.520000000000003</v>
      </c>
      <c r="R100" s="111">
        <v>37.840000000000003</v>
      </c>
    </row>
    <row r="101" spans="1:18">
      <c r="A101" s="296" t="s">
        <v>154</v>
      </c>
      <c r="B101" s="53"/>
      <c r="C101" s="40"/>
      <c r="D101" s="335"/>
      <c r="E101" s="373"/>
      <c r="F101" s="373"/>
      <c r="G101" s="111"/>
      <c r="H101" s="111"/>
      <c r="I101" s="111"/>
      <c r="J101" s="111"/>
      <c r="K101" s="111"/>
      <c r="L101" s="111"/>
      <c r="M101" s="111"/>
      <c r="N101" s="111"/>
      <c r="O101" s="112"/>
      <c r="P101" s="112"/>
      <c r="Q101" s="112"/>
      <c r="R101" s="112"/>
    </row>
    <row r="102" spans="1:18">
      <c r="A102" s="296" t="s">
        <v>155</v>
      </c>
      <c r="B102" s="53"/>
      <c r="C102" s="40"/>
      <c r="D102" s="335"/>
      <c r="E102" s="373"/>
      <c r="F102" s="373"/>
      <c r="G102" s="111"/>
      <c r="H102" s="111"/>
      <c r="I102" s="111"/>
      <c r="J102" s="111"/>
      <c r="K102" s="111"/>
      <c r="L102" s="111"/>
      <c r="M102" s="111"/>
      <c r="N102" s="111"/>
      <c r="O102" s="112"/>
      <c r="P102" s="112"/>
      <c r="Q102" s="112"/>
      <c r="R102" s="112"/>
    </row>
    <row r="103" spans="1:18" s="285" customFormat="1">
      <c r="A103" s="295" t="s">
        <v>156</v>
      </c>
      <c r="B103" s="53"/>
      <c r="C103" s="290"/>
      <c r="D103" s="335"/>
      <c r="E103" s="373"/>
      <c r="F103" s="373"/>
      <c r="G103" s="111"/>
      <c r="H103" s="111"/>
      <c r="I103" s="111"/>
      <c r="J103" s="111"/>
      <c r="K103" s="111"/>
      <c r="L103" s="111"/>
      <c r="M103" s="111"/>
      <c r="N103" s="111"/>
      <c r="O103" s="112"/>
      <c r="P103" s="112"/>
      <c r="Q103" s="112"/>
      <c r="R103" s="112"/>
    </row>
    <row r="104" spans="1:18" s="285" customFormat="1">
      <c r="A104" s="296" t="s">
        <v>207</v>
      </c>
      <c r="B104" s="53"/>
      <c r="C104" s="290"/>
      <c r="D104" s="335"/>
      <c r="E104" s="373"/>
      <c r="F104" s="373"/>
      <c r="G104" s="111"/>
      <c r="H104" s="111"/>
      <c r="I104" s="111"/>
      <c r="J104" s="111"/>
      <c r="K104" s="111"/>
      <c r="L104" s="111"/>
      <c r="M104" s="111"/>
      <c r="N104" s="111"/>
      <c r="O104" s="112"/>
      <c r="P104" s="112"/>
      <c r="Q104" s="112"/>
      <c r="R104" s="112"/>
    </row>
    <row r="105" spans="1:18" s="285" customFormat="1">
      <c r="A105" s="296" t="s">
        <v>208</v>
      </c>
      <c r="B105" s="53"/>
      <c r="C105" s="290"/>
      <c r="D105" s="335"/>
      <c r="E105" s="373"/>
      <c r="F105" s="373"/>
      <c r="G105" s="111"/>
      <c r="H105" s="111"/>
      <c r="I105" s="111"/>
      <c r="J105" s="111"/>
      <c r="K105" s="111"/>
      <c r="L105" s="111"/>
      <c r="M105" s="111"/>
      <c r="N105" s="111"/>
      <c r="O105" s="112"/>
      <c r="P105" s="112"/>
      <c r="Q105" s="112"/>
      <c r="R105" s="112"/>
    </row>
    <row r="106" spans="1:18" s="285" customFormat="1">
      <c r="A106" s="296" t="s">
        <v>209</v>
      </c>
      <c r="B106" s="53"/>
      <c r="C106" s="290"/>
      <c r="D106" s="335"/>
      <c r="E106" s="373"/>
      <c r="F106" s="373"/>
      <c r="G106" s="111"/>
      <c r="H106" s="111"/>
      <c r="I106" s="111"/>
      <c r="J106" s="111"/>
      <c r="K106" s="111"/>
      <c r="L106" s="111"/>
      <c r="M106" s="111"/>
      <c r="N106" s="111"/>
      <c r="O106" s="112"/>
      <c r="P106" s="112"/>
      <c r="Q106" s="112"/>
      <c r="R106" s="112"/>
    </row>
    <row r="107" spans="1:18" s="285" customFormat="1">
      <c r="A107" s="296" t="s">
        <v>210</v>
      </c>
      <c r="B107" s="53"/>
      <c r="C107" s="290"/>
      <c r="D107" s="335"/>
      <c r="E107" s="373"/>
      <c r="F107" s="373"/>
      <c r="G107" s="111"/>
      <c r="H107" s="111"/>
      <c r="I107" s="111"/>
      <c r="J107" s="111"/>
      <c r="K107" s="111"/>
      <c r="L107" s="111"/>
      <c r="M107" s="111"/>
      <c r="N107" s="111"/>
      <c r="O107" s="112"/>
      <c r="P107" s="112"/>
      <c r="Q107" s="112"/>
      <c r="R107" s="112"/>
    </row>
    <row r="108" spans="1:18" s="285" customFormat="1">
      <c r="A108" s="296" t="s">
        <v>211</v>
      </c>
      <c r="B108" s="53"/>
      <c r="C108" s="290"/>
      <c r="D108" s="335"/>
      <c r="E108" s="373"/>
      <c r="F108" s="373"/>
      <c r="G108" s="111"/>
      <c r="H108" s="111"/>
      <c r="I108" s="111"/>
      <c r="J108" s="111"/>
      <c r="K108" s="111"/>
      <c r="L108" s="111"/>
      <c r="M108" s="111"/>
      <c r="N108" s="111"/>
      <c r="O108" s="112"/>
      <c r="P108" s="112"/>
      <c r="Q108" s="112"/>
      <c r="R108" s="112"/>
    </row>
    <row r="109" spans="1:18" s="285" customFormat="1">
      <c r="A109" s="296" t="s">
        <v>212</v>
      </c>
      <c r="B109" s="53"/>
      <c r="C109" s="290"/>
      <c r="D109" s="335"/>
      <c r="E109" s="373"/>
      <c r="F109" s="373"/>
      <c r="G109" s="111"/>
      <c r="H109" s="111"/>
      <c r="I109" s="111"/>
      <c r="J109" s="111"/>
      <c r="K109" s="111"/>
      <c r="L109" s="111"/>
      <c r="M109" s="111"/>
      <c r="N109" s="111"/>
      <c r="O109" s="112"/>
      <c r="P109" s="112"/>
      <c r="Q109" s="112"/>
      <c r="R109" s="112"/>
    </row>
    <row r="110" spans="1:18" s="285" customFormat="1">
      <c r="A110" s="296" t="s">
        <v>213</v>
      </c>
      <c r="B110" s="53"/>
      <c r="C110" s="290"/>
      <c r="D110" s="335"/>
      <c r="E110" s="373"/>
      <c r="F110" s="373"/>
      <c r="G110" s="111"/>
      <c r="H110" s="111"/>
      <c r="I110" s="111"/>
      <c r="J110" s="111"/>
      <c r="K110" s="111"/>
      <c r="L110" s="111"/>
      <c r="M110" s="111"/>
      <c r="N110" s="111"/>
      <c r="O110" s="112"/>
      <c r="P110" s="112"/>
      <c r="Q110" s="112"/>
      <c r="R110" s="112"/>
    </row>
    <row r="111" spans="1:18" s="285" customFormat="1">
      <c r="A111" s="296" t="s">
        <v>214</v>
      </c>
      <c r="B111" s="53"/>
      <c r="C111" s="290"/>
      <c r="D111" s="335"/>
      <c r="E111" s="373"/>
      <c r="F111" s="373"/>
      <c r="G111" s="111"/>
      <c r="H111" s="111"/>
      <c r="I111" s="111"/>
      <c r="J111" s="111"/>
      <c r="K111" s="111"/>
      <c r="L111" s="111"/>
      <c r="M111" s="111"/>
      <c r="N111" s="111"/>
      <c r="O111" s="112"/>
      <c r="P111" s="112"/>
      <c r="Q111" s="112"/>
      <c r="R111" s="112"/>
    </row>
    <row r="112" spans="1:18" s="285" customFormat="1">
      <c r="A112" s="301" t="s">
        <v>215</v>
      </c>
      <c r="B112" s="53"/>
      <c r="C112" s="290"/>
      <c r="D112" s="335"/>
      <c r="E112" s="373"/>
      <c r="F112" s="373"/>
      <c r="G112" s="111"/>
      <c r="H112" s="111"/>
      <c r="I112" s="111"/>
      <c r="J112" s="111"/>
      <c r="K112" s="111"/>
      <c r="L112" s="111"/>
      <c r="M112" s="111"/>
      <c r="N112" s="111"/>
      <c r="O112" s="112"/>
      <c r="P112" s="112"/>
      <c r="Q112" s="112"/>
      <c r="R112" s="112"/>
    </row>
    <row r="113" spans="1:18">
      <c r="A113" s="145">
        <v>15</v>
      </c>
      <c r="B113" s="49" t="s">
        <v>95</v>
      </c>
      <c r="C113" s="47"/>
      <c r="D113" s="347"/>
      <c r="E113" s="371"/>
      <c r="F113" s="371"/>
      <c r="G113" s="69">
        <f t="shared" ref="G113:R113" si="11">SUM(G99:G112)</f>
        <v>0</v>
      </c>
      <c r="H113" s="69">
        <f t="shared" si="11"/>
        <v>0</v>
      </c>
      <c r="I113" s="69">
        <f t="shared" si="11"/>
        <v>0</v>
      </c>
      <c r="J113" s="69">
        <f t="shared" si="11"/>
        <v>0</v>
      </c>
      <c r="K113" s="69">
        <f t="shared" si="11"/>
        <v>0</v>
      </c>
      <c r="L113" s="69">
        <f t="shared" si="11"/>
        <v>3.52</v>
      </c>
      <c r="M113" s="69">
        <f t="shared" si="11"/>
        <v>35.4</v>
      </c>
      <c r="N113" s="69">
        <f t="shared" si="11"/>
        <v>44.25</v>
      </c>
      <c r="O113" s="69">
        <f t="shared" si="11"/>
        <v>46.019999999999996</v>
      </c>
      <c r="P113" s="69">
        <f t="shared" si="11"/>
        <v>47.2</v>
      </c>
      <c r="Q113" s="69">
        <f t="shared" si="11"/>
        <v>48.97</v>
      </c>
      <c r="R113" s="69">
        <f t="shared" si="11"/>
        <v>50.74</v>
      </c>
    </row>
    <row r="114" spans="1:18">
      <c r="A114" s="145"/>
      <c r="B114" s="175"/>
      <c r="C114" s="173"/>
      <c r="D114" s="174"/>
      <c r="E114" s="107"/>
      <c r="F114" s="107"/>
      <c r="G114" s="107"/>
      <c r="H114" s="107"/>
      <c r="I114" s="107"/>
      <c r="J114" s="107"/>
      <c r="K114" s="107"/>
      <c r="L114" s="107"/>
      <c r="M114" s="107"/>
      <c r="N114" s="107"/>
      <c r="O114" s="107"/>
      <c r="P114" s="107"/>
      <c r="Q114" s="107"/>
      <c r="R114" s="176"/>
    </row>
    <row r="115" spans="1:18" ht="15" customHeight="1">
      <c r="A115" s="145">
        <v>16</v>
      </c>
      <c r="B115" s="50" t="s">
        <v>166</v>
      </c>
      <c r="C115" s="51"/>
      <c r="D115" s="88"/>
      <c r="E115" s="297"/>
      <c r="F115" s="297"/>
      <c r="G115" s="82">
        <f t="shared" ref="G115:R115" si="12">G113+G95</f>
        <v>0</v>
      </c>
      <c r="H115" s="82">
        <f t="shared" si="12"/>
        <v>0</v>
      </c>
      <c r="I115" s="82">
        <f t="shared" si="12"/>
        <v>0</v>
      </c>
      <c r="J115" s="82">
        <f t="shared" si="12"/>
        <v>0</v>
      </c>
      <c r="K115" s="82">
        <f t="shared" si="12"/>
        <v>0</v>
      </c>
      <c r="L115" s="82">
        <f t="shared" si="12"/>
        <v>3.52</v>
      </c>
      <c r="M115" s="82">
        <f t="shared" si="12"/>
        <v>35.4</v>
      </c>
      <c r="N115" s="82">
        <f t="shared" si="12"/>
        <v>44.25</v>
      </c>
      <c r="O115" s="82">
        <f t="shared" si="12"/>
        <v>46.019999999999996</v>
      </c>
      <c r="P115" s="82">
        <f t="shared" si="12"/>
        <v>47.2</v>
      </c>
      <c r="Q115" s="82">
        <f t="shared" si="12"/>
        <v>48.97</v>
      </c>
      <c r="R115" s="82">
        <f t="shared" si="12"/>
        <v>50.74</v>
      </c>
    </row>
    <row r="116" spans="1:18">
      <c r="A116" s="145"/>
      <c r="B116" s="27"/>
      <c r="C116" s="12"/>
      <c r="D116" s="21"/>
      <c r="E116" s="21"/>
      <c r="F116" s="21"/>
      <c r="G116" s="78"/>
      <c r="H116" s="78"/>
      <c r="I116" s="78"/>
      <c r="J116" s="78"/>
      <c r="K116" s="78"/>
      <c r="L116" s="78"/>
      <c r="M116" s="78"/>
      <c r="N116" s="78"/>
      <c r="O116" s="78"/>
      <c r="P116" s="78"/>
      <c r="Q116" s="78"/>
      <c r="R116" s="78"/>
    </row>
    <row r="117" spans="1:18" ht="18.75">
      <c r="A117" s="145"/>
      <c r="B117" s="305" t="s">
        <v>43</v>
      </c>
      <c r="C117" s="12"/>
      <c r="D117" s="21"/>
      <c r="E117" s="21"/>
      <c r="F117" s="21"/>
      <c r="G117" s="78"/>
      <c r="H117" s="78"/>
      <c r="I117" s="78"/>
      <c r="J117" s="78"/>
      <c r="K117" s="78"/>
      <c r="L117" s="78"/>
      <c r="M117" s="78"/>
      <c r="N117" s="78"/>
      <c r="O117" s="78"/>
      <c r="P117" s="78"/>
      <c r="Q117" s="78"/>
      <c r="R117" s="78"/>
    </row>
    <row r="118" spans="1:18">
      <c r="A118" s="145"/>
      <c r="B118" s="1"/>
      <c r="C118" s="12"/>
      <c r="D118" s="21"/>
      <c r="E118" s="64" t="s">
        <v>137</v>
      </c>
      <c r="F118" s="64" t="s">
        <v>80</v>
      </c>
      <c r="G118" s="64" t="s">
        <v>1</v>
      </c>
      <c r="H118" s="64" t="s">
        <v>2</v>
      </c>
      <c r="I118" s="64" t="s">
        <v>17</v>
      </c>
      <c r="J118" s="64" t="s">
        <v>18</v>
      </c>
      <c r="K118" s="64" t="s">
        <v>20</v>
      </c>
      <c r="L118" s="64" t="s">
        <v>21</v>
      </c>
      <c r="M118" s="64" t="s">
        <v>24</v>
      </c>
      <c r="N118" s="64" t="s">
        <v>25</v>
      </c>
      <c r="O118" s="64" t="s">
        <v>27</v>
      </c>
      <c r="P118" s="64" t="s">
        <v>28</v>
      </c>
      <c r="Q118" s="64" t="s">
        <v>29</v>
      </c>
      <c r="R118" s="64" t="s">
        <v>30</v>
      </c>
    </row>
    <row r="119" spans="1:18">
      <c r="A119" s="145">
        <v>17</v>
      </c>
      <c r="B119" s="52" t="s">
        <v>172</v>
      </c>
      <c r="C119" s="40"/>
      <c r="D119" s="94"/>
      <c r="E119" s="297">
        <f t="shared" ref="E119:R119" si="13">E21</f>
        <v>402.84999999999997</v>
      </c>
      <c r="F119" s="297">
        <f t="shared" si="13"/>
        <v>388.15</v>
      </c>
      <c r="G119" s="82">
        <f t="shared" si="13"/>
        <v>388.52749999999997</v>
      </c>
      <c r="H119" s="82">
        <f t="shared" si="13"/>
        <v>389.30949999999996</v>
      </c>
      <c r="I119" s="82">
        <f t="shared" si="13"/>
        <v>390.21799999999996</v>
      </c>
      <c r="J119" s="82">
        <f t="shared" si="13"/>
        <v>391.28750000000002</v>
      </c>
      <c r="K119" s="82">
        <f t="shared" si="13"/>
        <v>392.54099999999994</v>
      </c>
      <c r="L119" s="82">
        <f t="shared" si="13"/>
        <v>393.19649999999996</v>
      </c>
      <c r="M119" s="82">
        <f t="shared" si="13"/>
        <v>394.04749999999996</v>
      </c>
      <c r="N119" s="82">
        <f t="shared" si="13"/>
        <v>394.93299999999994</v>
      </c>
      <c r="O119" s="82">
        <f t="shared" si="13"/>
        <v>395.99099999999999</v>
      </c>
      <c r="P119" s="82">
        <f t="shared" si="13"/>
        <v>397.22149999999999</v>
      </c>
      <c r="Q119" s="82">
        <f t="shared" si="13"/>
        <v>398.59</v>
      </c>
      <c r="R119" s="82">
        <f t="shared" si="13"/>
        <v>399.88949999999994</v>
      </c>
    </row>
    <row r="120" spans="1:18" ht="31.5">
      <c r="A120" s="145">
        <v>18</v>
      </c>
      <c r="B120" s="52" t="s">
        <v>168</v>
      </c>
      <c r="C120" s="40"/>
      <c r="D120" s="94"/>
      <c r="E120" s="297">
        <f t="shared" ref="E120:R120" si="14">E76</f>
        <v>276.99</v>
      </c>
      <c r="F120" s="297">
        <f t="shared" si="14"/>
        <v>359.71999999999997</v>
      </c>
      <c r="G120" s="82">
        <f t="shared" si="14"/>
        <v>314.42</v>
      </c>
      <c r="H120" s="82">
        <f t="shared" si="14"/>
        <v>314.13</v>
      </c>
      <c r="I120" s="82">
        <f t="shared" si="14"/>
        <v>312.93</v>
      </c>
      <c r="J120" s="82">
        <f t="shared" si="14"/>
        <v>312.78999999999996</v>
      </c>
      <c r="K120" s="82">
        <f t="shared" si="14"/>
        <v>312.64</v>
      </c>
      <c r="L120" s="82">
        <f t="shared" si="14"/>
        <v>312.51</v>
      </c>
      <c r="M120" s="82">
        <f t="shared" si="14"/>
        <v>311.98</v>
      </c>
      <c r="N120" s="82">
        <f t="shared" si="14"/>
        <v>312.25</v>
      </c>
      <c r="O120" s="82">
        <f t="shared" si="14"/>
        <v>312.13</v>
      </c>
      <c r="P120" s="82">
        <f t="shared" si="14"/>
        <v>312.01</v>
      </c>
      <c r="Q120" s="82">
        <f t="shared" si="14"/>
        <v>311.89</v>
      </c>
      <c r="R120" s="82">
        <f t="shared" si="14"/>
        <v>311.43</v>
      </c>
    </row>
    <row r="121" spans="1:18">
      <c r="A121" s="145">
        <v>19</v>
      </c>
      <c r="B121" s="54" t="s">
        <v>263</v>
      </c>
      <c r="C121" s="40"/>
      <c r="D121" s="94"/>
      <c r="E121" s="297">
        <f>E120-E119</f>
        <v>-125.85999999999996</v>
      </c>
      <c r="F121" s="297">
        <f>F120-F119</f>
        <v>-28.430000000000007</v>
      </c>
      <c r="G121" s="82">
        <f t="shared" ref="G121:R121" si="15">G120-G119</f>
        <v>-74.107499999999959</v>
      </c>
      <c r="H121" s="82">
        <f t="shared" si="15"/>
        <v>-75.179499999999962</v>
      </c>
      <c r="I121" s="82">
        <f t="shared" si="15"/>
        <v>-77.287999999999954</v>
      </c>
      <c r="J121" s="82">
        <f t="shared" si="15"/>
        <v>-78.497500000000059</v>
      </c>
      <c r="K121" s="82">
        <f t="shared" si="15"/>
        <v>-79.900999999999954</v>
      </c>
      <c r="L121" s="82">
        <f t="shared" si="15"/>
        <v>-80.686499999999967</v>
      </c>
      <c r="M121" s="82">
        <f t="shared" si="15"/>
        <v>-82.067499999999939</v>
      </c>
      <c r="N121" s="82">
        <f t="shared" si="15"/>
        <v>-82.682999999999936</v>
      </c>
      <c r="O121" s="82">
        <f t="shared" si="15"/>
        <v>-83.86099999999999</v>
      </c>
      <c r="P121" s="82">
        <f t="shared" si="15"/>
        <v>-85.211500000000001</v>
      </c>
      <c r="Q121" s="82">
        <f t="shared" si="15"/>
        <v>-86.699999999999989</v>
      </c>
      <c r="R121" s="82">
        <f t="shared" si="15"/>
        <v>-88.459499999999935</v>
      </c>
    </row>
    <row r="122" spans="1:18" ht="31.5">
      <c r="A122" s="145">
        <v>20</v>
      </c>
      <c r="B122" s="52" t="s">
        <v>167</v>
      </c>
      <c r="C122" s="40"/>
      <c r="D122" s="94"/>
      <c r="E122" s="297"/>
      <c r="F122" s="297"/>
      <c r="G122" s="82">
        <f t="shared" ref="G122:R122" si="16">G115</f>
        <v>0</v>
      </c>
      <c r="H122" s="82">
        <f t="shared" si="16"/>
        <v>0</v>
      </c>
      <c r="I122" s="82">
        <f t="shared" si="16"/>
        <v>0</v>
      </c>
      <c r="J122" s="82">
        <f t="shared" si="16"/>
        <v>0</v>
      </c>
      <c r="K122" s="82">
        <f t="shared" si="16"/>
        <v>0</v>
      </c>
      <c r="L122" s="82">
        <f t="shared" si="16"/>
        <v>3.52</v>
      </c>
      <c r="M122" s="82">
        <f t="shared" si="16"/>
        <v>35.4</v>
      </c>
      <c r="N122" s="82">
        <f t="shared" si="16"/>
        <v>44.25</v>
      </c>
      <c r="O122" s="82">
        <f t="shared" si="16"/>
        <v>46.019999999999996</v>
      </c>
      <c r="P122" s="82">
        <f t="shared" si="16"/>
        <v>47.2</v>
      </c>
      <c r="Q122" s="82">
        <f t="shared" si="16"/>
        <v>48.97</v>
      </c>
      <c r="R122" s="82">
        <f t="shared" si="16"/>
        <v>50.74</v>
      </c>
    </row>
    <row r="123" spans="1:18" s="2" customFormat="1" ht="35.25" customHeight="1">
      <c r="A123" s="145">
        <v>21</v>
      </c>
      <c r="B123" s="52" t="s">
        <v>282</v>
      </c>
      <c r="C123" s="40"/>
      <c r="D123" s="38"/>
      <c r="E123" s="297">
        <f>E122+E121</f>
        <v>-125.85999999999996</v>
      </c>
      <c r="F123" s="297">
        <f>F122+F121</f>
        <v>-28.430000000000007</v>
      </c>
      <c r="G123" s="82">
        <f t="shared" ref="G123:R123" si="17">G122+G121</f>
        <v>-74.107499999999959</v>
      </c>
      <c r="H123" s="82">
        <f t="shared" si="17"/>
        <v>-75.179499999999962</v>
      </c>
      <c r="I123" s="82">
        <f t="shared" si="17"/>
        <v>-77.287999999999954</v>
      </c>
      <c r="J123" s="82">
        <f t="shared" si="17"/>
        <v>-78.497500000000059</v>
      </c>
      <c r="K123" s="82">
        <f t="shared" si="17"/>
        <v>-79.900999999999954</v>
      </c>
      <c r="L123" s="82">
        <f t="shared" si="17"/>
        <v>-77.166499999999971</v>
      </c>
      <c r="M123" s="82">
        <f t="shared" si="17"/>
        <v>-46.66749999999994</v>
      </c>
      <c r="N123" s="82">
        <f t="shared" si="17"/>
        <v>-38.432999999999936</v>
      </c>
      <c r="O123" s="82">
        <f t="shared" si="17"/>
        <v>-37.840999999999994</v>
      </c>
      <c r="P123" s="82">
        <f t="shared" si="17"/>
        <v>-38.011499999999998</v>
      </c>
      <c r="Q123" s="82">
        <f t="shared" si="17"/>
        <v>-37.72999999999999</v>
      </c>
      <c r="R123" s="82">
        <f t="shared" si="17"/>
        <v>-37.719499999999933</v>
      </c>
    </row>
  </sheetData>
  <dataConsolidate/>
  <customSheetViews>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1"/>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4"/>
      <headerFooter alignWithMargins="0"/>
    </customSheetView>
  </customSheetViews>
  <phoneticPr fontId="4" type="noConversion"/>
  <printOptions horizontalCentered="1" verticalCentered="1"/>
  <pageMargins left="0.25" right="0.25" top="0.75" bottom="0.75" header="0.3" footer="0.3"/>
  <pageSetup scale="34" pageOrder="overThenDown" orientation="portrait" r:id="rId5"/>
  <headerFooter alignWithMargins="0"/>
  <drawing r:id="rId6"/>
  <extLst>
    <ext xmlns:x14="http://schemas.microsoft.com/office/spreadsheetml/2009/9/main" uri="{CCE6A557-97BC-4b89-ADB6-D9C93CAAB3DF}">
      <x14:dataValidations xmlns:xm="http://schemas.microsoft.com/office/excel/2006/main" count="6">
        <x14:dataValidation type="list" allowBlank="1" showInputMessage="1">
          <x14:formula1>
            <xm:f>Lists!$B$2:$B$10</xm:f>
          </x14:formula1>
          <xm:sqref>D36:D42</xm:sqref>
        </x14:dataValidation>
        <x14:dataValidation type="list" allowBlank="1" showInputMessage="1">
          <x14:formula1>
            <xm:f>Lists!$C$2:$C$7</xm:f>
          </x14:formula1>
          <xm:sqref>D48:D61</xm:sqref>
        </x14:dataValidation>
        <x14:dataValidation type="list" allowBlank="1" showInputMessage="1">
          <x14:formula1>
            <xm:f>Lists!$D$2:$D$7</xm:f>
          </x14:formula1>
          <xm:sqref>D67:D72</xm:sqref>
        </x14:dataValidation>
        <x14:dataValidation type="list" allowBlank="1" showInputMessage="1">
          <x14:formula1>
            <xm:f>Lists!$E$2:$E$10</xm:f>
          </x14:formula1>
          <xm:sqref>D81:D94</xm:sqref>
        </x14:dataValidation>
        <x14:dataValidation type="list" allowBlank="1" showInputMessage="1">
          <x14:formula1>
            <xm:f>Lists!$F$2:$F$7</xm:f>
          </x14:formula1>
          <xm:sqref>D99:D112</xm:sqref>
        </x14:dataValidation>
        <x14:dataValidation type="list" allowBlank="1">
          <x14:formula1>
            <xm:f>Lists!$A$2:$A$9</xm:f>
          </x14:formula1>
          <xm:sqref>D26:D32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2"/>
    <pageSetUpPr fitToPage="1"/>
  </sheetPr>
  <dimension ref="A1:R155"/>
  <sheetViews>
    <sheetView showGridLines="0" view="pageBreakPreview" topLeftCell="A121" zoomScaleNormal="100" zoomScaleSheetLayoutView="100" workbookViewId="0">
      <selection activeCell="P81" sqref="P81"/>
    </sheetView>
  </sheetViews>
  <sheetFormatPr defaultColWidth="9" defaultRowHeight="15.75"/>
  <cols>
    <col min="1" max="1" width="9" style="153"/>
    <col min="2" max="2" width="80" style="35" customWidth="1"/>
    <col min="3" max="3" width="16.875" style="35" customWidth="1"/>
    <col min="4" max="4" width="15" style="35"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50"/>
      <c r="B1" s="21" t="s">
        <v>22</v>
      </c>
      <c r="C1" s="21"/>
      <c r="D1" s="12"/>
      <c r="E1" s="4"/>
      <c r="F1" s="4"/>
      <c r="G1" s="4"/>
      <c r="H1" s="4"/>
      <c r="I1" s="4"/>
      <c r="J1" s="4"/>
      <c r="K1" s="4"/>
      <c r="L1" s="4"/>
      <c r="M1" s="4"/>
      <c r="N1" s="4"/>
    </row>
    <row r="2" spans="1:18" s="2" customFormat="1">
      <c r="A2" s="150"/>
      <c r="B2" s="21" t="s">
        <v>23</v>
      </c>
      <c r="C2" s="21"/>
      <c r="D2" s="12"/>
      <c r="E2" s="4"/>
      <c r="F2" s="4"/>
      <c r="G2" s="4"/>
      <c r="H2" s="4"/>
      <c r="I2" s="4"/>
      <c r="J2" s="4"/>
      <c r="K2" s="4"/>
      <c r="L2" s="4"/>
      <c r="M2" s="4"/>
      <c r="N2" s="4"/>
    </row>
    <row r="3" spans="1:18" s="3" customFormat="1">
      <c r="A3" s="150"/>
      <c r="B3" s="134" t="s">
        <v>259</v>
      </c>
      <c r="C3" s="22"/>
      <c r="D3" s="17"/>
    </row>
    <row r="4" spans="1:18" s="3" customFormat="1">
      <c r="A4" s="150"/>
      <c r="B4" s="26" t="s">
        <v>179</v>
      </c>
      <c r="C4" s="22"/>
      <c r="D4" s="16"/>
    </row>
    <row r="5" spans="1:18" s="3" customFormat="1">
      <c r="A5" s="150"/>
      <c r="B5" s="298" t="s">
        <v>183</v>
      </c>
      <c r="C5" s="22"/>
      <c r="D5" s="16"/>
    </row>
    <row r="6" spans="1:18" s="3" customFormat="1">
      <c r="A6" s="150"/>
      <c r="B6" s="16"/>
      <c r="D6" s="16"/>
    </row>
    <row r="7" spans="1:18" s="3" customFormat="1" ht="15.75" customHeight="1">
      <c r="A7" s="150"/>
      <c r="B7" s="149" t="s">
        <v>100</v>
      </c>
      <c r="C7" s="12"/>
      <c r="D7" s="12"/>
      <c r="E7" s="129" t="s">
        <v>82</v>
      </c>
      <c r="F7" s="11"/>
      <c r="G7" s="11"/>
      <c r="I7" s="8"/>
      <c r="J7" s="6"/>
      <c r="K7" s="6"/>
      <c r="L7" s="6"/>
      <c r="M7" s="6"/>
      <c r="N7" s="6"/>
      <c r="O7" s="6"/>
    </row>
    <row r="8" spans="1:18" s="3" customFormat="1">
      <c r="A8" s="150"/>
      <c r="B8" s="21"/>
      <c r="C8" s="13"/>
      <c r="D8" s="21"/>
      <c r="E8" s="55"/>
      <c r="F8" s="55"/>
      <c r="G8" s="55"/>
      <c r="H8" s="55"/>
      <c r="I8" s="55"/>
      <c r="J8" s="56" t="s">
        <v>3</v>
      </c>
      <c r="K8" s="57"/>
      <c r="L8" s="57"/>
      <c r="M8" s="57"/>
      <c r="N8" s="57"/>
      <c r="O8" s="58"/>
      <c r="P8" s="59"/>
      <c r="Q8" s="59"/>
      <c r="R8" s="59"/>
    </row>
    <row r="9" spans="1:18" s="3" customFormat="1">
      <c r="A9" s="150"/>
      <c r="B9" s="13"/>
      <c r="C9" s="13"/>
      <c r="D9" s="21"/>
      <c r="E9" s="383" t="s">
        <v>287</v>
      </c>
      <c r="F9" s="384"/>
      <c r="G9" s="129"/>
      <c r="H9" s="61"/>
      <c r="I9" s="61"/>
      <c r="J9" s="62"/>
      <c r="K9" s="63"/>
      <c r="L9" s="63"/>
      <c r="M9" s="63"/>
      <c r="N9" s="63"/>
      <c r="O9" s="58"/>
      <c r="P9" s="59"/>
      <c r="Q9" s="59"/>
      <c r="R9" s="59"/>
    </row>
    <row r="10" spans="1:18" s="7" customFormat="1" ht="18.75">
      <c r="A10" s="151"/>
      <c r="B10" s="303" t="s">
        <v>45</v>
      </c>
      <c r="C10" s="23"/>
      <c r="D10" s="23"/>
      <c r="E10" s="64" t="s">
        <v>137</v>
      </c>
      <c r="F10" s="307" t="s">
        <v>80</v>
      </c>
      <c r="G10" s="191" t="s">
        <v>1</v>
      </c>
      <c r="H10" s="64" t="s">
        <v>2</v>
      </c>
      <c r="I10" s="64" t="s">
        <v>17</v>
      </c>
      <c r="J10" s="64" t="s">
        <v>18</v>
      </c>
      <c r="K10" s="64" t="s">
        <v>20</v>
      </c>
      <c r="L10" s="64" t="s">
        <v>21</v>
      </c>
      <c r="M10" s="64" t="s">
        <v>24</v>
      </c>
      <c r="N10" s="64" t="s">
        <v>25</v>
      </c>
      <c r="O10" s="64" t="s">
        <v>27</v>
      </c>
      <c r="P10" s="64" t="s">
        <v>28</v>
      </c>
      <c r="Q10" s="64" t="s">
        <v>29</v>
      </c>
      <c r="R10" s="64" t="s">
        <v>30</v>
      </c>
    </row>
    <row r="11" spans="1:18" ht="17.25" customHeight="1">
      <c r="A11" s="22">
        <v>1</v>
      </c>
      <c r="B11" s="21" t="s">
        <v>134</v>
      </c>
      <c r="C11" s="21"/>
      <c r="D11" s="65"/>
      <c r="E11" s="314">
        <v>1200262.2579999999</v>
      </c>
      <c r="F11" s="370">
        <v>1155234.3</v>
      </c>
      <c r="G11" s="110">
        <v>1180944.6695700001</v>
      </c>
      <c r="H11" s="111">
        <v>1176090.40484</v>
      </c>
      <c r="I11" s="111">
        <v>1171645.75012</v>
      </c>
      <c r="J11" s="111">
        <v>1168323.5291800001</v>
      </c>
      <c r="K11" s="111">
        <v>1166607.5422100001</v>
      </c>
      <c r="L11" s="111">
        <v>1155190.6926899999</v>
      </c>
      <c r="M11" s="111">
        <v>1144691.0007100001</v>
      </c>
      <c r="N11" s="111">
        <v>1133060.35341</v>
      </c>
      <c r="O11" s="112">
        <v>1122394.0785699999</v>
      </c>
      <c r="P11" s="112">
        <v>1112890.7945799998</v>
      </c>
      <c r="Q11" s="112">
        <v>1103999.0000700001</v>
      </c>
      <c r="R11" s="112">
        <v>1092742.2093199999</v>
      </c>
    </row>
    <row r="12" spans="1:18" ht="17.25" customHeight="1">
      <c r="A12" s="22">
        <v>2</v>
      </c>
      <c r="B12" s="21" t="s">
        <v>133</v>
      </c>
      <c r="C12" s="21"/>
      <c r="D12" s="65"/>
      <c r="E12" s="314">
        <v>43047.257999999914</v>
      </c>
      <c r="F12" s="370">
        <v>42085.185549000002</v>
      </c>
      <c r="G12" s="110">
        <v>43017</v>
      </c>
      <c r="H12" s="111">
        <v>42926.501487499998</v>
      </c>
      <c r="I12" s="111">
        <v>43108.735235</v>
      </c>
      <c r="J12" s="111">
        <v>43348.032925</v>
      </c>
      <c r="K12" s="111">
        <v>43642.115386499994</v>
      </c>
      <c r="L12" s="111">
        <v>43566.079711499995</v>
      </c>
      <c r="M12" s="111">
        <v>43497.078645499998</v>
      </c>
      <c r="N12" s="111">
        <v>43367.409677000003</v>
      </c>
      <c r="O12" s="112">
        <v>43269.029414499993</v>
      </c>
      <c r="P12" s="112">
        <v>43211.970832499996</v>
      </c>
      <c r="Q12" s="112">
        <v>43176.584609999998</v>
      </c>
      <c r="R12" s="112">
        <v>43057.241064999995</v>
      </c>
    </row>
    <row r="13" spans="1:18" ht="17.25" customHeight="1">
      <c r="A13" s="22">
        <v>3</v>
      </c>
      <c r="B13" s="21" t="s">
        <v>367</v>
      </c>
      <c r="C13" s="21"/>
      <c r="D13" s="65"/>
      <c r="E13" s="314"/>
      <c r="F13" s="370"/>
      <c r="G13" s="424"/>
      <c r="H13" s="69"/>
      <c r="I13" s="69"/>
      <c r="J13" s="69"/>
      <c r="K13" s="69"/>
      <c r="L13" s="69"/>
      <c r="M13" s="69"/>
      <c r="N13" s="69"/>
      <c r="O13" s="69"/>
      <c r="P13" s="69"/>
      <c r="Q13" s="69"/>
      <c r="R13" s="69"/>
    </row>
    <row r="14" spans="1:18" ht="17.25" customHeight="1">
      <c r="A14" s="22">
        <v>4</v>
      </c>
      <c r="B14" s="21" t="s">
        <v>366</v>
      </c>
      <c r="C14" s="21"/>
      <c r="D14" s="65"/>
      <c r="E14" s="177">
        <v>1157215</v>
      </c>
      <c r="F14" s="316">
        <v>1112215.3</v>
      </c>
      <c r="G14" s="314">
        <v>1137927.6695700001</v>
      </c>
      <c r="H14" s="315">
        <v>1133163.9033524999</v>
      </c>
      <c r="I14" s="315">
        <v>1128537.014885</v>
      </c>
      <c r="J14" s="315">
        <v>1124975.4962550001</v>
      </c>
      <c r="K14" s="315">
        <v>1122965.4268235001</v>
      </c>
      <c r="L14" s="315">
        <v>1111624.6129784998</v>
      </c>
      <c r="M14" s="315">
        <v>1101193.9220645002</v>
      </c>
      <c r="N14" s="315">
        <v>1089692.943733</v>
      </c>
      <c r="O14" s="315">
        <v>1079125.0491554998</v>
      </c>
      <c r="P14" s="315">
        <v>1069678.8237474998</v>
      </c>
      <c r="Q14" s="315">
        <v>1060822.41546</v>
      </c>
      <c r="R14" s="315">
        <v>1049684.968255</v>
      </c>
    </row>
    <row r="15" spans="1:18" ht="17.25" customHeight="1">
      <c r="A15" s="22">
        <v>5</v>
      </c>
      <c r="B15" s="21" t="s">
        <v>365</v>
      </c>
      <c r="C15" s="21"/>
      <c r="D15" s="65"/>
      <c r="E15" s="177">
        <v>1249280.3007</v>
      </c>
      <c r="F15" s="308">
        <v>1199895.6518000001</v>
      </c>
      <c r="G15" s="110">
        <v>1234716.7612799997</v>
      </c>
      <c r="H15" s="110">
        <v>1230253.85041</v>
      </c>
      <c r="I15" s="110">
        <v>1225322.41114</v>
      </c>
      <c r="J15" s="110">
        <v>1221212.8469399998</v>
      </c>
      <c r="K15" s="110">
        <v>1218502.21606</v>
      </c>
      <c r="L15" s="110">
        <v>1211901.8303599998</v>
      </c>
      <c r="M15" s="110">
        <v>1200473.7954899997</v>
      </c>
      <c r="N15" s="110">
        <v>1188966.5635599999</v>
      </c>
      <c r="O15" s="110">
        <v>1177335.6982400001</v>
      </c>
      <c r="P15" s="110">
        <v>1166799.4168099998</v>
      </c>
      <c r="Q15" s="110">
        <v>1157182.8089400001</v>
      </c>
      <c r="R15" s="110">
        <v>1146631.04385</v>
      </c>
    </row>
    <row r="16" spans="1:18" ht="17.25" customHeight="1">
      <c r="A16" s="22">
        <v>6</v>
      </c>
      <c r="B16" s="21" t="s">
        <v>41</v>
      </c>
      <c r="C16" s="24"/>
      <c r="D16" s="68"/>
      <c r="E16" s="177">
        <v>0</v>
      </c>
      <c r="F16" s="308">
        <v>0</v>
      </c>
      <c r="G16" s="110">
        <v>0</v>
      </c>
      <c r="H16" s="110">
        <v>0</v>
      </c>
      <c r="I16" s="110">
        <v>0</v>
      </c>
      <c r="J16" s="110">
        <v>0</v>
      </c>
      <c r="K16" s="110">
        <v>0</v>
      </c>
      <c r="L16" s="110">
        <v>0</v>
      </c>
      <c r="M16" s="110">
        <v>0</v>
      </c>
      <c r="N16" s="110">
        <v>0</v>
      </c>
      <c r="O16" s="110">
        <v>0</v>
      </c>
      <c r="P16" s="110">
        <v>0</v>
      </c>
      <c r="Q16" s="110">
        <v>0</v>
      </c>
      <c r="R16" s="110">
        <v>0</v>
      </c>
    </row>
    <row r="17" spans="1:18" ht="17.25" customHeight="1">
      <c r="A17" s="22">
        <v>7</v>
      </c>
      <c r="B17" s="27" t="s">
        <v>368</v>
      </c>
      <c r="C17" s="21"/>
      <c r="D17" s="65"/>
      <c r="E17" s="70">
        <f>E15+E16</f>
        <v>1249280.3007</v>
      </c>
      <c r="F17" s="309">
        <f>F15+F16</f>
        <v>1199895.6518000001</v>
      </c>
      <c r="G17" s="70">
        <f t="shared" ref="G17:R17" si="0">G15+G16</f>
        <v>1234716.7612799997</v>
      </c>
      <c r="H17" s="70">
        <f t="shared" si="0"/>
        <v>1230253.85041</v>
      </c>
      <c r="I17" s="70">
        <f t="shared" si="0"/>
        <v>1225322.41114</v>
      </c>
      <c r="J17" s="70">
        <f t="shared" si="0"/>
        <v>1221212.8469399998</v>
      </c>
      <c r="K17" s="70">
        <f t="shared" si="0"/>
        <v>1218502.21606</v>
      </c>
      <c r="L17" s="70">
        <f t="shared" si="0"/>
        <v>1211901.8303599998</v>
      </c>
      <c r="M17" s="70">
        <f t="shared" si="0"/>
        <v>1200473.7954899997</v>
      </c>
      <c r="N17" s="70">
        <f t="shared" si="0"/>
        <v>1188966.5635599999</v>
      </c>
      <c r="O17" s="70">
        <f t="shared" si="0"/>
        <v>1177335.6982400001</v>
      </c>
      <c r="P17" s="70">
        <f t="shared" si="0"/>
        <v>1166799.4168099998</v>
      </c>
      <c r="Q17" s="70">
        <f t="shared" si="0"/>
        <v>1157182.8089400001</v>
      </c>
      <c r="R17" s="70">
        <f t="shared" si="0"/>
        <v>1146631.04385</v>
      </c>
    </row>
    <row r="18" spans="1:18" ht="17.25" customHeight="1">
      <c r="A18" s="22"/>
      <c r="C18" s="21"/>
      <c r="D18" s="21"/>
      <c r="E18" s="222"/>
      <c r="F18" s="310"/>
      <c r="G18" s="223"/>
      <c r="H18" s="223"/>
      <c r="I18" s="223"/>
      <c r="J18" s="223"/>
      <c r="K18" s="223"/>
      <c r="L18" s="223"/>
      <c r="M18" s="223"/>
      <c r="N18" s="223"/>
      <c r="O18" s="199"/>
      <c r="P18" s="199"/>
      <c r="Q18" s="199"/>
      <c r="R18" s="200"/>
    </row>
    <row r="19" spans="1:18" ht="17.25" customHeight="1">
      <c r="A19" s="22">
        <v>8</v>
      </c>
      <c r="B19" s="21" t="s">
        <v>40</v>
      </c>
      <c r="C19" s="21"/>
      <c r="D19" s="65"/>
      <c r="E19" s="220">
        <v>23299.999999999996</v>
      </c>
      <c r="F19" s="311">
        <v>30107</v>
      </c>
      <c r="G19" s="221">
        <v>34417.731969881977</v>
      </c>
      <c r="H19" s="221">
        <v>38624.236198211998</v>
      </c>
      <c r="I19" s="221">
        <v>42880.846154658218</v>
      </c>
      <c r="J19" s="221">
        <v>47057.048414101082</v>
      </c>
      <c r="K19" s="221">
        <v>51178.629340424108</v>
      </c>
      <c r="L19" s="221">
        <v>55235.769486514684</v>
      </c>
      <c r="M19" s="221">
        <v>59195.875013585806</v>
      </c>
      <c r="N19" s="221">
        <v>63035.634390608393</v>
      </c>
      <c r="O19" s="221">
        <v>66724.281265694721</v>
      </c>
      <c r="P19" s="221">
        <v>70241.638099637683</v>
      </c>
      <c r="Q19" s="221">
        <v>73576.111965184915</v>
      </c>
      <c r="R19" s="221">
        <v>76746.949335694255</v>
      </c>
    </row>
    <row r="20" spans="1:18" ht="17.25" customHeight="1">
      <c r="A20" s="22">
        <v>9</v>
      </c>
      <c r="B20" s="21" t="s">
        <v>131</v>
      </c>
      <c r="C20" s="21"/>
      <c r="D20" s="65"/>
      <c r="E20" s="186">
        <v>3127</v>
      </c>
      <c r="F20" s="312">
        <v>4051</v>
      </c>
      <c r="G20" s="127">
        <v>5042</v>
      </c>
      <c r="H20" s="127">
        <v>6094</v>
      </c>
      <c r="I20" s="127">
        <v>7184</v>
      </c>
      <c r="J20" s="127">
        <v>8302</v>
      </c>
      <c r="K20" s="127">
        <v>9439</v>
      </c>
      <c r="L20" s="127">
        <v>10583</v>
      </c>
      <c r="M20" s="127">
        <v>11732</v>
      </c>
      <c r="N20" s="127">
        <v>12878</v>
      </c>
      <c r="O20" s="127">
        <v>14023</v>
      </c>
      <c r="P20" s="127">
        <v>15163</v>
      </c>
      <c r="Q20" s="127">
        <v>16300</v>
      </c>
      <c r="R20" s="127">
        <v>17432</v>
      </c>
    </row>
    <row r="21" spans="1:18" ht="17.25" customHeight="1">
      <c r="A21" s="22">
        <v>10</v>
      </c>
      <c r="B21" s="329" t="s">
        <v>313</v>
      </c>
      <c r="C21" s="21"/>
      <c r="D21" s="21"/>
      <c r="E21" s="250"/>
      <c r="F21" s="313"/>
      <c r="G21" s="113"/>
      <c r="H21" s="114"/>
      <c r="I21" s="114"/>
      <c r="J21" s="114"/>
      <c r="K21" s="114"/>
      <c r="L21" s="114"/>
      <c r="M21" s="114"/>
      <c r="N21" s="114"/>
      <c r="O21" s="112"/>
      <c r="P21" s="112"/>
      <c r="Q21" s="112"/>
      <c r="R21" s="112"/>
    </row>
    <row r="22" spans="1:18" ht="17.25" customHeight="1">
      <c r="A22" s="22">
        <v>11</v>
      </c>
      <c r="B22" s="329" t="s">
        <v>314</v>
      </c>
      <c r="C22" s="21"/>
      <c r="D22" s="21"/>
      <c r="E22" s="250"/>
      <c r="F22" s="313"/>
      <c r="G22" s="113"/>
      <c r="H22" s="114"/>
      <c r="I22" s="114"/>
      <c r="J22" s="114"/>
      <c r="K22" s="114"/>
      <c r="L22" s="114"/>
      <c r="M22" s="114"/>
      <c r="N22" s="114"/>
      <c r="O22" s="112"/>
      <c r="P22" s="112"/>
      <c r="Q22" s="112"/>
      <c r="R22" s="112"/>
    </row>
    <row r="23" spans="1:18">
      <c r="A23" s="152"/>
      <c r="B23" s="29"/>
      <c r="C23" s="29"/>
      <c r="D23" s="154"/>
      <c r="E23" s="155"/>
      <c r="F23" s="155"/>
      <c r="G23" s="155"/>
      <c r="H23" s="155"/>
      <c r="I23" s="155"/>
      <c r="J23" s="155"/>
      <c r="K23" s="155"/>
      <c r="L23" s="155"/>
      <c r="M23" s="155"/>
      <c r="N23" s="155"/>
      <c r="O23" s="156"/>
      <c r="P23" s="156"/>
      <c r="Q23" s="156"/>
      <c r="R23" s="157"/>
    </row>
    <row r="24" spans="1:18" ht="18.75" customHeight="1">
      <c r="B24" s="303" t="s">
        <v>272</v>
      </c>
      <c r="C24" s="30"/>
      <c r="D24" s="75"/>
      <c r="E24" s="76"/>
      <c r="F24" s="76"/>
      <c r="G24" s="76"/>
      <c r="H24" s="76"/>
      <c r="I24" s="76"/>
      <c r="J24" s="76"/>
      <c r="K24" s="76"/>
      <c r="L24" s="76"/>
      <c r="M24" s="76"/>
      <c r="N24" s="76"/>
      <c r="O24" s="76"/>
      <c r="P24" s="76"/>
      <c r="Q24" s="76"/>
      <c r="R24" s="76"/>
    </row>
    <row r="25" spans="1:18" ht="15.75" customHeight="1">
      <c r="A25" s="145"/>
      <c r="B25" s="27" t="s">
        <v>271</v>
      </c>
      <c r="C25" s="32"/>
      <c r="D25" s="77"/>
      <c r="E25" s="78"/>
      <c r="F25" s="78"/>
      <c r="G25" s="78"/>
      <c r="H25" s="78"/>
      <c r="I25" s="78"/>
      <c r="J25" s="78"/>
      <c r="K25" s="78"/>
      <c r="L25" s="78"/>
      <c r="M25" s="78"/>
      <c r="N25" s="78"/>
      <c r="O25" s="79"/>
      <c r="P25" s="79"/>
      <c r="Q25" s="79"/>
      <c r="R25" s="79"/>
    </row>
    <row r="26" spans="1:18">
      <c r="A26" s="145"/>
      <c r="B26" s="21" t="s">
        <v>42</v>
      </c>
      <c r="C26" s="12"/>
      <c r="D26" s="80" t="s">
        <v>319</v>
      </c>
      <c r="E26" s="64" t="s">
        <v>137</v>
      </c>
      <c r="F26" s="64" t="s">
        <v>80</v>
      </c>
      <c r="G26" s="64" t="s">
        <v>1</v>
      </c>
      <c r="H26" s="64" t="s">
        <v>2</v>
      </c>
      <c r="I26" s="64" t="s">
        <v>17</v>
      </c>
      <c r="J26" s="64" t="s">
        <v>18</v>
      </c>
      <c r="K26" s="64" t="s">
        <v>20</v>
      </c>
      <c r="L26" s="64" t="s">
        <v>21</v>
      </c>
      <c r="M26" s="64" t="s">
        <v>24</v>
      </c>
      <c r="N26" s="64" t="s">
        <v>25</v>
      </c>
      <c r="O26" s="64" t="s">
        <v>27</v>
      </c>
      <c r="P26" s="64" t="s">
        <v>28</v>
      </c>
      <c r="Q26" s="64" t="s">
        <v>29</v>
      </c>
      <c r="R26" s="64" t="s">
        <v>30</v>
      </c>
    </row>
    <row r="27" spans="1:18">
      <c r="A27" s="145" t="s">
        <v>140</v>
      </c>
      <c r="B27" s="14" t="s">
        <v>378</v>
      </c>
      <c r="C27" s="40"/>
      <c r="D27" s="379" t="str">
        <f>CRAT!D26</f>
        <v>Natural Gas</v>
      </c>
      <c r="E27" s="177">
        <v>24707</v>
      </c>
      <c r="F27" s="177">
        <v>251337</v>
      </c>
      <c r="G27" s="111">
        <v>272980</v>
      </c>
      <c r="H27" s="111">
        <v>268960</v>
      </c>
      <c r="I27" s="111">
        <v>275440</v>
      </c>
      <c r="J27" s="111">
        <v>285230</v>
      </c>
      <c r="K27" s="111">
        <v>299980</v>
      </c>
      <c r="L27" s="111">
        <v>282780</v>
      </c>
      <c r="M27" s="111">
        <v>248680</v>
      </c>
      <c r="N27" s="111">
        <v>126570</v>
      </c>
      <c r="O27" s="112">
        <v>213140</v>
      </c>
      <c r="P27" s="112">
        <v>270500</v>
      </c>
      <c r="Q27" s="112">
        <v>256460</v>
      </c>
      <c r="R27" s="112">
        <v>248750</v>
      </c>
    </row>
    <row r="28" spans="1:18">
      <c r="A28" s="145" t="s">
        <v>141</v>
      </c>
      <c r="B28" s="14" t="s">
        <v>379</v>
      </c>
      <c r="C28" s="40"/>
      <c r="D28" s="379" t="str">
        <f>CRAT!D27</f>
        <v>Natural Gas</v>
      </c>
      <c r="E28" s="177">
        <v>1438</v>
      </c>
      <c r="F28" s="177">
        <v>2981</v>
      </c>
      <c r="G28" s="111">
        <v>350</v>
      </c>
      <c r="H28" s="111">
        <v>230</v>
      </c>
      <c r="I28" s="111">
        <v>270</v>
      </c>
      <c r="J28" s="111">
        <v>180</v>
      </c>
      <c r="K28" s="111">
        <v>230</v>
      </c>
      <c r="L28" s="111">
        <v>230</v>
      </c>
      <c r="M28" s="111">
        <v>50</v>
      </c>
      <c r="N28" s="111">
        <v>90</v>
      </c>
      <c r="O28" s="112">
        <v>0</v>
      </c>
      <c r="P28" s="112">
        <v>0</v>
      </c>
      <c r="Q28" s="112">
        <v>50</v>
      </c>
      <c r="R28" s="112">
        <v>140</v>
      </c>
    </row>
    <row r="29" spans="1:18">
      <c r="A29" s="145" t="s">
        <v>142</v>
      </c>
      <c r="B29" s="14"/>
      <c r="C29" s="40"/>
      <c r="D29" s="379">
        <f>CRAT!D28</f>
        <v>0</v>
      </c>
      <c r="E29" s="177"/>
      <c r="F29" s="177"/>
      <c r="G29" s="111"/>
      <c r="H29" s="111"/>
      <c r="I29" s="111"/>
      <c r="J29" s="111"/>
      <c r="K29" s="111"/>
      <c r="L29" s="111"/>
      <c r="M29" s="111"/>
      <c r="N29" s="111"/>
      <c r="O29" s="112"/>
      <c r="P29" s="112"/>
      <c r="Q29" s="112"/>
      <c r="R29" s="112"/>
    </row>
    <row r="30" spans="1:18">
      <c r="A30" s="145" t="s">
        <v>143</v>
      </c>
      <c r="B30" s="14"/>
      <c r="C30" s="336"/>
      <c r="D30" s="379">
        <f>CRAT!D29</f>
        <v>0</v>
      </c>
      <c r="E30" s="188"/>
      <c r="F30" s="188"/>
      <c r="G30" s="116"/>
      <c r="H30" s="116"/>
      <c r="I30" s="116"/>
      <c r="J30" s="116"/>
      <c r="K30" s="116"/>
      <c r="L30" s="116"/>
      <c r="M30" s="116"/>
      <c r="N30" s="116"/>
      <c r="O30" s="117"/>
      <c r="P30" s="117"/>
      <c r="Q30" s="117"/>
      <c r="R30" s="117"/>
    </row>
    <row r="31" spans="1:18" s="285" customFormat="1">
      <c r="A31" s="295" t="s">
        <v>144</v>
      </c>
      <c r="B31" s="14"/>
      <c r="C31" s="336"/>
      <c r="D31" s="379">
        <f>CRAT!D30</f>
        <v>0</v>
      </c>
      <c r="E31" s="333"/>
      <c r="F31" s="333"/>
      <c r="G31" s="337"/>
      <c r="H31" s="337"/>
      <c r="I31" s="337"/>
      <c r="J31" s="337"/>
      <c r="K31" s="337"/>
      <c r="L31" s="337"/>
      <c r="M31" s="337"/>
      <c r="N31" s="337"/>
      <c r="O31" s="338"/>
      <c r="P31" s="338"/>
      <c r="Q31" s="338"/>
      <c r="R31" s="338"/>
    </row>
    <row r="32" spans="1:18" s="285" customFormat="1">
      <c r="A32" s="295" t="s">
        <v>145</v>
      </c>
      <c r="B32" s="14"/>
      <c r="C32" s="336"/>
      <c r="D32" s="379">
        <f>CRAT!D31</f>
        <v>0</v>
      </c>
      <c r="E32" s="333"/>
      <c r="F32" s="333"/>
      <c r="G32" s="337"/>
      <c r="H32" s="337"/>
      <c r="I32" s="337"/>
      <c r="J32" s="337"/>
      <c r="K32" s="337"/>
      <c r="L32" s="337"/>
      <c r="M32" s="337"/>
      <c r="N32" s="337"/>
      <c r="O32" s="338"/>
      <c r="P32" s="338"/>
      <c r="Q32" s="338"/>
      <c r="R32" s="338"/>
    </row>
    <row r="33" spans="1:18" s="285" customFormat="1">
      <c r="A33" s="295" t="s">
        <v>146</v>
      </c>
      <c r="B33" s="14"/>
      <c r="C33" s="163"/>
      <c r="D33" s="379">
        <f>CRAT!D32</f>
        <v>0</v>
      </c>
      <c r="E33" s="333"/>
      <c r="F33" s="333"/>
      <c r="G33" s="337"/>
      <c r="H33" s="337"/>
      <c r="I33" s="337"/>
      <c r="J33" s="337"/>
      <c r="K33" s="337"/>
      <c r="L33" s="337"/>
      <c r="M33" s="337"/>
      <c r="N33" s="337"/>
      <c r="O33" s="338"/>
      <c r="P33" s="338"/>
      <c r="Q33" s="338"/>
      <c r="R33" s="338"/>
    </row>
    <row r="34" spans="1:18">
      <c r="A34" s="145"/>
      <c r="B34" s="12"/>
      <c r="C34" s="12"/>
      <c r="D34" s="21"/>
      <c r="E34" s="98"/>
      <c r="F34" s="99"/>
      <c r="G34" s="99"/>
      <c r="H34" s="99"/>
      <c r="I34" s="99"/>
      <c r="J34" s="99"/>
      <c r="K34" s="99"/>
      <c r="L34" s="99"/>
      <c r="M34" s="99"/>
      <c r="N34" s="99"/>
      <c r="O34" s="100"/>
      <c r="P34" s="100"/>
      <c r="Q34" s="100"/>
      <c r="R34" s="101"/>
    </row>
    <row r="35" spans="1:18">
      <c r="A35" s="145"/>
      <c r="B35" s="27" t="s">
        <v>269</v>
      </c>
      <c r="C35" s="33"/>
      <c r="D35" s="27"/>
      <c r="E35" s="106"/>
      <c r="F35" s="107"/>
      <c r="G35" s="107"/>
      <c r="H35" s="107"/>
      <c r="I35" s="107"/>
      <c r="J35" s="107"/>
      <c r="K35" s="107"/>
      <c r="L35" s="107"/>
      <c r="M35" s="107"/>
      <c r="N35" s="107"/>
      <c r="O35" s="104"/>
      <c r="P35" s="104"/>
      <c r="Q35" s="104"/>
      <c r="R35" s="105"/>
    </row>
    <row r="36" spans="1:18">
      <c r="A36" s="145"/>
      <c r="B36" s="21" t="s">
        <v>35</v>
      </c>
      <c r="C36" s="12"/>
      <c r="D36" s="80" t="s">
        <v>319</v>
      </c>
      <c r="E36" s="292" t="s">
        <v>137</v>
      </c>
      <c r="F36" s="292" t="s">
        <v>80</v>
      </c>
      <c r="G36" s="292" t="s">
        <v>1</v>
      </c>
      <c r="H36" s="292" t="s">
        <v>2</v>
      </c>
      <c r="I36" s="292" t="s">
        <v>17</v>
      </c>
      <c r="J36" s="292" t="s">
        <v>18</v>
      </c>
      <c r="K36" s="292" t="s">
        <v>20</v>
      </c>
      <c r="L36" s="292" t="s">
        <v>21</v>
      </c>
      <c r="M36" s="292" t="s">
        <v>24</v>
      </c>
      <c r="N36" s="292" t="s">
        <v>25</v>
      </c>
      <c r="O36" s="292" t="s">
        <v>27</v>
      </c>
      <c r="P36" s="292" t="s">
        <v>28</v>
      </c>
      <c r="Q36" s="292" t="s">
        <v>29</v>
      </c>
      <c r="R36" s="292" t="s">
        <v>30</v>
      </c>
    </row>
    <row r="37" spans="1:18">
      <c r="A37" s="295" t="s">
        <v>147</v>
      </c>
      <c r="B37" s="14" t="s">
        <v>380</v>
      </c>
      <c r="C37" s="40"/>
      <c r="D37" s="379" t="str">
        <f>CRAT!D36</f>
        <v>Large Hydro</v>
      </c>
      <c r="E37" s="179">
        <v>226357</v>
      </c>
      <c r="F37" s="180">
        <v>114097</v>
      </c>
      <c r="G37" s="118">
        <v>153892</v>
      </c>
      <c r="H37" s="118">
        <v>153892</v>
      </c>
      <c r="I37" s="118">
        <v>153892</v>
      </c>
      <c r="J37" s="118">
        <v>153892</v>
      </c>
      <c r="K37" s="118">
        <v>153892</v>
      </c>
      <c r="L37" s="118">
        <v>153892</v>
      </c>
      <c r="M37" s="118">
        <v>153892</v>
      </c>
      <c r="N37" s="118">
        <v>153892</v>
      </c>
      <c r="O37" s="118">
        <v>153892</v>
      </c>
      <c r="P37" s="118">
        <v>153892</v>
      </c>
      <c r="Q37" s="118">
        <v>153892</v>
      </c>
      <c r="R37" s="118">
        <v>153892</v>
      </c>
    </row>
    <row r="38" spans="1:18">
      <c r="A38" s="295" t="s">
        <v>148</v>
      </c>
      <c r="B38" s="418" t="s">
        <v>382</v>
      </c>
      <c r="C38" s="163"/>
      <c r="D38" s="379" t="str">
        <f>CRAT!D37</f>
        <v>Large Hydro</v>
      </c>
      <c r="E38" s="179">
        <v>126109</v>
      </c>
      <c r="F38" s="179">
        <v>45299</v>
      </c>
      <c r="G38" s="111">
        <v>60800</v>
      </c>
      <c r="H38" s="111">
        <v>60800</v>
      </c>
      <c r="I38" s="111">
        <v>60800</v>
      </c>
      <c r="J38" s="111">
        <v>60800</v>
      </c>
      <c r="K38" s="111">
        <v>60800</v>
      </c>
      <c r="L38" s="111">
        <v>60800</v>
      </c>
      <c r="M38" s="111">
        <v>60800</v>
      </c>
      <c r="N38" s="111">
        <v>60800</v>
      </c>
      <c r="O38" s="111">
        <v>60800</v>
      </c>
      <c r="P38" s="111">
        <v>60800</v>
      </c>
      <c r="Q38" s="111">
        <v>60800</v>
      </c>
      <c r="R38" s="111">
        <v>60800</v>
      </c>
    </row>
    <row r="39" spans="1:18">
      <c r="A39" s="145" t="s">
        <v>160</v>
      </c>
      <c r="B39" s="14" t="s">
        <v>383</v>
      </c>
      <c r="C39" s="40"/>
      <c r="D39" s="379" t="str">
        <f>CRAT!D38</f>
        <v>Natural Gas</v>
      </c>
      <c r="E39" s="179">
        <v>4391</v>
      </c>
      <c r="F39" s="179">
        <v>4678</v>
      </c>
      <c r="G39" s="111">
        <v>220</v>
      </c>
      <c r="H39" s="111">
        <v>140</v>
      </c>
      <c r="I39" s="111">
        <v>110</v>
      </c>
      <c r="J39" s="111">
        <v>60</v>
      </c>
      <c r="K39" s="111">
        <v>130</v>
      </c>
      <c r="L39" s="111">
        <v>70</v>
      </c>
      <c r="M39" s="111">
        <v>0</v>
      </c>
      <c r="N39" s="111">
        <v>0</v>
      </c>
      <c r="O39" s="111">
        <v>0</v>
      </c>
      <c r="P39" s="111">
        <v>0</v>
      </c>
      <c r="Q39" s="111">
        <v>40</v>
      </c>
      <c r="R39" s="111">
        <v>90</v>
      </c>
    </row>
    <row r="40" spans="1:18">
      <c r="A40" s="145" t="s">
        <v>161</v>
      </c>
      <c r="B40" s="14"/>
      <c r="C40" s="40"/>
      <c r="D40" s="379">
        <f>CRAT!D39</f>
        <v>0</v>
      </c>
      <c r="E40" s="179"/>
      <c r="F40" s="179"/>
      <c r="G40" s="111"/>
      <c r="H40" s="111"/>
      <c r="I40" s="111"/>
      <c r="J40" s="111"/>
      <c r="K40" s="111"/>
      <c r="L40" s="111"/>
      <c r="M40" s="111"/>
      <c r="N40" s="111"/>
      <c r="O40" s="112"/>
      <c r="P40" s="112"/>
      <c r="Q40" s="112"/>
      <c r="R40" s="112"/>
    </row>
    <row r="41" spans="1:18" s="285" customFormat="1">
      <c r="A41" s="295" t="s">
        <v>162</v>
      </c>
      <c r="B41" s="14"/>
      <c r="C41" s="290"/>
      <c r="D41" s="379">
        <f>CRAT!D40</f>
        <v>0</v>
      </c>
      <c r="E41" s="179"/>
      <c r="F41" s="179"/>
      <c r="G41" s="111"/>
      <c r="H41" s="111"/>
      <c r="I41" s="111"/>
      <c r="J41" s="111"/>
      <c r="K41" s="111"/>
      <c r="L41" s="111"/>
      <c r="M41" s="111"/>
      <c r="N41" s="111"/>
      <c r="O41" s="112"/>
      <c r="P41" s="112"/>
      <c r="Q41" s="112"/>
      <c r="R41" s="112"/>
    </row>
    <row r="42" spans="1:18">
      <c r="A42" s="295" t="s">
        <v>192</v>
      </c>
      <c r="B42" s="14"/>
      <c r="C42" s="40"/>
      <c r="D42" s="379">
        <f>CRAT!D41</f>
        <v>0</v>
      </c>
      <c r="E42" s="179"/>
      <c r="F42" s="179"/>
      <c r="G42" s="111"/>
      <c r="H42" s="111"/>
      <c r="I42" s="111"/>
      <c r="J42" s="111"/>
      <c r="K42" s="111"/>
      <c r="L42" s="111"/>
      <c r="M42" s="111"/>
      <c r="N42" s="111"/>
      <c r="O42" s="112"/>
      <c r="P42" s="112"/>
      <c r="Q42" s="112"/>
      <c r="R42" s="112"/>
    </row>
    <row r="43" spans="1:18">
      <c r="A43" s="145" t="s">
        <v>193</v>
      </c>
      <c r="B43" s="14"/>
      <c r="C43" s="163"/>
      <c r="D43" s="379">
        <f>CRAT!D42</f>
        <v>0</v>
      </c>
      <c r="E43" s="187"/>
      <c r="F43" s="187"/>
      <c r="G43" s="116"/>
      <c r="H43" s="116"/>
      <c r="I43" s="116"/>
      <c r="J43" s="116"/>
      <c r="K43" s="116"/>
      <c r="L43" s="116"/>
      <c r="M43" s="116"/>
      <c r="N43" s="116"/>
      <c r="O43" s="117"/>
      <c r="P43" s="117"/>
      <c r="Q43" s="117"/>
      <c r="R43" s="117"/>
    </row>
    <row r="44" spans="1:18" ht="31.5">
      <c r="A44" s="145">
        <v>12</v>
      </c>
      <c r="B44" s="52" t="s">
        <v>169</v>
      </c>
      <c r="C44" s="42"/>
      <c r="D44" s="84"/>
      <c r="E44" s="96">
        <f>SUM(E27:E33,E37:E43)</f>
        <v>383002</v>
      </c>
      <c r="F44" s="96">
        <f t="shared" ref="F44:R44" si="1">SUM(F27:F33,F37:F43)</f>
        <v>418392</v>
      </c>
      <c r="G44" s="96">
        <f t="shared" si="1"/>
        <v>488242</v>
      </c>
      <c r="H44" s="96">
        <f t="shared" si="1"/>
        <v>484022</v>
      </c>
      <c r="I44" s="96">
        <f t="shared" si="1"/>
        <v>490512</v>
      </c>
      <c r="J44" s="96">
        <f t="shared" si="1"/>
        <v>500162</v>
      </c>
      <c r="K44" s="96">
        <f t="shared" si="1"/>
        <v>515032</v>
      </c>
      <c r="L44" s="96">
        <f t="shared" si="1"/>
        <v>497772</v>
      </c>
      <c r="M44" s="96">
        <f t="shared" si="1"/>
        <v>463422</v>
      </c>
      <c r="N44" s="96">
        <f t="shared" si="1"/>
        <v>341352</v>
      </c>
      <c r="O44" s="96">
        <f t="shared" si="1"/>
        <v>427832</v>
      </c>
      <c r="P44" s="96">
        <f t="shared" si="1"/>
        <v>485192</v>
      </c>
      <c r="Q44" s="96">
        <f t="shared" si="1"/>
        <v>471242</v>
      </c>
      <c r="R44" s="96">
        <f t="shared" si="1"/>
        <v>463672</v>
      </c>
    </row>
    <row r="45" spans="1:18">
      <c r="A45" s="145"/>
      <c r="B45" s="33"/>
      <c r="C45" s="33"/>
      <c r="D45" s="27"/>
      <c r="E45" s="108"/>
      <c r="F45" s="109"/>
      <c r="G45" s="109"/>
      <c r="H45" s="109"/>
      <c r="I45" s="109"/>
      <c r="J45" s="109"/>
      <c r="K45" s="109"/>
      <c r="L45" s="109"/>
      <c r="M45" s="109"/>
      <c r="N45" s="109"/>
      <c r="O45" s="109"/>
      <c r="P45" s="109"/>
      <c r="Q45" s="109"/>
      <c r="R45" s="126"/>
    </row>
    <row r="46" spans="1:18">
      <c r="A46" s="145"/>
      <c r="B46" s="27" t="s">
        <v>273</v>
      </c>
      <c r="C46" s="33"/>
      <c r="D46" s="21"/>
      <c r="E46" s="102"/>
      <c r="F46" s="103"/>
      <c r="G46" s="103"/>
      <c r="H46" s="103"/>
      <c r="I46" s="103"/>
      <c r="J46" s="103"/>
      <c r="K46" s="103"/>
      <c r="L46" s="103"/>
      <c r="M46" s="103"/>
      <c r="N46" s="103"/>
      <c r="O46" s="104"/>
      <c r="P46" s="104"/>
      <c r="Q46" s="104"/>
      <c r="R46" s="105"/>
    </row>
    <row r="47" spans="1:18">
      <c r="A47" s="145"/>
      <c r="B47" s="21" t="s">
        <v>34</v>
      </c>
      <c r="C47" s="12"/>
      <c r="D47" s="80" t="s">
        <v>319</v>
      </c>
      <c r="E47" s="292" t="s">
        <v>137</v>
      </c>
      <c r="F47" s="292" t="s">
        <v>80</v>
      </c>
      <c r="G47" s="292" t="s">
        <v>1</v>
      </c>
      <c r="H47" s="292" t="s">
        <v>2</v>
      </c>
      <c r="I47" s="292" t="s">
        <v>17</v>
      </c>
      <c r="J47" s="292" t="s">
        <v>18</v>
      </c>
      <c r="K47" s="292" t="s">
        <v>20</v>
      </c>
      <c r="L47" s="292" t="s">
        <v>21</v>
      </c>
      <c r="M47" s="292" t="s">
        <v>24</v>
      </c>
      <c r="N47" s="292" t="s">
        <v>25</v>
      </c>
      <c r="O47" s="292" t="s">
        <v>27</v>
      </c>
      <c r="P47" s="292" t="s">
        <v>28</v>
      </c>
      <c r="Q47" s="292" t="s">
        <v>29</v>
      </c>
      <c r="R47" s="292" t="s">
        <v>30</v>
      </c>
    </row>
    <row r="48" spans="1:18">
      <c r="A48" s="145" t="s">
        <v>60</v>
      </c>
      <c r="B48" s="14"/>
      <c r="C48" s="40"/>
      <c r="D48" s="379">
        <f>CRAT!D48</f>
        <v>0</v>
      </c>
      <c r="E48" s="333"/>
      <c r="F48" s="333"/>
      <c r="G48" s="337"/>
      <c r="H48" s="337"/>
      <c r="I48" s="337"/>
      <c r="J48" s="337"/>
      <c r="K48" s="337"/>
      <c r="L48" s="337"/>
      <c r="M48" s="337"/>
      <c r="N48" s="337"/>
      <c r="O48" s="337"/>
      <c r="P48" s="337"/>
      <c r="Q48" s="337"/>
      <c r="R48" s="338"/>
    </row>
    <row r="49" spans="1:18">
      <c r="A49" s="145" t="s">
        <v>61</v>
      </c>
      <c r="B49" s="14"/>
      <c r="C49" s="40"/>
      <c r="D49" s="379">
        <f>CRAT!D49</f>
        <v>0</v>
      </c>
      <c r="E49" s="333"/>
      <c r="F49" s="333"/>
      <c r="G49" s="337"/>
      <c r="H49" s="337"/>
      <c r="I49" s="337"/>
      <c r="J49" s="337"/>
      <c r="K49" s="337"/>
      <c r="L49" s="337"/>
      <c r="M49" s="337"/>
      <c r="N49" s="337"/>
      <c r="O49" s="338"/>
      <c r="P49" s="338"/>
      <c r="Q49" s="338"/>
      <c r="R49" s="338"/>
    </row>
    <row r="50" spans="1:18">
      <c r="A50" s="145" t="s">
        <v>62</v>
      </c>
      <c r="B50" s="14"/>
      <c r="C50" s="40"/>
      <c r="D50" s="379">
        <f>CRAT!D50</f>
        <v>0</v>
      </c>
      <c r="E50" s="333"/>
      <c r="F50" s="333"/>
      <c r="G50" s="337"/>
      <c r="H50" s="337"/>
      <c r="I50" s="337"/>
      <c r="J50" s="337"/>
      <c r="K50" s="337"/>
      <c r="L50" s="337"/>
      <c r="M50" s="337"/>
      <c r="N50" s="337"/>
      <c r="O50" s="338"/>
      <c r="P50" s="338"/>
      <c r="Q50" s="338"/>
      <c r="R50" s="338"/>
    </row>
    <row r="51" spans="1:18">
      <c r="A51" s="145" t="s">
        <v>63</v>
      </c>
      <c r="B51" s="14"/>
      <c r="C51" s="40"/>
      <c r="D51" s="379">
        <f>CRAT!D51</f>
        <v>0</v>
      </c>
      <c r="E51" s="333"/>
      <c r="F51" s="333"/>
      <c r="G51" s="337"/>
      <c r="H51" s="337"/>
      <c r="I51" s="337"/>
      <c r="J51" s="337"/>
      <c r="K51" s="337"/>
      <c r="L51" s="337"/>
      <c r="M51" s="337"/>
      <c r="N51" s="337"/>
      <c r="O51" s="338"/>
      <c r="P51" s="338"/>
      <c r="Q51" s="338"/>
      <c r="R51" s="338"/>
    </row>
    <row r="52" spans="1:18">
      <c r="A52" s="145" t="s">
        <v>64</v>
      </c>
      <c r="B52" s="14"/>
      <c r="C52" s="40"/>
      <c r="D52" s="379">
        <f>CRAT!D52</f>
        <v>0</v>
      </c>
      <c r="E52" s="333"/>
      <c r="F52" s="333"/>
      <c r="G52" s="337"/>
      <c r="H52" s="337"/>
      <c r="I52" s="337"/>
      <c r="J52" s="337"/>
      <c r="K52" s="337"/>
      <c r="L52" s="337"/>
      <c r="M52" s="337"/>
      <c r="N52" s="337"/>
      <c r="O52" s="338"/>
      <c r="P52" s="338"/>
      <c r="Q52" s="338"/>
      <c r="R52" s="338"/>
    </row>
    <row r="53" spans="1:18">
      <c r="A53" s="145" t="s">
        <v>65</v>
      </c>
      <c r="B53" s="14"/>
      <c r="C53" s="40"/>
      <c r="D53" s="379">
        <f>CRAT!D53</f>
        <v>0</v>
      </c>
      <c r="E53" s="333"/>
      <c r="F53" s="333"/>
      <c r="G53" s="337"/>
      <c r="H53" s="337"/>
      <c r="I53" s="337"/>
      <c r="J53" s="337"/>
      <c r="K53" s="337"/>
      <c r="L53" s="337"/>
      <c r="M53" s="337"/>
      <c r="N53" s="337"/>
      <c r="O53" s="338"/>
      <c r="P53" s="338"/>
      <c r="Q53" s="338"/>
      <c r="R53" s="338"/>
    </row>
    <row r="54" spans="1:18">
      <c r="A54" s="145" t="s">
        <v>66</v>
      </c>
      <c r="B54" s="14"/>
      <c r="C54" s="40"/>
      <c r="D54" s="379">
        <f>CRAT!D54</f>
        <v>0</v>
      </c>
      <c r="E54" s="333"/>
      <c r="F54" s="333"/>
      <c r="G54" s="337"/>
      <c r="H54" s="337"/>
      <c r="I54" s="337"/>
      <c r="J54" s="337"/>
      <c r="K54" s="337"/>
      <c r="L54" s="337"/>
      <c r="M54" s="337"/>
      <c r="N54" s="337"/>
      <c r="O54" s="338"/>
      <c r="P54" s="338"/>
      <c r="Q54" s="338"/>
      <c r="R54" s="338"/>
    </row>
    <row r="55" spans="1:18">
      <c r="A55" s="145" t="s">
        <v>67</v>
      </c>
      <c r="B55" s="14"/>
      <c r="C55" s="40"/>
      <c r="D55" s="379">
        <f>CRAT!D55</f>
        <v>0</v>
      </c>
      <c r="E55" s="333"/>
      <c r="F55" s="333"/>
      <c r="G55" s="337"/>
      <c r="H55" s="337"/>
      <c r="I55" s="337"/>
      <c r="J55" s="337"/>
      <c r="K55" s="337"/>
      <c r="L55" s="337"/>
      <c r="M55" s="337"/>
      <c r="N55" s="337"/>
      <c r="O55" s="338"/>
      <c r="P55" s="338"/>
      <c r="Q55" s="338"/>
      <c r="R55" s="338"/>
    </row>
    <row r="56" spans="1:18" s="285" customFormat="1">
      <c r="A56" s="295" t="s">
        <v>68</v>
      </c>
      <c r="B56" s="39"/>
      <c r="C56" s="43"/>
      <c r="D56" s="379">
        <f>CRAT!D56</f>
        <v>0</v>
      </c>
      <c r="E56" s="333"/>
      <c r="F56" s="333"/>
      <c r="G56" s="337"/>
      <c r="H56" s="337"/>
      <c r="I56" s="337"/>
      <c r="J56" s="337"/>
      <c r="K56" s="337"/>
      <c r="L56" s="337"/>
      <c r="M56" s="337"/>
      <c r="N56" s="337"/>
      <c r="O56" s="338"/>
      <c r="P56" s="338"/>
      <c r="Q56" s="338"/>
      <c r="R56" s="338"/>
    </row>
    <row r="57" spans="1:18" s="285" customFormat="1">
      <c r="A57" s="295" t="s">
        <v>149</v>
      </c>
      <c r="B57" s="39"/>
      <c r="C57" s="43"/>
      <c r="D57" s="379">
        <f>CRAT!D57</f>
        <v>0</v>
      </c>
      <c r="E57" s="333"/>
      <c r="F57" s="333"/>
      <c r="G57" s="337"/>
      <c r="H57" s="337"/>
      <c r="I57" s="337"/>
      <c r="J57" s="337"/>
      <c r="K57" s="337"/>
      <c r="L57" s="337"/>
      <c r="M57" s="337"/>
      <c r="N57" s="337"/>
      <c r="O57" s="338"/>
      <c r="P57" s="338"/>
      <c r="Q57" s="338"/>
      <c r="R57" s="338"/>
    </row>
    <row r="58" spans="1:18" s="285" customFormat="1">
      <c r="A58" s="295" t="s">
        <v>150</v>
      </c>
      <c r="B58" s="39"/>
      <c r="C58" s="43"/>
      <c r="D58" s="379">
        <f>CRAT!D58</f>
        <v>0</v>
      </c>
      <c r="E58" s="333"/>
      <c r="F58" s="333"/>
      <c r="G58" s="337"/>
      <c r="H58" s="337"/>
      <c r="I58" s="337"/>
      <c r="J58" s="337"/>
      <c r="K58" s="337"/>
      <c r="L58" s="337"/>
      <c r="M58" s="337"/>
      <c r="N58" s="337"/>
      <c r="O58" s="338"/>
      <c r="P58" s="338"/>
      <c r="Q58" s="338"/>
      <c r="R58" s="338"/>
    </row>
    <row r="59" spans="1:18" s="285" customFormat="1">
      <c r="A59" s="295" t="s">
        <v>151</v>
      </c>
      <c r="B59" s="39"/>
      <c r="C59" s="43"/>
      <c r="D59" s="379">
        <f>CRAT!D59</f>
        <v>0</v>
      </c>
      <c r="E59" s="333"/>
      <c r="F59" s="333"/>
      <c r="G59" s="337"/>
      <c r="H59" s="337"/>
      <c r="I59" s="337"/>
      <c r="J59" s="337"/>
      <c r="K59" s="337"/>
      <c r="L59" s="337"/>
      <c r="M59" s="337"/>
      <c r="N59" s="337"/>
      <c r="O59" s="338"/>
      <c r="P59" s="338"/>
      <c r="Q59" s="338"/>
      <c r="R59" s="338"/>
    </row>
    <row r="60" spans="1:18" s="285" customFormat="1">
      <c r="A60" s="295" t="s">
        <v>216</v>
      </c>
      <c r="B60" s="39"/>
      <c r="C60" s="43"/>
      <c r="D60" s="379">
        <f>CRAT!D60</f>
        <v>0</v>
      </c>
      <c r="E60" s="333"/>
      <c r="F60" s="333"/>
      <c r="G60" s="337"/>
      <c r="H60" s="337"/>
      <c r="I60" s="337"/>
      <c r="J60" s="337"/>
      <c r="K60" s="337"/>
      <c r="L60" s="337"/>
      <c r="M60" s="337"/>
      <c r="N60" s="337"/>
      <c r="O60" s="338"/>
      <c r="P60" s="338"/>
      <c r="Q60" s="338"/>
      <c r="R60" s="338"/>
    </row>
    <row r="61" spans="1:18" s="285" customFormat="1">
      <c r="A61" s="295" t="s">
        <v>217</v>
      </c>
      <c r="B61" s="14"/>
      <c r="C61" s="336"/>
      <c r="D61" s="379">
        <f>CRAT!D61</f>
        <v>0</v>
      </c>
      <c r="E61" s="333"/>
      <c r="F61" s="333"/>
      <c r="G61" s="337"/>
      <c r="H61" s="337"/>
      <c r="I61" s="337"/>
      <c r="J61" s="337"/>
      <c r="K61" s="337"/>
      <c r="L61" s="337"/>
      <c r="M61" s="337"/>
      <c r="N61" s="337"/>
      <c r="O61" s="338"/>
      <c r="P61" s="338"/>
      <c r="Q61" s="338"/>
      <c r="R61" s="338"/>
    </row>
    <row r="62" spans="1:18" s="285" customFormat="1">
      <c r="A62" s="295"/>
      <c r="B62" s="349"/>
      <c r="C62" s="349"/>
      <c r="D62" s="356"/>
      <c r="E62" s="359"/>
      <c r="F62" s="351"/>
      <c r="G62" s="351"/>
      <c r="H62" s="351"/>
      <c r="I62" s="351"/>
      <c r="J62" s="351"/>
      <c r="K62" s="351"/>
      <c r="L62" s="351"/>
      <c r="M62" s="351"/>
      <c r="N62" s="351"/>
      <c r="O62" s="352"/>
      <c r="P62" s="352"/>
      <c r="Q62" s="352"/>
      <c r="R62" s="353"/>
    </row>
    <row r="63" spans="1:18" s="285" customFormat="1">
      <c r="A63" s="295"/>
      <c r="B63" s="348"/>
      <c r="C63" s="348"/>
      <c r="D63" s="357"/>
      <c r="E63" s="360"/>
      <c r="F63" s="354"/>
      <c r="G63" s="354"/>
      <c r="H63" s="354"/>
      <c r="I63" s="354"/>
      <c r="J63" s="354"/>
      <c r="K63" s="354"/>
      <c r="L63" s="354"/>
      <c r="M63" s="354"/>
      <c r="N63" s="354"/>
      <c r="O63" s="169"/>
      <c r="P63" s="169"/>
      <c r="Q63" s="169"/>
      <c r="R63" s="355"/>
    </row>
    <row r="64" spans="1:18">
      <c r="A64" s="147"/>
      <c r="B64" s="288"/>
      <c r="C64" s="288"/>
      <c r="D64" s="289"/>
      <c r="E64" s="102"/>
      <c r="F64" s="103"/>
      <c r="G64" s="103"/>
      <c r="H64" s="103"/>
      <c r="I64" s="103"/>
      <c r="J64" s="103"/>
      <c r="K64" s="103"/>
      <c r="L64" s="103"/>
      <c r="M64" s="103"/>
      <c r="N64" s="103"/>
      <c r="O64" s="104"/>
      <c r="P64" s="104"/>
      <c r="Q64" s="104"/>
      <c r="R64" s="105"/>
    </row>
    <row r="65" spans="1:18">
      <c r="A65" s="145"/>
      <c r="B65" s="27" t="s">
        <v>275</v>
      </c>
      <c r="C65" s="12"/>
      <c r="D65" s="27"/>
      <c r="E65" s="106"/>
      <c r="F65" s="107"/>
      <c r="G65" s="107"/>
      <c r="H65" s="107"/>
      <c r="I65" s="107"/>
      <c r="J65" s="107"/>
      <c r="K65" s="107"/>
      <c r="L65" s="107"/>
      <c r="M65" s="107"/>
      <c r="N65" s="107"/>
      <c r="O65" s="104"/>
      <c r="P65" s="104"/>
      <c r="Q65" s="104"/>
      <c r="R65" s="105"/>
    </row>
    <row r="66" spans="1:18">
      <c r="A66" s="145"/>
      <c r="B66" s="21" t="s">
        <v>35</v>
      </c>
      <c r="C66" s="12"/>
      <c r="D66" s="358" t="s">
        <v>319</v>
      </c>
      <c r="E66" s="292" t="s">
        <v>137</v>
      </c>
      <c r="F66" s="292" t="s">
        <v>80</v>
      </c>
      <c r="G66" s="292" t="s">
        <v>1</v>
      </c>
      <c r="H66" s="292" t="s">
        <v>2</v>
      </c>
      <c r="I66" s="292" t="s">
        <v>17</v>
      </c>
      <c r="J66" s="292" t="s">
        <v>18</v>
      </c>
      <c r="K66" s="292" t="s">
        <v>20</v>
      </c>
      <c r="L66" s="292" t="s">
        <v>21</v>
      </c>
      <c r="M66" s="292" t="s">
        <v>24</v>
      </c>
      <c r="N66" s="292" t="s">
        <v>25</v>
      </c>
      <c r="O66" s="292" t="s">
        <v>27</v>
      </c>
      <c r="P66" s="292" t="s">
        <v>28</v>
      </c>
      <c r="Q66" s="292" t="s">
        <v>29</v>
      </c>
      <c r="R66" s="292" t="s">
        <v>30</v>
      </c>
    </row>
    <row r="67" spans="1:18">
      <c r="A67" s="145" t="s">
        <v>340</v>
      </c>
      <c r="B67" s="44" t="s">
        <v>396</v>
      </c>
      <c r="C67" s="40"/>
      <c r="D67" s="380" t="s">
        <v>397</v>
      </c>
      <c r="E67" s="180">
        <v>4155</v>
      </c>
      <c r="F67" s="180">
        <v>1629</v>
      </c>
      <c r="G67" s="118">
        <v>1800</v>
      </c>
      <c r="H67" s="118">
        <v>1800</v>
      </c>
      <c r="I67" s="118">
        <v>1800</v>
      </c>
      <c r="J67" s="118">
        <v>1800</v>
      </c>
      <c r="K67" s="118">
        <v>1800</v>
      </c>
      <c r="L67" s="118">
        <v>1800</v>
      </c>
      <c r="M67" s="118">
        <v>1800</v>
      </c>
      <c r="N67" s="120">
        <v>1800</v>
      </c>
      <c r="O67" s="119">
        <v>1800</v>
      </c>
      <c r="P67" s="119">
        <v>1800</v>
      </c>
      <c r="Q67" s="119">
        <v>1800</v>
      </c>
      <c r="R67" s="119">
        <v>1800</v>
      </c>
    </row>
    <row r="68" spans="1:18">
      <c r="A68" s="145" t="s">
        <v>342</v>
      </c>
      <c r="B68" s="44" t="s">
        <v>385</v>
      </c>
      <c r="C68" s="40"/>
      <c r="D68" s="380" t="s">
        <v>335</v>
      </c>
      <c r="E68" s="179">
        <v>60888</v>
      </c>
      <c r="F68" s="179">
        <v>57840</v>
      </c>
      <c r="G68" s="111">
        <v>59437.7</v>
      </c>
      <c r="H68" s="111">
        <v>55337</v>
      </c>
      <c r="I68" s="111">
        <v>56643.9</v>
      </c>
      <c r="J68" s="111">
        <v>55419.5</v>
      </c>
      <c r="K68" s="111">
        <v>54125.4</v>
      </c>
      <c r="L68" s="111">
        <v>53060.800000000003</v>
      </c>
      <c r="M68" s="111">
        <v>49224.800000000003</v>
      </c>
      <c r="N68" s="121">
        <v>50631.6</v>
      </c>
      <c r="O68" s="112">
        <v>49551.7</v>
      </c>
      <c r="P68" s="112">
        <v>48644</v>
      </c>
      <c r="Q68" s="112">
        <v>47500.7</v>
      </c>
      <c r="R68" s="112">
        <v>44253.4</v>
      </c>
    </row>
    <row r="69" spans="1:18">
      <c r="A69" s="295" t="s">
        <v>341</v>
      </c>
      <c r="B69" s="44" t="s">
        <v>398</v>
      </c>
      <c r="C69" s="40"/>
      <c r="D69" s="380" t="s">
        <v>333</v>
      </c>
      <c r="E69" s="179">
        <v>235</v>
      </c>
      <c r="F69" s="179">
        <v>145</v>
      </c>
      <c r="G69" s="111">
        <v>320</v>
      </c>
      <c r="H69" s="111">
        <v>320</v>
      </c>
      <c r="I69" s="111">
        <v>320</v>
      </c>
      <c r="J69" s="111">
        <v>320</v>
      </c>
      <c r="K69" s="111">
        <v>320</v>
      </c>
      <c r="L69" s="111">
        <v>320</v>
      </c>
      <c r="M69" s="111">
        <v>320</v>
      </c>
      <c r="N69" s="121">
        <v>320</v>
      </c>
      <c r="O69" s="112">
        <v>320</v>
      </c>
      <c r="P69" s="112">
        <v>320</v>
      </c>
      <c r="Q69" s="112">
        <v>320</v>
      </c>
      <c r="R69" s="112">
        <v>320</v>
      </c>
    </row>
    <row r="70" spans="1:18" s="285" customFormat="1">
      <c r="A70" s="295" t="s">
        <v>343</v>
      </c>
      <c r="B70" s="46" t="s">
        <v>399</v>
      </c>
      <c r="C70" s="419"/>
      <c r="D70" s="380" t="s">
        <v>333</v>
      </c>
      <c r="E70" s="187">
        <v>4</v>
      </c>
      <c r="F70" s="187">
        <v>4</v>
      </c>
      <c r="G70" s="116">
        <v>8</v>
      </c>
      <c r="H70" s="116">
        <v>8</v>
      </c>
      <c r="I70" s="116">
        <v>8</v>
      </c>
      <c r="J70" s="116">
        <v>8</v>
      </c>
      <c r="K70" s="116">
        <v>8</v>
      </c>
      <c r="L70" s="116">
        <v>8</v>
      </c>
      <c r="M70" s="116">
        <v>8</v>
      </c>
      <c r="N70" s="128">
        <v>8</v>
      </c>
      <c r="O70" s="117">
        <v>8</v>
      </c>
      <c r="P70" s="117">
        <v>8</v>
      </c>
      <c r="Q70" s="117">
        <v>8</v>
      </c>
      <c r="R70" s="117">
        <v>8</v>
      </c>
    </row>
    <row r="71" spans="1:18" s="285" customFormat="1">
      <c r="A71" s="295" t="s">
        <v>344</v>
      </c>
      <c r="B71" s="46" t="s">
        <v>400</v>
      </c>
      <c r="C71" s="419"/>
      <c r="D71" s="380" t="s">
        <v>335</v>
      </c>
      <c r="E71" s="187">
        <v>1109</v>
      </c>
      <c r="F71" s="187">
        <v>1533</v>
      </c>
      <c r="G71" s="116">
        <v>1200</v>
      </c>
      <c r="H71" s="116">
        <v>1200</v>
      </c>
      <c r="I71" s="116">
        <v>1200</v>
      </c>
      <c r="J71" s="116">
        <v>1200</v>
      </c>
      <c r="K71" s="116">
        <v>1200</v>
      </c>
      <c r="L71" s="116">
        <v>1200</v>
      </c>
      <c r="M71" s="116">
        <v>1200</v>
      </c>
      <c r="N71" s="128">
        <v>1200</v>
      </c>
      <c r="O71" s="117">
        <v>1200</v>
      </c>
      <c r="P71" s="117">
        <v>1200</v>
      </c>
      <c r="Q71" s="117">
        <v>1200</v>
      </c>
      <c r="R71" s="117">
        <v>1200</v>
      </c>
    </row>
    <row r="72" spans="1:18" s="285" customFormat="1">
      <c r="A72" s="295" t="s">
        <v>345</v>
      </c>
      <c r="B72" s="46" t="s">
        <v>401</v>
      </c>
      <c r="C72" s="419"/>
      <c r="D72" s="380" t="s">
        <v>397</v>
      </c>
      <c r="E72" s="187">
        <v>4584</v>
      </c>
      <c r="F72" s="187">
        <v>4181</v>
      </c>
      <c r="G72" s="116">
        <v>1108</v>
      </c>
      <c r="H72" s="116">
        <v>1108</v>
      </c>
      <c r="I72" s="116">
        <v>1108</v>
      </c>
      <c r="J72" s="116">
        <v>1108</v>
      </c>
      <c r="K72" s="116">
        <v>1108</v>
      </c>
      <c r="L72" s="116">
        <v>1108</v>
      </c>
      <c r="M72" s="116">
        <v>1108</v>
      </c>
      <c r="N72" s="128">
        <v>1108</v>
      </c>
      <c r="O72" s="117">
        <v>1108</v>
      </c>
      <c r="P72" s="117">
        <v>1108</v>
      </c>
      <c r="Q72" s="117">
        <v>1108</v>
      </c>
      <c r="R72" s="117">
        <v>1108</v>
      </c>
    </row>
    <row r="73" spans="1:18" s="285" customFormat="1">
      <c r="A73" s="295" t="s">
        <v>394</v>
      </c>
      <c r="B73" s="46" t="s">
        <v>402</v>
      </c>
      <c r="C73" s="419"/>
      <c r="D73" s="380" t="s">
        <v>403</v>
      </c>
      <c r="E73" s="187">
        <v>50000</v>
      </c>
      <c r="F73" s="187">
        <v>50000</v>
      </c>
      <c r="G73" s="116">
        <v>50000</v>
      </c>
      <c r="H73" s="116">
        <v>50000</v>
      </c>
      <c r="I73" s="116">
        <v>50000</v>
      </c>
      <c r="J73" s="116">
        <v>50000</v>
      </c>
      <c r="K73" s="116">
        <v>0</v>
      </c>
      <c r="L73" s="116">
        <v>0</v>
      </c>
      <c r="M73" s="116">
        <v>0</v>
      </c>
      <c r="N73" s="128">
        <v>0</v>
      </c>
      <c r="O73" s="117">
        <v>0</v>
      </c>
      <c r="P73" s="117">
        <v>0</v>
      </c>
      <c r="Q73" s="117">
        <v>0</v>
      </c>
      <c r="R73" s="117">
        <v>0</v>
      </c>
    </row>
    <row r="74" spans="1:18" s="285" customFormat="1">
      <c r="A74" s="295" t="s">
        <v>395</v>
      </c>
      <c r="B74" s="46" t="s">
        <v>386</v>
      </c>
      <c r="C74" s="419"/>
      <c r="D74" s="380" t="s">
        <v>333</v>
      </c>
      <c r="E74" s="187">
        <v>55468</v>
      </c>
      <c r="F74" s="187">
        <v>56742</v>
      </c>
      <c r="G74" s="116">
        <v>505</v>
      </c>
      <c r="H74" s="116">
        <v>501</v>
      </c>
      <c r="I74" s="116">
        <v>497</v>
      </c>
      <c r="J74" s="116">
        <v>495</v>
      </c>
      <c r="K74" s="116">
        <v>490</v>
      </c>
      <c r="L74" s="116">
        <v>486</v>
      </c>
      <c r="M74" s="116">
        <v>0</v>
      </c>
      <c r="N74" s="128">
        <v>0</v>
      </c>
      <c r="O74" s="117">
        <v>0</v>
      </c>
      <c r="P74" s="117">
        <v>0</v>
      </c>
      <c r="Q74" s="117">
        <v>0</v>
      </c>
      <c r="R74" s="117">
        <v>0</v>
      </c>
    </row>
    <row r="75" spans="1:18">
      <c r="A75" s="295" t="s">
        <v>391</v>
      </c>
      <c r="B75" s="46" t="s">
        <v>387</v>
      </c>
      <c r="C75" s="43"/>
      <c r="D75" s="380" t="s">
        <v>333</v>
      </c>
      <c r="E75" s="187">
        <v>33528</v>
      </c>
      <c r="F75" s="187">
        <v>33929</v>
      </c>
      <c r="G75" s="116">
        <v>303</v>
      </c>
      <c r="H75" s="116">
        <v>301</v>
      </c>
      <c r="I75" s="116">
        <v>298</v>
      </c>
      <c r="J75" s="116">
        <v>297</v>
      </c>
      <c r="K75" s="116">
        <v>294</v>
      </c>
      <c r="L75" s="116">
        <v>292</v>
      </c>
      <c r="M75" s="116">
        <v>0</v>
      </c>
      <c r="N75" s="128">
        <v>0</v>
      </c>
      <c r="O75" s="117">
        <v>0</v>
      </c>
      <c r="P75" s="117">
        <v>0</v>
      </c>
      <c r="Q75" s="117">
        <v>0</v>
      </c>
      <c r="R75" s="117">
        <v>0</v>
      </c>
    </row>
    <row r="76" spans="1:18" s="285" customFormat="1">
      <c r="A76" s="295" t="s">
        <v>392</v>
      </c>
      <c r="B76" s="46" t="s">
        <v>404</v>
      </c>
      <c r="C76" s="43"/>
      <c r="D76" s="380" t="s">
        <v>336</v>
      </c>
      <c r="E76" s="187">
        <v>103664</v>
      </c>
      <c r="F76" s="187">
        <v>174571</v>
      </c>
      <c r="G76" s="116">
        <v>137788</v>
      </c>
      <c r="H76" s="116">
        <v>137788</v>
      </c>
      <c r="I76" s="116">
        <v>210000</v>
      </c>
      <c r="J76" s="116">
        <v>210000</v>
      </c>
      <c r="K76" s="116">
        <v>260000</v>
      </c>
      <c r="L76" s="116">
        <v>260000</v>
      </c>
      <c r="M76" s="116">
        <v>0</v>
      </c>
      <c r="N76" s="128">
        <v>0</v>
      </c>
      <c r="O76" s="117">
        <v>0</v>
      </c>
      <c r="P76" s="117">
        <v>0</v>
      </c>
      <c r="Q76" s="117">
        <v>0</v>
      </c>
      <c r="R76" s="117">
        <v>0</v>
      </c>
    </row>
    <row r="77" spans="1:18" s="285" customFormat="1" ht="16.5" thickBot="1">
      <c r="A77" s="295" t="s">
        <v>393</v>
      </c>
      <c r="B77" s="46" t="s">
        <v>405</v>
      </c>
      <c r="C77" s="43"/>
      <c r="D77" s="380" t="s">
        <v>336</v>
      </c>
      <c r="E77" s="187">
        <v>75000</v>
      </c>
      <c r="F77" s="187">
        <v>75000</v>
      </c>
      <c r="G77" s="116">
        <v>75000</v>
      </c>
      <c r="H77" s="116">
        <v>75000</v>
      </c>
      <c r="I77" s="116">
        <v>75000</v>
      </c>
      <c r="J77" s="116">
        <v>75000</v>
      </c>
      <c r="K77" s="116">
        <v>75000</v>
      </c>
      <c r="L77" s="116">
        <v>75000</v>
      </c>
      <c r="M77" s="116">
        <v>75000</v>
      </c>
      <c r="N77" s="128">
        <v>0</v>
      </c>
      <c r="O77" s="117">
        <v>0</v>
      </c>
      <c r="P77" s="117">
        <v>0</v>
      </c>
      <c r="Q77" s="117">
        <v>0</v>
      </c>
      <c r="R77" s="117">
        <v>0</v>
      </c>
    </row>
    <row r="78" spans="1:18" ht="16.5" thickBot="1">
      <c r="A78" s="145">
        <v>13</v>
      </c>
      <c r="B78" s="321" t="s">
        <v>377</v>
      </c>
      <c r="C78" s="322"/>
      <c r="D78" s="350"/>
      <c r="E78" s="371">
        <f>SUM(E48:E61,E67:E77)</f>
        <v>388635</v>
      </c>
      <c r="F78" s="371">
        <f>SUM(F48:F61,F67:F77)</f>
        <v>455574</v>
      </c>
      <c r="G78" s="382">
        <f>SUM(G48:G61,G67:G77)</f>
        <v>327469.7</v>
      </c>
      <c r="H78" s="382">
        <f>SUM(H48:H61,H67:H77)</f>
        <v>323363</v>
      </c>
      <c r="I78" s="382">
        <f>SUM(I48:I61,I67:I77)</f>
        <v>396874.9</v>
      </c>
      <c r="J78" s="382">
        <f>SUM(J48:J61,J67:J77)</f>
        <v>395647.5</v>
      </c>
      <c r="K78" s="382">
        <f>SUM(K48:K61,K67:K77)</f>
        <v>394345.4</v>
      </c>
      <c r="L78" s="382">
        <f>SUM(L48:L61,L67:L77)</f>
        <v>393274.8</v>
      </c>
      <c r="M78" s="382">
        <f>SUM(M48:M61,M67:M77)</f>
        <v>128660.8</v>
      </c>
      <c r="N78" s="382">
        <f>SUM(N48:N61,N67:N77)</f>
        <v>55067.6</v>
      </c>
      <c r="O78" s="382">
        <f>SUM(O48:O61,O67:O77)</f>
        <v>53987.7</v>
      </c>
      <c r="P78" s="382">
        <f>SUM(P48:P61,P67:P77)</f>
        <v>53080</v>
      </c>
      <c r="Q78" s="382">
        <f>SUM(Q48:Q61,Q67:Q77)</f>
        <v>51936.7</v>
      </c>
      <c r="R78" s="382">
        <f>SUM(R48:R61,R67:R77)</f>
        <v>48689.4</v>
      </c>
    </row>
    <row r="79" spans="1:18" s="285" customFormat="1" ht="16.5" thickBot="1">
      <c r="A79" s="295"/>
      <c r="B79" s="212"/>
      <c r="C79" s="32"/>
      <c r="D79" s="77"/>
      <c r="E79" s="78"/>
      <c r="F79" s="78"/>
      <c r="G79" s="78"/>
      <c r="H79" s="78"/>
      <c r="I79" s="78"/>
      <c r="J79" s="78"/>
      <c r="K79" s="78"/>
      <c r="L79" s="78"/>
      <c r="M79" s="78"/>
      <c r="N79" s="78"/>
      <c r="O79" s="78"/>
      <c r="P79" s="78"/>
      <c r="Q79" s="78"/>
      <c r="R79" s="213"/>
    </row>
    <row r="80" spans="1:18" s="285" customFormat="1" ht="16.5" thickBot="1">
      <c r="A80" s="295" t="s">
        <v>291</v>
      </c>
      <c r="B80" s="321" t="s">
        <v>290</v>
      </c>
      <c r="C80" s="324"/>
      <c r="D80" s="323"/>
      <c r="E80" s="371"/>
      <c r="F80" s="297"/>
      <c r="G80" s="293"/>
      <c r="H80" s="293"/>
      <c r="I80" s="293"/>
      <c r="J80" s="293"/>
      <c r="K80" s="293"/>
      <c r="L80" s="293"/>
      <c r="M80" s="293"/>
      <c r="N80" s="293"/>
      <c r="O80" s="293"/>
      <c r="P80" s="293"/>
      <c r="Q80" s="293"/>
      <c r="R80" s="293"/>
    </row>
    <row r="81" spans="1:18" s="285" customFormat="1">
      <c r="A81" s="295"/>
      <c r="B81" s="212"/>
      <c r="C81" s="32"/>
      <c r="D81" s="77"/>
      <c r="E81" s="78"/>
      <c r="F81" s="78"/>
      <c r="G81" s="78"/>
      <c r="H81" s="78"/>
      <c r="I81" s="78"/>
      <c r="J81" s="78"/>
      <c r="K81" s="78"/>
      <c r="L81" s="78"/>
      <c r="M81" s="78"/>
      <c r="N81" s="78"/>
      <c r="O81" s="78"/>
      <c r="P81" s="78"/>
      <c r="Q81" s="78"/>
      <c r="R81" s="213"/>
    </row>
    <row r="82" spans="1:18">
      <c r="A82" s="145"/>
      <c r="B82" s="209"/>
      <c r="C82" s="210"/>
      <c r="D82" s="218"/>
      <c r="E82" s="219"/>
      <c r="F82" s="219"/>
      <c r="G82" s="219"/>
      <c r="H82" s="219"/>
      <c r="I82" s="219"/>
      <c r="J82" s="219"/>
      <c r="K82" s="219"/>
      <c r="L82" s="219"/>
      <c r="M82" s="219"/>
      <c r="N82" s="219"/>
      <c r="O82" s="219"/>
      <c r="P82" s="219"/>
      <c r="Q82" s="219"/>
      <c r="R82" s="211"/>
    </row>
    <row r="83" spans="1:18" ht="15" customHeight="1">
      <c r="A83" s="145">
        <v>14</v>
      </c>
      <c r="B83" s="214" t="s">
        <v>218</v>
      </c>
      <c r="C83" s="215"/>
      <c r="D83" s="216"/>
      <c r="E83" s="372">
        <f>E78+E44</f>
        <v>771637</v>
      </c>
      <c r="F83" s="372">
        <f>F78+F44</f>
        <v>873966</v>
      </c>
      <c r="G83" s="217">
        <f>G78+G44</f>
        <v>815711.7</v>
      </c>
      <c r="H83" s="217">
        <f>H78+H44</f>
        <v>807385</v>
      </c>
      <c r="I83" s="217">
        <f>I78+I44</f>
        <v>887386.9</v>
      </c>
      <c r="J83" s="217">
        <f>J78+J44</f>
        <v>895809.5</v>
      </c>
      <c r="K83" s="217">
        <f>K78+K44</f>
        <v>909377.4</v>
      </c>
      <c r="L83" s="217">
        <f>L78+L44</f>
        <v>891046.8</v>
      </c>
      <c r="M83" s="217">
        <f>M78+M44</f>
        <v>592082.80000000005</v>
      </c>
      <c r="N83" s="217">
        <f>N78+N44</f>
        <v>396419.6</v>
      </c>
      <c r="O83" s="217">
        <f>O78+O44</f>
        <v>481819.7</v>
      </c>
      <c r="P83" s="217">
        <f>P78+P44</f>
        <v>538272</v>
      </c>
      <c r="Q83" s="217">
        <f>Q78+Q44</f>
        <v>523178.7</v>
      </c>
      <c r="R83" s="217">
        <f>R78+R44</f>
        <v>512361.4</v>
      </c>
    </row>
    <row r="84" spans="1:18" ht="15" customHeight="1">
      <c r="A84" s="145"/>
      <c r="B84" s="122"/>
      <c r="C84" s="123"/>
      <c r="D84" s="92"/>
      <c r="E84" s="78"/>
      <c r="F84" s="78"/>
      <c r="G84" s="78"/>
      <c r="H84" s="78"/>
      <c r="I84" s="78"/>
      <c r="J84" s="78"/>
      <c r="K84" s="78"/>
      <c r="L84" s="78"/>
      <c r="M84" s="78"/>
      <c r="N84" s="78"/>
      <c r="O84" s="78"/>
      <c r="P84" s="78"/>
      <c r="Q84" s="78"/>
      <c r="R84" s="78"/>
    </row>
    <row r="85" spans="1:18">
      <c r="A85" s="145"/>
      <c r="B85" s="21"/>
      <c r="C85" s="12"/>
      <c r="D85" s="21"/>
      <c r="E85" s="78"/>
      <c r="F85" s="78"/>
      <c r="G85" s="78"/>
      <c r="H85" s="78"/>
      <c r="I85" s="78"/>
      <c r="J85" s="78"/>
      <c r="K85" s="78"/>
      <c r="L85" s="78"/>
      <c r="M85" s="78"/>
      <c r="N85" s="78"/>
      <c r="O85" s="79"/>
      <c r="P85" s="79"/>
      <c r="Q85" s="79"/>
      <c r="R85" s="79"/>
    </row>
    <row r="86" spans="1:18" ht="15" customHeight="1">
      <c r="A86" s="145"/>
      <c r="B86" s="122"/>
      <c r="C86" s="123"/>
      <c r="D86" s="92"/>
      <c r="E86" s="78"/>
      <c r="F86" s="78"/>
      <c r="G86" s="78"/>
      <c r="H86" s="78"/>
      <c r="I86" s="78"/>
      <c r="J86" s="78"/>
      <c r="K86" s="78"/>
      <c r="L86" s="78"/>
      <c r="M86" s="78"/>
      <c r="N86" s="78"/>
      <c r="O86" s="78"/>
      <c r="P86" s="78"/>
      <c r="Q86" s="78"/>
      <c r="R86" s="78"/>
    </row>
    <row r="87" spans="1:18" s="285" customFormat="1" ht="15" customHeight="1">
      <c r="A87" s="295"/>
      <c r="B87" s="122"/>
      <c r="C87" s="123"/>
      <c r="D87" s="92"/>
      <c r="E87" s="78"/>
      <c r="F87" s="78"/>
      <c r="G87" s="78"/>
      <c r="H87" s="78"/>
      <c r="I87" s="78"/>
      <c r="J87" s="78"/>
      <c r="K87" s="78"/>
      <c r="L87" s="78"/>
      <c r="M87" s="78"/>
      <c r="N87" s="78"/>
      <c r="O87" s="78"/>
      <c r="P87" s="78"/>
      <c r="Q87" s="78"/>
      <c r="R87" s="78"/>
    </row>
    <row r="88" spans="1:18" s="285" customFormat="1" ht="15" customHeight="1">
      <c r="A88" s="295"/>
      <c r="B88" s="122"/>
      <c r="C88" s="123"/>
      <c r="D88" s="92"/>
      <c r="E88" s="78"/>
      <c r="F88" s="78"/>
      <c r="G88" s="78"/>
      <c r="H88" s="78"/>
      <c r="I88" s="78"/>
      <c r="J88" s="78"/>
      <c r="K88" s="78"/>
      <c r="L88" s="78"/>
      <c r="M88" s="78"/>
      <c r="N88" s="78"/>
      <c r="O88" s="78"/>
      <c r="P88" s="78"/>
      <c r="Q88" s="78"/>
      <c r="R88" s="78"/>
    </row>
    <row r="89" spans="1:18" s="285" customFormat="1" ht="15" customHeight="1">
      <c r="A89" s="295"/>
      <c r="B89" s="122"/>
      <c r="C89" s="123"/>
      <c r="D89" s="92"/>
      <c r="E89" s="78"/>
      <c r="F89" s="78"/>
      <c r="G89" s="78"/>
      <c r="H89" s="78"/>
      <c r="I89" s="78"/>
      <c r="J89" s="78"/>
      <c r="K89" s="78"/>
      <c r="L89" s="78"/>
      <c r="M89" s="78"/>
      <c r="N89" s="78"/>
      <c r="O89" s="78"/>
      <c r="P89" s="78"/>
      <c r="Q89" s="78"/>
      <c r="R89" s="78"/>
    </row>
    <row r="90" spans="1:18" s="48" customFormat="1" ht="15" customHeight="1">
      <c r="A90" s="146"/>
      <c r="B90" s="303" t="s">
        <v>38</v>
      </c>
      <c r="C90" s="45"/>
      <c r="D90" s="92"/>
      <c r="E90" s="92"/>
      <c r="F90" s="92"/>
      <c r="G90" s="93"/>
      <c r="H90" s="93"/>
      <c r="I90" s="93"/>
      <c r="J90" s="93"/>
      <c r="K90" s="93"/>
      <c r="L90" s="93"/>
      <c r="M90" s="93"/>
      <c r="N90" s="93"/>
      <c r="O90" s="79"/>
      <c r="P90" s="79"/>
      <c r="Q90" s="79"/>
      <c r="R90" s="79"/>
    </row>
    <row r="91" spans="1:18" ht="15" customHeight="1">
      <c r="A91" s="145"/>
      <c r="B91" s="27" t="s">
        <v>276</v>
      </c>
      <c r="C91" s="33"/>
      <c r="D91" s="92"/>
      <c r="E91" s="92"/>
      <c r="F91" s="92"/>
      <c r="G91" s="93"/>
      <c r="H91" s="93"/>
      <c r="I91" s="93"/>
      <c r="J91" s="93"/>
      <c r="K91" s="93"/>
      <c r="L91" s="93"/>
      <c r="M91" s="93"/>
      <c r="N91" s="93"/>
      <c r="O91" s="79"/>
      <c r="P91" s="79"/>
      <c r="Q91" s="79"/>
      <c r="R91" s="79"/>
    </row>
    <row r="92" spans="1:18">
      <c r="A92" s="145"/>
      <c r="B92" s="21" t="s">
        <v>39</v>
      </c>
      <c r="C92" s="32"/>
      <c r="D92" s="80" t="s">
        <v>319</v>
      </c>
      <c r="E92" s="292" t="s">
        <v>137</v>
      </c>
      <c r="F92" s="292" t="s">
        <v>80</v>
      </c>
      <c r="G92" s="292" t="s">
        <v>1</v>
      </c>
      <c r="H92" s="292" t="s">
        <v>2</v>
      </c>
      <c r="I92" s="292" t="s">
        <v>17</v>
      </c>
      <c r="J92" s="292" t="s">
        <v>18</v>
      </c>
      <c r="K92" s="292" t="s">
        <v>20</v>
      </c>
      <c r="L92" s="292" t="s">
        <v>21</v>
      </c>
      <c r="M92" s="292" t="s">
        <v>24</v>
      </c>
      <c r="N92" s="292" t="s">
        <v>25</v>
      </c>
      <c r="O92" s="292" t="s">
        <v>27</v>
      </c>
      <c r="P92" s="292" t="s">
        <v>28</v>
      </c>
      <c r="Q92" s="292" t="s">
        <v>29</v>
      </c>
      <c r="R92" s="292" t="s">
        <v>30</v>
      </c>
    </row>
    <row r="93" spans="1:18" s="2" customFormat="1">
      <c r="A93" s="296" t="s">
        <v>152</v>
      </c>
      <c r="B93" s="124"/>
      <c r="C93" s="189"/>
      <c r="D93" s="346">
        <f>CRAT!D81</f>
        <v>0</v>
      </c>
      <c r="E93" s="180"/>
      <c r="F93" s="180"/>
      <c r="G93" s="111"/>
      <c r="H93" s="111"/>
      <c r="I93" s="111"/>
      <c r="J93" s="111"/>
      <c r="K93" s="111"/>
      <c r="L93" s="111"/>
      <c r="M93" s="111"/>
      <c r="N93" s="121"/>
      <c r="O93" s="112"/>
      <c r="P93" s="112"/>
      <c r="Q93" s="112"/>
      <c r="R93" s="112"/>
    </row>
    <row r="94" spans="1:18" s="2" customFormat="1">
      <c r="A94" s="296" t="s">
        <v>153</v>
      </c>
      <c r="B94" s="53"/>
      <c r="C94" s="189"/>
      <c r="D94" s="346">
        <f>CRAT!D82</f>
        <v>0</v>
      </c>
      <c r="E94" s="179"/>
      <c r="F94" s="179"/>
      <c r="G94" s="111"/>
      <c r="H94" s="111"/>
      <c r="I94" s="111"/>
      <c r="J94" s="111"/>
      <c r="K94" s="111"/>
      <c r="L94" s="111"/>
      <c r="M94" s="111"/>
      <c r="N94" s="121"/>
      <c r="O94" s="112"/>
      <c r="P94" s="112"/>
      <c r="Q94" s="112"/>
      <c r="R94" s="112"/>
    </row>
    <row r="95" spans="1:18" s="2" customFormat="1">
      <c r="A95" s="296" t="s">
        <v>154</v>
      </c>
      <c r="B95" s="53"/>
      <c r="C95" s="189"/>
      <c r="D95" s="346">
        <f>CRAT!D83</f>
        <v>0</v>
      </c>
      <c r="E95" s="179"/>
      <c r="F95" s="179"/>
      <c r="G95" s="111"/>
      <c r="H95" s="111"/>
      <c r="I95" s="111"/>
      <c r="J95" s="111"/>
      <c r="K95" s="111"/>
      <c r="L95" s="111"/>
      <c r="M95" s="111"/>
      <c r="N95" s="111"/>
      <c r="O95" s="112"/>
      <c r="P95" s="112"/>
      <c r="Q95" s="112"/>
      <c r="R95" s="112"/>
    </row>
    <row r="96" spans="1:18" s="2" customFormat="1">
      <c r="A96" s="296" t="s">
        <v>155</v>
      </c>
      <c r="B96" s="53"/>
      <c r="C96" s="189"/>
      <c r="D96" s="346">
        <f>CRAT!D84</f>
        <v>0</v>
      </c>
      <c r="E96" s="187"/>
      <c r="F96" s="187"/>
      <c r="G96" s="111"/>
      <c r="H96" s="111"/>
      <c r="I96" s="111"/>
      <c r="J96" s="111"/>
      <c r="K96" s="111"/>
      <c r="L96" s="111"/>
      <c r="M96" s="111"/>
      <c r="N96" s="111"/>
      <c r="O96" s="112"/>
      <c r="P96" s="112"/>
      <c r="Q96" s="112"/>
      <c r="R96" s="112"/>
    </row>
    <row r="97" spans="1:18" s="2" customFormat="1">
      <c r="A97" s="295" t="s">
        <v>156</v>
      </c>
      <c r="B97" s="53"/>
      <c r="C97" s="189"/>
      <c r="D97" s="346">
        <f>CRAT!D85</f>
        <v>0</v>
      </c>
      <c r="E97" s="333"/>
      <c r="F97" s="333"/>
      <c r="G97" s="116"/>
      <c r="H97" s="116"/>
      <c r="I97" s="116"/>
      <c r="J97" s="116"/>
      <c r="K97" s="116"/>
      <c r="L97" s="116"/>
      <c r="M97" s="116"/>
      <c r="N97" s="116"/>
      <c r="O97" s="117"/>
      <c r="P97" s="117"/>
      <c r="Q97" s="117"/>
      <c r="R97" s="117"/>
    </row>
    <row r="98" spans="1:18" s="2" customFormat="1">
      <c r="A98" s="296" t="s">
        <v>207</v>
      </c>
      <c r="B98" s="53"/>
      <c r="C98" s="189"/>
      <c r="D98" s="346">
        <f>CRAT!D86</f>
        <v>0</v>
      </c>
      <c r="E98" s="333"/>
      <c r="F98" s="333"/>
      <c r="G98" s="116"/>
      <c r="H98" s="116"/>
      <c r="I98" s="116"/>
      <c r="J98" s="116"/>
      <c r="K98" s="116"/>
      <c r="L98" s="116"/>
      <c r="M98" s="116"/>
      <c r="N98" s="116"/>
      <c r="O98" s="117"/>
      <c r="P98" s="117"/>
      <c r="Q98" s="117"/>
      <c r="R98" s="117"/>
    </row>
    <row r="99" spans="1:18" s="2" customFormat="1">
      <c r="A99" s="296" t="s">
        <v>208</v>
      </c>
      <c r="B99" s="53"/>
      <c r="C99" s="189"/>
      <c r="D99" s="346">
        <f>CRAT!D87</f>
        <v>0</v>
      </c>
      <c r="E99" s="180"/>
      <c r="F99" s="180"/>
      <c r="G99" s="116"/>
      <c r="H99" s="116"/>
      <c r="I99" s="116"/>
      <c r="J99" s="116"/>
      <c r="K99" s="116"/>
      <c r="L99" s="116"/>
      <c r="M99" s="116"/>
      <c r="N99" s="116"/>
      <c r="O99" s="117"/>
      <c r="P99" s="117"/>
      <c r="Q99" s="117"/>
      <c r="R99" s="117"/>
    </row>
    <row r="100" spans="1:18" s="2" customFormat="1">
      <c r="A100" s="296" t="s">
        <v>209</v>
      </c>
      <c r="B100" s="53"/>
      <c r="C100" s="189"/>
      <c r="D100" s="346">
        <f>CRAT!D88</f>
        <v>0</v>
      </c>
      <c r="E100" s="179"/>
      <c r="F100" s="179"/>
      <c r="G100" s="116"/>
      <c r="H100" s="116"/>
      <c r="I100" s="116"/>
      <c r="J100" s="116"/>
      <c r="K100" s="116"/>
      <c r="L100" s="116"/>
      <c r="M100" s="116"/>
      <c r="N100" s="116"/>
      <c r="O100" s="117"/>
      <c r="P100" s="117"/>
      <c r="Q100" s="117"/>
      <c r="R100" s="117"/>
    </row>
    <row r="101" spans="1:18" s="2" customFormat="1">
      <c r="A101" s="296" t="s">
        <v>210</v>
      </c>
      <c r="B101" s="53"/>
      <c r="C101" s="189"/>
      <c r="D101" s="346">
        <f>CRAT!D89</f>
        <v>0</v>
      </c>
      <c r="E101" s="180"/>
      <c r="F101" s="180"/>
      <c r="G101" s="116"/>
      <c r="H101" s="116"/>
      <c r="I101" s="116"/>
      <c r="J101" s="116"/>
      <c r="K101" s="116"/>
      <c r="L101" s="116"/>
      <c r="M101" s="116"/>
      <c r="N101" s="116"/>
      <c r="O101" s="117"/>
      <c r="P101" s="117"/>
      <c r="Q101" s="117"/>
      <c r="R101" s="117"/>
    </row>
    <row r="102" spans="1:18" s="2" customFormat="1">
      <c r="A102" s="296" t="s">
        <v>211</v>
      </c>
      <c r="B102" s="53"/>
      <c r="C102" s="189"/>
      <c r="D102" s="346">
        <f>CRAT!D90</f>
        <v>0</v>
      </c>
      <c r="E102" s="180"/>
      <c r="F102" s="180"/>
      <c r="G102" s="116"/>
      <c r="H102" s="116"/>
      <c r="I102" s="116"/>
      <c r="J102" s="116"/>
      <c r="K102" s="116"/>
      <c r="L102" s="116"/>
      <c r="M102" s="116"/>
      <c r="N102" s="116"/>
      <c r="O102" s="117"/>
      <c r="P102" s="117"/>
      <c r="Q102" s="117"/>
      <c r="R102" s="117"/>
    </row>
    <row r="103" spans="1:18" s="2" customFormat="1">
      <c r="A103" s="296" t="s">
        <v>212</v>
      </c>
      <c r="B103" s="53"/>
      <c r="C103" s="189"/>
      <c r="D103" s="346">
        <f>CRAT!D91</f>
        <v>0</v>
      </c>
      <c r="E103" s="179"/>
      <c r="F103" s="179"/>
      <c r="G103" s="116"/>
      <c r="H103" s="116"/>
      <c r="I103" s="116"/>
      <c r="J103" s="116"/>
      <c r="K103" s="116"/>
      <c r="L103" s="116"/>
      <c r="M103" s="116"/>
      <c r="N103" s="116"/>
      <c r="O103" s="117"/>
      <c r="P103" s="117"/>
      <c r="Q103" s="117"/>
      <c r="R103" s="117"/>
    </row>
    <row r="104" spans="1:18" s="2" customFormat="1">
      <c r="A104" s="296" t="s">
        <v>213</v>
      </c>
      <c r="B104" s="53"/>
      <c r="C104" s="189"/>
      <c r="D104" s="346">
        <f>CRAT!D92</f>
        <v>0</v>
      </c>
      <c r="E104" s="179"/>
      <c r="F104" s="179"/>
      <c r="G104" s="116"/>
      <c r="H104" s="116"/>
      <c r="I104" s="116"/>
      <c r="J104" s="116"/>
      <c r="K104" s="116"/>
      <c r="L104" s="116"/>
      <c r="M104" s="116"/>
      <c r="N104" s="116"/>
      <c r="O104" s="117"/>
      <c r="P104" s="117"/>
      <c r="Q104" s="117"/>
      <c r="R104" s="117"/>
    </row>
    <row r="105" spans="1:18" s="2" customFormat="1">
      <c r="A105" s="296" t="s">
        <v>214</v>
      </c>
      <c r="B105" s="53"/>
      <c r="C105" s="189"/>
      <c r="D105" s="346">
        <f>CRAT!D93</f>
        <v>0</v>
      </c>
      <c r="E105" s="187"/>
      <c r="F105" s="187"/>
      <c r="G105" s="116"/>
      <c r="H105" s="116"/>
      <c r="I105" s="116"/>
      <c r="J105" s="116"/>
      <c r="K105" s="116"/>
      <c r="L105" s="116"/>
      <c r="M105" s="116"/>
      <c r="N105" s="116"/>
      <c r="O105" s="117"/>
      <c r="P105" s="117"/>
      <c r="Q105" s="117"/>
      <c r="R105" s="117"/>
    </row>
    <row r="106" spans="1:18" s="2" customFormat="1">
      <c r="A106" s="301" t="s">
        <v>215</v>
      </c>
      <c r="B106" s="53"/>
      <c r="C106" s="189"/>
      <c r="D106" s="346">
        <f>CRAT!D94</f>
        <v>0</v>
      </c>
      <c r="E106" s="333"/>
      <c r="F106" s="333"/>
      <c r="G106" s="116"/>
      <c r="H106" s="116"/>
      <c r="I106" s="116"/>
      <c r="J106" s="116"/>
      <c r="K106" s="116"/>
      <c r="L106" s="116"/>
      <c r="M106" s="116"/>
      <c r="N106" s="116"/>
      <c r="O106" s="117"/>
      <c r="P106" s="117"/>
      <c r="Q106" s="117"/>
      <c r="R106" s="117"/>
    </row>
    <row r="107" spans="1:18">
      <c r="A107" s="145">
        <v>15</v>
      </c>
      <c r="B107" s="52" t="s">
        <v>103</v>
      </c>
      <c r="C107" s="47"/>
      <c r="D107" s="190"/>
      <c r="E107" s="333"/>
      <c r="F107" s="333"/>
      <c r="G107" s="69">
        <f t="shared" ref="G107:R107" si="2">SUM(G93:G106)</f>
        <v>0</v>
      </c>
      <c r="H107" s="69">
        <f t="shared" si="2"/>
        <v>0</v>
      </c>
      <c r="I107" s="69">
        <f t="shared" si="2"/>
        <v>0</v>
      </c>
      <c r="J107" s="69">
        <f t="shared" si="2"/>
        <v>0</v>
      </c>
      <c r="K107" s="69">
        <f t="shared" si="2"/>
        <v>0</v>
      </c>
      <c r="L107" s="69">
        <f t="shared" si="2"/>
        <v>0</v>
      </c>
      <c r="M107" s="69">
        <f t="shared" si="2"/>
        <v>0</v>
      </c>
      <c r="N107" s="69">
        <f t="shared" si="2"/>
        <v>0</v>
      </c>
      <c r="O107" s="69">
        <f t="shared" si="2"/>
        <v>0</v>
      </c>
      <c r="P107" s="69">
        <f t="shared" si="2"/>
        <v>0</v>
      </c>
      <c r="Q107" s="69">
        <f t="shared" si="2"/>
        <v>0</v>
      </c>
      <c r="R107" s="69">
        <f t="shared" si="2"/>
        <v>0</v>
      </c>
    </row>
    <row r="108" spans="1:18">
      <c r="A108" s="145"/>
      <c r="B108" s="12"/>
      <c r="C108" s="32"/>
      <c r="D108" s="162"/>
      <c r="E108" s="167"/>
      <c r="F108" s="251"/>
      <c r="G108" s="168"/>
      <c r="H108" s="168"/>
      <c r="I108" s="168"/>
      <c r="J108" s="168"/>
      <c r="K108" s="168"/>
      <c r="L108" s="168"/>
      <c r="M108" s="168"/>
      <c r="N108" s="168"/>
      <c r="O108" s="169"/>
      <c r="P108" s="169"/>
      <c r="Q108" s="169"/>
      <c r="R108" s="170"/>
    </row>
    <row r="109" spans="1:18">
      <c r="A109" s="145"/>
      <c r="B109" s="27" t="s">
        <v>277</v>
      </c>
      <c r="C109" s="12"/>
      <c r="D109" s="21"/>
      <c r="E109" s="106"/>
      <c r="F109" s="107"/>
      <c r="G109" s="107"/>
      <c r="H109" s="107"/>
      <c r="I109" s="107"/>
      <c r="J109" s="107"/>
      <c r="K109" s="107"/>
      <c r="L109" s="107"/>
      <c r="M109" s="107"/>
      <c r="N109" s="107"/>
      <c r="O109" s="104"/>
      <c r="P109" s="104"/>
      <c r="Q109" s="104"/>
      <c r="R109" s="105"/>
    </row>
    <row r="110" spans="1:18">
      <c r="A110" s="145"/>
      <c r="B110" s="21" t="s">
        <v>39</v>
      </c>
      <c r="C110" s="130"/>
      <c r="D110" s="80" t="s">
        <v>319</v>
      </c>
      <c r="E110" s="292" t="s">
        <v>137</v>
      </c>
      <c r="F110" s="292" t="s">
        <v>80</v>
      </c>
      <c r="G110" s="292" t="s">
        <v>1</v>
      </c>
      <c r="H110" s="292" t="s">
        <v>2</v>
      </c>
      <c r="I110" s="292" t="s">
        <v>17</v>
      </c>
      <c r="J110" s="292" t="s">
        <v>18</v>
      </c>
      <c r="K110" s="292" t="s">
        <v>20</v>
      </c>
      <c r="L110" s="292" t="s">
        <v>21</v>
      </c>
      <c r="M110" s="292" t="s">
        <v>24</v>
      </c>
      <c r="N110" s="292" t="s">
        <v>25</v>
      </c>
      <c r="O110" s="292" t="s">
        <v>27</v>
      </c>
      <c r="P110" s="292" t="s">
        <v>28</v>
      </c>
      <c r="Q110" s="292" t="s">
        <v>29</v>
      </c>
      <c r="R110" s="292" t="s">
        <v>30</v>
      </c>
    </row>
    <row r="111" spans="1:18">
      <c r="A111" s="296" t="s">
        <v>74</v>
      </c>
      <c r="B111" s="53"/>
      <c r="C111" s="40"/>
      <c r="D111" s="379" t="str">
        <f>CRAT!D99</f>
        <v>Wind</v>
      </c>
      <c r="E111" s="180"/>
      <c r="F111" s="180"/>
      <c r="G111" s="110">
        <v>0</v>
      </c>
      <c r="H111" s="111">
        <v>0</v>
      </c>
      <c r="I111" s="111">
        <v>0</v>
      </c>
      <c r="J111" s="111">
        <v>0</v>
      </c>
      <c r="K111" s="111">
        <v>0</v>
      </c>
      <c r="L111" s="111">
        <v>5780</v>
      </c>
      <c r="M111" s="111">
        <v>179250</v>
      </c>
      <c r="N111" s="111">
        <v>223150</v>
      </c>
      <c r="O111" s="111">
        <v>230960</v>
      </c>
      <c r="P111" s="111">
        <v>239100</v>
      </c>
      <c r="Q111" s="111">
        <v>247070</v>
      </c>
      <c r="R111" s="111">
        <v>254690</v>
      </c>
    </row>
    <row r="112" spans="1:18">
      <c r="A112" s="296" t="s">
        <v>75</v>
      </c>
      <c r="B112" s="53"/>
      <c r="C112" s="40"/>
      <c r="D112" s="379" t="str">
        <f>CRAT!D100</f>
        <v>Solar</v>
      </c>
      <c r="E112" s="179"/>
      <c r="F112" s="179"/>
      <c r="G112" s="111">
        <v>0</v>
      </c>
      <c r="H112" s="111">
        <v>0</v>
      </c>
      <c r="I112" s="111">
        <v>0</v>
      </c>
      <c r="J112" s="111">
        <v>0</v>
      </c>
      <c r="K112" s="111">
        <v>0</v>
      </c>
      <c r="L112" s="111">
        <v>23790</v>
      </c>
      <c r="M112" s="111">
        <v>178430</v>
      </c>
      <c r="N112" s="111">
        <v>221390</v>
      </c>
      <c r="O112" s="111">
        <v>229670</v>
      </c>
      <c r="P112" s="111">
        <v>237320</v>
      </c>
      <c r="Q112" s="111">
        <v>245710</v>
      </c>
      <c r="R112" s="111">
        <v>254080</v>
      </c>
    </row>
    <row r="113" spans="1:18">
      <c r="A113" s="296" t="s">
        <v>76</v>
      </c>
      <c r="B113" s="53"/>
      <c r="C113" s="40"/>
      <c r="D113" s="379">
        <f>CRAT!D101</f>
        <v>0</v>
      </c>
      <c r="E113" s="179"/>
      <c r="F113" s="179"/>
      <c r="G113" s="115"/>
      <c r="H113" s="115"/>
      <c r="I113" s="115"/>
      <c r="J113" s="115"/>
      <c r="K113" s="115"/>
      <c r="L113" s="115"/>
      <c r="M113" s="115"/>
      <c r="N113" s="115"/>
      <c r="O113" s="112"/>
      <c r="P113" s="112"/>
      <c r="Q113" s="112"/>
      <c r="R113" s="112"/>
    </row>
    <row r="114" spans="1:18">
      <c r="A114" s="296" t="s">
        <v>77</v>
      </c>
      <c r="B114" s="53"/>
      <c r="C114" s="40"/>
      <c r="D114" s="379">
        <f>CRAT!D102</f>
        <v>0</v>
      </c>
      <c r="E114" s="187"/>
      <c r="F114" s="187"/>
      <c r="G114" s="115"/>
      <c r="H114" s="115"/>
      <c r="I114" s="115"/>
      <c r="J114" s="115"/>
      <c r="K114" s="115"/>
      <c r="L114" s="115"/>
      <c r="M114" s="115"/>
      <c r="N114" s="115"/>
      <c r="O114" s="112"/>
      <c r="P114" s="112"/>
      <c r="Q114" s="112"/>
      <c r="R114" s="112"/>
    </row>
    <row r="115" spans="1:18">
      <c r="A115" s="295" t="s">
        <v>78</v>
      </c>
      <c r="B115" s="53"/>
      <c r="C115" s="40"/>
      <c r="D115" s="379">
        <f>CRAT!D103</f>
        <v>0</v>
      </c>
      <c r="E115" s="333"/>
      <c r="F115" s="333"/>
      <c r="G115" s="115"/>
      <c r="H115" s="115"/>
      <c r="I115" s="115"/>
      <c r="J115" s="115"/>
      <c r="K115" s="115"/>
      <c r="L115" s="115"/>
      <c r="M115" s="115"/>
      <c r="N115" s="115"/>
      <c r="O115" s="112"/>
      <c r="P115" s="112"/>
      <c r="Q115" s="112"/>
      <c r="R115" s="112"/>
    </row>
    <row r="116" spans="1:18" s="285" customFormat="1">
      <c r="A116" s="296" t="s">
        <v>219</v>
      </c>
      <c r="B116" s="53"/>
      <c r="C116" s="290"/>
      <c r="D116" s="379">
        <f>CRAT!D104</f>
        <v>0</v>
      </c>
      <c r="E116" s="333"/>
      <c r="F116" s="333"/>
      <c r="G116" s="165"/>
      <c r="H116" s="165"/>
      <c r="I116" s="165"/>
      <c r="J116" s="165"/>
      <c r="K116" s="165"/>
      <c r="L116" s="165"/>
      <c r="M116" s="165"/>
      <c r="N116" s="165"/>
      <c r="O116" s="265"/>
      <c r="P116" s="265"/>
      <c r="Q116" s="265"/>
      <c r="R116" s="265"/>
    </row>
    <row r="117" spans="1:18" s="285" customFormat="1">
      <c r="A117" s="296" t="s">
        <v>220</v>
      </c>
      <c r="B117" s="53"/>
      <c r="C117" s="290"/>
      <c r="D117" s="379">
        <f>CRAT!D105</f>
        <v>0</v>
      </c>
      <c r="E117" s="180"/>
      <c r="F117" s="180"/>
      <c r="G117" s="165"/>
      <c r="H117" s="165"/>
      <c r="I117" s="165"/>
      <c r="J117" s="165"/>
      <c r="K117" s="165"/>
      <c r="L117" s="165"/>
      <c r="M117" s="165"/>
      <c r="N117" s="165"/>
      <c r="O117" s="265"/>
      <c r="P117" s="265"/>
      <c r="Q117" s="265"/>
      <c r="R117" s="265"/>
    </row>
    <row r="118" spans="1:18" s="285" customFormat="1">
      <c r="A118" s="296" t="s">
        <v>221</v>
      </c>
      <c r="B118" s="53"/>
      <c r="C118" s="290"/>
      <c r="D118" s="379">
        <f>CRAT!D106</f>
        <v>0</v>
      </c>
      <c r="E118" s="179"/>
      <c r="F118" s="179"/>
      <c r="G118" s="165"/>
      <c r="H118" s="165"/>
      <c r="I118" s="165"/>
      <c r="J118" s="165"/>
      <c r="K118" s="165"/>
      <c r="L118" s="165"/>
      <c r="M118" s="165"/>
      <c r="N118" s="165"/>
      <c r="O118" s="265"/>
      <c r="P118" s="265"/>
      <c r="Q118" s="265"/>
      <c r="R118" s="265"/>
    </row>
    <row r="119" spans="1:18" s="285" customFormat="1">
      <c r="A119" s="296" t="s">
        <v>222</v>
      </c>
      <c r="B119" s="53"/>
      <c r="C119" s="290"/>
      <c r="D119" s="379">
        <f>CRAT!D107</f>
        <v>0</v>
      </c>
      <c r="E119" s="180"/>
      <c r="F119" s="180"/>
      <c r="G119" s="165"/>
      <c r="H119" s="165"/>
      <c r="I119" s="165"/>
      <c r="J119" s="165"/>
      <c r="K119" s="165"/>
      <c r="L119" s="165"/>
      <c r="M119" s="165"/>
      <c r="N119" s="165"/>
      <c r="O119" s="265"/>
      <c r="P119" s="265"/>
      <c r="Q119" s="265"/>
      <c r="R119" s="265"/>
    </row>
    <row r="120" spans="1:18" s="285" customFormat="1">
      <c r="A120" s="296" t="s">
        <v>223</v>
      </c>
      <c r="B120" s="53"/>
      <c r="C120" s="290"/>
      <c r="D120" s="379">
        <f>CRAT!D108</f>
        <v>0</v>
      </c>
      <c r="E120" s="180"/>
      <c r="F120" s="180"/>
      <c r="G120" s="165"/>
      <c r="H120" s="165"/>
      <c r="I120" s="165"/>
      <c r="J120" s="165"/>
      <c r="K120" s="165"/>
      <c r="L120" s="165"/>
      <c r="M120" s="165"/>
      <c r="N120" s="165"/>
      <c r="O120" s="265"/>
      <c r="P120" s="265"/>
      <c r="Q120" s="265"/>
      <c r="R120" s="265"/>
    </row>
    <row r="121" spans="1:18" s="285" customFormat="1">
      <c r="A121" s="296" t="s">
        <v>224</v>
      </c>
      <c r="B121" s="53"/>
      <c r="C121" s="290"/>
      <c r="D121" s="379">
        <f>CRAT!D109</f>
        <v>0</v>
      </c>
      <c r="E121" s="179"/>
      <c r="F121" s="179"/>
      <c r="G121" s="165"/>
      <c r="H121" s="165"/>
      <c r="I121" s="165"/>
      <c r="J121" s="165"/>
      <c r="K121" s="165"/>
      <c r="L121" s="165"/>
      <c r="M121" s="165"/>
      <c r="N121" s="165"/>
      <c r="O121" s="265"/>
      <c r="P121" s="265"/>
      <c r="Q121" s="265"/>
      <c r="R121" s="265"/>
    </row>
    <row r="122" spans="1:18" s="285" customFormat="1">
      <c r="A122" s="296" t="s">
        <v>225</v>
      </c>
      <c r="B122" s="53"/>
      <c r="C122" s="290"/>
      <c r="D122" s="379">
        <f>CRAT!D110</f>
        <v>0</v>
      </c>
      <c r="E122" s="179"/>
      <c r="F122" s="179"/>
      <c r="G122" s="165"/>
      <c r="H122" s="165"/>
      <c r="I122" s="165"/>
      <c r="J122" s="165"/>
      <c r="K122" s="165"/>
      <c r="L122" s="165"/>
      <c r="M122" s="165"/>
      <c r="N122" s="165"/>
      <c r="O122" s="265"/>
      <c r="P122" s="265"/>
      <c r="Q122" s="265"/>
      <c r="R122" s="265"/>
    </row>
    <row r="123" spans="1:18" s="285" customFormat="1">
      <c r="A123" s="296" t="s">
        <v>226</v>
      </c>
      <c r="B123" s="53"/>
      <c r="C123" s="290"/>
      <c r="D123" s="379">
        <f>CRAT!D111</f>
        <v>0</v>
      </c>
      <c r="E123" s="187"/>
      <c r="F123" s="187"/>
      <c r="G123" s="165"/>
      <c r="H123" s="165"/>
      <c r="I123" s="165"/>
      <c r="J123" s="165"/>
      <c r="K123" s="165"/>
      <c r="L123" s="165"/>
      <c r="M123" s="165"/>
      <c r="N123" s="165"/>
      <c r="O123" s="265"/>
      <c r="P123" s="265"/>
      <c r="Q123" s="265"/>
      <c r="R123" s="265"/>
    </row>
    <row r="124" spans="1:18" s="285" customFormat="1">
      <c r="A124" s="301" t="s">
        <v>227</v>
      </c>
      <c r="B124" s="53"/>
      <c r="C124" s="290"/>
      <c r="D124" s="379">
        <f>CRAT!D112</f>
        <v>0</v>
      </c>
      <c r="E124" s="333"/>
      <c r="F124" s="333"/>
      <c r="G124" s="165"/>
      <c r="H124" s="165"/>
      <c r="I124" s="165"/>
      <c r="J124" s="165"/>
      <c r="K124" s="165"/>
      <c r="L124" s="165"/>
      <c r="M124" s="165"/>
      <c r="N124" s="165"/>
      <c r="O124" s="265"/>
      <c r="P124" s="265"/>
      <c r="Q124" s="265"/>
      <c r="R124" s="265"/>
    </row>
    <row r="125" spans="1:18">
      <c r="A125" s="145">
        <v>16</v>
      </c>
      <c r="B125" s="49" t="s">
        <v>104</v>
      </c>
      <c r="C125" s="47"/>
      <c r="D125" s="91"/>
      <c r="E125" s="333"/>
      <c r="F125" s="333"/>
      <c r="G125" s="69">
        <f>SUM(G111:G124)</f>
        <v>0</v>
      </c>
      <c r="H125" s="69">
        <f t="shared" ref="H125:R125" si="3">SUM(H111:H124)</f>
        <v>0</v>
      </c>
      <c r="I125" s="69">
        <f t="shared" si="3"/>
        <v>0</v>
      </c>
      <c r="J125" s="69">
        <f t="shared" si="3"/>
        <v>0</v>
      </c>
      <c r="K125" s="69">
        <f t="shared" si="3"/>
        <v>0</v>
      </c>
      <c r="L125" s="69">
        <f t="shared" si="3"/>
        <v>29570</v>
      </c>
      <c r="M125" s="69">
        <f t="shared" si="3"/>
        <v>357680</v>
      </c>
      <c r="N125" s="69">
        <f t="shared" si="3"/>
        <v>444540</v>
      </c>
      <c r="O125" s="69">
        <f t="shared" si="3"/>
        <v>460630</v>
      </c>
      <c r="P125" s="69">
        <f t="shared" si="3"/>
        <v>476420</v>
      </c>
      <c r="Q125" s="69">
        <f t="shared" si="3"/>
        <v>492780</v>
      </c>
      <c r="R125" s="69">
        <f t="shared" si="3"/>
        <v>508770</v>
      </c>
    </row>
    <row r="126" spans="1:18">
      <c r="A126" s="145"/>
      <c r="B126" s="175"/>
      <c r="C126" s="173"/>
      <c r="D126" s="174"/>
      <c r="E126" s="107"/>
      <c r="F126" s="107"/>
      <c r="G126" s="107"/>
      <c r="H126" s="107"/>
      <c r="I126" s="107"/>
      <c r="J126" s="107"/>
      <c r="K126" s="107"/>
      <c r="L126" s="107"/>
      <c r="M126" s="107"/>
      <c r="N126" s="107"/>
      <c r="O126" s="107"/>
      <c r="P126" s="107"/>
      <c r="Q126" s="107"/>
      <c r="R126" s="176"/>
    </row>
    <row r="127" spans="1:18" ht="15" customHeight="1">
      <c r="A127" s="145">
        <v>17</v>
      </c>
      <c r="B127" s="50" t="s">
        <v>170</v>
      </c>
      <c r="C127" s="51"/>
      <c r="D127" s="88"/>
      <c r="E127" s="333"/>
      <c r="F127" s="333"/>
      <c r="G127" s="82">
        <f t="shared" ref="G127:R127" si="4">G125+G107</f>
        <v>0</v>
      </c>
      <c r="H127" s="82">
        <f t="shared" si="4"/>
        <v>0</v>
      </c>
      <c r="I127" s="82">
        <f t="shared" si="4"/>
        <v>0</v>
      </c>
      <c r="J127" s="82">
        <f t="shared" si="4"/>
        <v>0</v>
      </c>
      <c r="K127" s="82">
        <f t="shared" si="4"/>
        <v>0</v>
      </c>
      <c r="L127" s="82">
        <f t="shared" si="4"/>
        <v>29570</v>
      </c>
      <c r="M127" s="82">
        <f t="shared" si="4"/>
        <v>357680</v>
      </c>
      <c r="N127" s="82">
        <f t="shared" si="4"/>
        <v>444540</v>
      </c>
      <c r="O127" s="82">
        <f t="shared" si="4"/>
        <v>460630</v>
      </c>
      <c r="P127" s="82">
        <f t="shared" si="4"/>
        <v>476420</v>
      </c>
      <c r="Q127" s="82">
        <f t="shared" si="4"/>
        <v>492780</v>
      </c>
      <c r="R127" s="82">
        <f t="shared" si="4"/>
        <v>508770</v>
      </c>
    </row>
    <row r="128" spans="1:18" s="285" customFormat="1" ht="15" customHeight="1">
      <c r="A128" s="295"/>
      <c r="B128" s="122"/>
      <c r="C128" s="123"/>
      <c r="D128" s="92"/>
      <c r="E128" s="367"/>
      <c r="F128" s="367"/>
      <c r="G128" s="78"/>
      <c r="H128" s="78"/>
      <c r="I128" s="78"/>
      <c r="J128" s="78"/>
      <c r="K128" s="78"/>
      <c r="L128" s="78"/>
      <c r="M128" s="78"/>
      <c r="N128" s="78"/>
      <c r="O128" s="78"/>
      <c r="P128" s="78"/>
      <c r="Q128" s="78"/>
      <c r="R128" s="78"/>
    </row>
    <row r="129" spans="1:18" s="285" customFormat="1" ht="15" customHeight="1">
      <c r="A129" s="295" t="s">
        <v>305</v>
      </c>
      <c r="B129" s="49" t="s">
        <v>311</v>
      </c>
      <c r="C129" s="326"/>
      <c r="D129" s="327"/>
      <c r="E129" s="333"/>
      <c r="F129" s="333"/>
      <c r="G129" s="328"/>
      <c r="H129" s="328"/>
      <c r="I129" s="328"/>
      <c r="J129" s="328"/>
      <c r="K129" s="328"/>
      <c r="L129" s="328"/>
      <c r="M129" s="328"/>
      <c r="N129" s="328"/>
      <c r="O129" s="328"/>
      <c r="P129" s="328"/>
      <c r="Q129" s="328"/>
      <c r="R129" s="328"/>
    </row>
    <row r="130" spans="1:18" ht="15" customHeight="1">
      <c r="A130" s="145"/>
      <c r="B130" s="184"/>
      <c r="C130" s="123"/>
      <c r="D130" s="92"/>
      <c r="E130" s="78"/>
      <c r="F130" s="78"/>
      <c r="G130" s="78"/>
      <c r="H130" s="78"/>
      <c r="I130" s="78"/>
      <c r="J130" s="78"/>
      <c r="K130" s="78"/>
      <c r="L130" s="78"/>
      <c r="M130" s="78"/>
      <c r="N130" s="78"/>
      <c r="O130" s="78"/>
      <c r="P130" s="78"/>
      <c r="Q130" s="78"/>
      <c r="R130" s="78"/>
    </row>
    <row r="131" spans="1:18" ht="18.75">
      <c r="A131" s="145"/>
      <c r="B131" s="303" t="s">
        <v>278</v>
      </c>
      <c r="C131" s="45"/>
      <c r="D131" s="92"/>
      <c r="E131" s="93"/>
      <c r="F131" s="93"/>
      <c r="G131" s="93"/>
      <c r="H131" s="93"/>
      <c r="I131" s="93"/>
      <c r="J131" s="93"/>
      <c r="K131" s="93"/>
      <c r="L131" s="93"/>
      <c r="M131" s="93"/>
      <c r="N131" s="93"/>
      <c r="O131" s="79"/>
      <c r="P131" s="79"/>
      <c r="Q131" s="79"/>
      <c r="R131" s="79"/>
    </row>
    <row r="132" spans="1:18">
      <c r="A132" s="145"/>
      <c r="B132" s="27"/>
      <c r="C132" s="33"/>
      <c r="D132" s="27"/>
    </row>
    <row r="133" spans="1:18">
      <c r="A133" s="145"/>
      <c r="B133" s="21"/>
      <c r="C133" s="75"/>
      <c r="D133" s="193"/>
      <c r="E133" s="191" t="s">
        <v>137</v>
      </c>
      <c r="F133" s="191" t="s">
        <v>80</v>
      </c>
      <c r="G133" s="64" t="s">
        <v>1</v>
      </c>
      <c r="H133" s="64" t="s">
        <v>2</v>
      </c>
      <c r="I133" s="64" t="s">
        <v>17</v>
      </c>
      <c r="J133" s="64" t="s">
        <v>18</v>
      </c>
      <c r="K133" s="64" t="s">
        <v>20</v>
      </c>
      <c r="L133" s="64" t="s">
        <v>21</v>
      </c>
      <c r="M133" s="64" t="s">
        <v>24</v>
      </c>
      <c r="N133" s="64" t="s">
        <v>25</v>
      </c>
      <c r="O133" s="64" t="s">
        <v>27</v>
      </c>
      <c r="P133" s="64" t="s">
        <v>28</v>
      </c>
      <c r="Q133" s="64" t="s">
        <v>29</v>
      </c>
      <c r="R133" s="64" t="s">
        <v>30</v>
      </c>
    </row>
    <row r="134" spans="1:18">
      <c r="A134" s="145">
        <v>18</v>
      </c>
      <c r="B134" s="50" t="s">
        <v>279</v>
      </c>
      <c r="C134" s="94"/>
      <c r="D134" s="192"/>
      <c r="E134" s="179">
        <v>477643.30070000002</v>
      </c>
      <c r="F134" s="179">
        <v>325929.65180000011</v>
      </c>
      <c r="G134" s="111">
        <v>419005.06127999979</v>
      </c>
      <c r="H134" s="111">
        <v>422868.85040999996</v>
      </c>
      <c r="I134" s="111">
        <v>337935.51113999996</v>
      </c>
      <c r="J134" s="111">
        <v>325403.34693999984</v>
      </c>
      <c r="K134" s="111">
        <v>309124.81605999998</v>
      </c>
      <c r="L134" s="111">
        <v>291285.03035999974</v>
      </c>
      <c r="M134" s="111">
        <v>250710.99548999965</v>
      </c>
      <c r="N134" s="121">
        <v>348006.96355999995</v>
      </c>
      <c r="O134" s="112">
        <v>234885.9982400001</v>
      </c>
      <c r="P134" s="112">
        <v>152107.41680999985</v>
      </c>
      <c r="Q134" s="112">
        <v>141224.10894000018</v>
      </c>
      <c r="R134" s="112">
        <v>125499.64384999999</v>
      </c>
    </row>
    <row r="135" spans="1:18" ht="15" customHeight="1">
      <c r="A135" s="145" t="s">
        <v>373</v>
      </c>
      <c r="B135" s="50" t="s">
        <v>376</v>
      </c>
      <c r="C135" s="326"/>
      <c r="D135" s="327"/>
      <c r="E135" s="381"/>
      <c r="F135" s="381"/>
      <c r="G135" s="328"/>
      <c r="H135" s="328"/>
      <c r="I135" s="328"/>
      <c r="J135" s="328"/>
      <c r="K135" s="328"/>
      <c r="L135" s="328"/>
      <c r="M135" s="328"/>
      <c r="N135" s="328"/>
      <c r="O135" s="328"/>
      <c r="P135" s="328"/>
      <c r="Q135" s="328"/>
      <c r="R135" s="328"/>
    </row>
    <row r="136" spans="1:18" ht="15" customHeight="1">
      <c r="A136" s="145"/>
      <c r="C136" s="123"/>
      <c r="D136" s="92"/>
      <c r="E136" s="78"/>
      <c r="F136" s="78"/>
      <c r="G136" s="78"/>
      <c r="H136" s="78"/>
      <c r="I136" s="78"/>
      <c r="J136" s="78"/>
      <c r="K136" s="78"/>
      <c r="L136" s="78"/>
      <c r="M136" s="78"/>
      <c r="N136" s="78"/>
      <c r="O136" s="78"/>
      <c r="P136" s="78"/>
      <c r="Q136" s="78"/>
      <c r="R136" s="78"/>
    </row>
    <row r="137" spans="1:18" ht="18.75">
      <c r="A137" s="145"/>
      <c r="B137" s="305" t="s">
        <v>15</v>
      </c>
      <c r="C137" s="12"/>
      <c r="D137" s="21"/>
      <c r="E137" s="78"/>
      <c r="F137" s="78"/>
      <c r="G137" s="78"/>
      <c r="H137" s="78"/>
      <c r="I137" s="78"/>
      <c r="J137" s="78"/>
      <c r="K137" s="78"/>
      <c r="L137" s="78"/>
      <c r="M137" s="78"/>
      <c r="N137" s="78"/>
      <c r="O137" s="78"/>
      <c r="P137" s="78"/>
      <c r="Q137" s="78"/>
      <c r="R137" s="78"/>
    </row>
    <row r="138" spans="1:18">
      <c r="A138" s="145"/>
      <c r="B138" s="21"/>
      <c r="C138" s="12"/>
      <c r="D138" s="21"/>
      <c r="E138" s="64" t="s">
        <v>137</v>
      </c>
      <c r="F138" s="64" t="s">
        <v>80</v>
      </c>
      <c r="G138" s="64" t="s">
        <v>1</v>
      </c>
      <c r="H138" s="64" t="s">
        <v>2</v>
      </c>
      <c r="I138" s="64" t="s">
        <v>17</v>
      </c>
      <c r="J138" s="64" t="s">
        <v>18</v>
      </c>
      <c r="K138" s="64" t="s">
        <v>20</v>
      </c>
      <c r="L138" s="64" t="s">
        <v>21</v>
      </c>
      <c r="M138" s="64" t="s">
        <v>24</v>
      </c>
      <c r="N138" s="64" t="s">
        <v>25</v>
      </c>
      <c r="O138" s="64" t="s">
        <v>27</v>
      </c>
      <c r="P138" s="64" t="s">
        <v>28</v>
      </c>
      <c r="Q138" s="64" t="s">
        <v>29</v>
      </c>
      <c r="R138" s="64" t="s">
        <v>30</v>
      </c>
    </row>
    <row r="139" spans="1:18">
      <c r="A139" s="145">
        <v>19</v>
      </c>
      <c r="B139" s="52" t="s">
        <v>306</v>
      </c>
      <c r="C139" s="40"/>
      <c r="D139" s="94"/>
      <c r="E139" s="159">
        <f>E83+E127+E129</f>
        <v>771637</v>
      </c>
      <c r="F139" s="297">
        <f t="shared" ref="F139:R139" si="5">F83+F127+F129</f>
        <v>873966</v>
      </c>
      <c r="G139" s="325">
        <f t="shared" si="5"/>
        <v>815711.7</v>
      </c>
      <c r="H139" s="325">
        <f t="shared" si="5"/>
        <v>807385</v>
      </c>
      <c r="I139" s="325">
        <f t="shared" si="5"/>
        <v>887386.9</v>
      </c>
      <c r="J139" s="325">
        <f t="shared" si="5"/>
        <v>895809.5</v>
      </c>
      <c r="K139" s="325">
        <f t="shared" si="5"/>
        <v>909377.4</v>
      </c>
      <c r="L139" s="325">
        <f t="shared" si="5"/>
        <v>920616.8</v>
      </c>
      <c r="M139" s="325">
        <f t="shared" si="5"/>
        <v>949762.8</v>
      </c>
      <c r="N139" s="325">
        <f t="shared" si="5"/>
        <v>840959.6</v>
      </c>
      <c r="O139" s="325">
        <f t="shared" si="5"/>
        <v>942449.7</v>
      </c>
      <c r="P139" s="325">
        <f t="shared" si="5"/>
        <v>1014692</v>
      </c>
      <c r="Q139" s="325">
        <f t="shared" si="5"/>
        <v>1015958.7</v>
      </c>
      <c r="R139" s="325">
        <f t="shared" si="5"/>
        <v>1021131.4</v>
      </c>
    </row>
    <row r="140" spans="1:18" s="285" customFormat="1">
      <c r="A140" s="295" t="s">
        <v>292</v>
      </c>
      <c r="B140" s="212" t="s">
        <v>310</v>
      </c>
      <c r="C140" s="290"/>
      <c r="D140" s="294"/>
      <c r="E140" s="297">
        <f>E80</f>
        <v>0</v>
      </c>
      <c r="F140" s="297">
        <f t="shared" ref="F140:R140" si="6">F80</f>
        <v>0</v>
      </c>
      <c r="G140" s="325">
        <f t="shared" si="6"/>
        <v>0</v>
      </c>
      <c r="H140" s="325">
        <f t="shared" si="6"/>
        <v>0</v>
      </c>
      <c r="I140" s="325">
        <f t="shared" si="6"/>
        <v>0</v>
      </c>
      <c r="J140" s="325">
        <f t="shared" si="6"/>
        <v>0</v>
      </c>
      <c r="K140" s="325">
        <f t="shared" si="6"/>
        <v>0</v>
      </c>
      <c r="L140" s="325">
        <f t="shared" si="6"/>
        <v>0</v>
      </c>
      <c r="M140" s="325">
        <f t="shared" si="6"/>
        <v>0</v>
      </c>
      <c r="N140" s="325">
        <f t="shared" si="6"/>
        <v>0</v>
      </c>
      <c r="O140" s="325">
        <f t="shared" si="6"/>
        <v>0</v>
      </c>
      <c r="P140" s="325">
        <f t="shared" si="6"/>
        <v>0</v>
      </c>
      <c r="Q140" s="325">
        <f t="shared" si="6"/>
        <v>0</v>
      </c>
      <c r="R140" s="325">
        <f t="shared" si="6"/>
        <v>0</v>
      </c>
    </row>
    <row r="141" spans="1:18" s="285" customFormat="1">
      <c r="A141" s="145">
        <v>20</v>
      </c>
      <c r="B141" s="291" t="s">
        <v>374</v>
      </c>
      <c r="C141" s="290"/>
      <c r="D141" s="294"/>
      <c r="E141" s="297">
        <f>E134-E135</f>
        <v>477643.30070000002</v>
      </c>
      <c r="F141" s="297">
        <f>F134-F135</f>
        <v>325929.65180000011</v>
      </c>
      <c r="G141" s="325">
        <f t="shared" ref="G141:R141" si="7">G134-G135</f>
        <v>419005.06127999979</v>
      </c>
      <c r="H141" s="325">
        <f t="shared" si="7"/>
        <v>422868.85040999996</v>
      </c>
      <c r="I141" s="325">
        <f t="shared" si="7"/>
        <v>337935.51113999996</v>
      </c>
      <c r="J141" s="325">
        <f t="shared" si="7"/>
        <v>325403.34693999984</v>
      </c>
      <c r="K141" s="325">
        <f t="shared" si="7"/>
        <v>309124.81605999998</v>
      </c>
      <c r="L141" s="325">
        <f t="shared" si="7"/>
        <v>291285.03035999974</v>
      </c>
      <c r="M141" s="325">
        <f t="shared" si="7"/>
        <v>250710.99548999965</v>
      </c>
      <c r="N141" s="325">
        <f t="shared" si="7"/>
        <v>348006.96355999995</v>
      </c>
      <c r="O141" s="325">
        <f t="shared" si="7"/>
        <v>234885.9982400001</v>
      </c>
      <c r="P141" s="325">
        <f t="shared" si="7"/>
        <v>152107.41680999985</v>
      </c>
      <c r="Q141" s="325">
        <f t="shared" si="7"/>
        <v>141224.10894000018</v>
      </c>
      <c r="R141" s="325">
        <f t="shared" si="7"/>
        <v>125499.64384999999</v>
      </c>
    </row>
    <row r="142" spans="1:18">
      <c r="A142" s="317">
        <v>21</v>
      </c>
      <c r="B142" s="291" t="s">
        <v>293</v>
      </c>
      <c r="C142" s="40"/>
      <c r="D142" s="81"/>
      <c r="E142" s="159">
        <f t="shared" ref="E142:R142" si="8">E139-E140+E141</f>
        <v>1249280.3007</v>
      </c>
      <c r="F142" s="297">
        <f t="shared" si="8"/>
        <v>1199895.6518000001</v>
      </c>
      <c r="G142" s="325">
        <f t="shared" si="8"/>
        <v>1234716.7612799997</v>
      </c>
      <c r="H142" s="325">
        <f t="shared" si="8"/>
        <v>1230253.85041</v>
      </c>
      <c r="I142" s="325">
        <f t="shared" si="8"/>
        <v>1225322.41114</v>
      </c>
      <c r="J142" s="325">
        <f t="shared" si="8"/>
        <v>1221212.8469399998</v>
      </c>
      <c r="K142" s="325">
        <f t="shared" si="8"/>
        <v>1218502.21606</v>
      </c>
      <c r="L142" s="325">
        <f t="shared" si="8"/>
        <v>1211901.8303599998</v>
      </c>
      <c r="M142" s="325">
        <f t="shared" si="8"/>
        <v>1200473.7954899997</v>
      </c>
      <c r="N142" s="325">
        <f t="shared" si="8"/>
        <v>1188966.5635599999</v>
      </c>
      <c r="O142" s="325">
        <f t="shared" si="8"/>
        <v>1177335.6982400001</v>
      </c>
      <c r="P142" s="325">
        <f t="shared" si="8"/>
        <v>1166799.4168099998</v>
      </c>
      <c r="Q142" s="325">
        <f t="shared" si="8"/>
        <v>1157182.8089400001</v>
      </c>
      <c r="R142" s="325">
        <f t="shared" si="8"/>
        <v>1146631.04385</v>
      </c>
    </row>
    <row r="143" spans="1:18">
      <c r="A143" s="145">
        <v>22</v>
      </c>
      <c r="B143" s="52" t="s">
        <v>96</v>
      </c>
      <c r="C143" s="40"/>
      <c r="D143" s="81"/>
      <c r="E143" s="159">
        <f>E17</f>
        <v>1249280.3007</v>
      </c>
      <c r="F143" s="297">
        <f>F17</f>
        <v>1199895.6518000001</v>
      </c>
      <c r="G143" s="82">
        <f>G17</f>
        <v>1234716.7612799997</v>
      </c>
      <c r="H143" s="293">
        <f>H17</f>
        <v>1230253.85041</v>
      </c>
      <c r="I143" s="293">
        <f>I17</f>
        <v>1225322.41114</v>
      </c>
      <c r="J143" s="293">
        <f>J17</f>
        <v>1221212.8469399998</v>
      </c>
      <c r="K143" s="293">
        <f>K17</f>
        <v>1218502.21606</v>
      </c>
      <c r="L143" s="293">
        <f>L17</f>
        <v>1211901.8303599998</v>
      </c>
      <c r="M143" s="293">
        <f>M17</f>
        <v>1200473.7954899997</v>
      </c>
      <c r="N143" s="293">
        <f>N17</f>
        <v>1188966.5635599999</v>
      </c>
      <c r="O143" s="293">
        <f>O17</f>
        <v>1177335.6982400001</v>
      </c>
      <c r="P143" s="293">
        <f>P17</f>
        <v>1166799.4168099998</v>
      </c>
      <c r="Q143" s="293">
        <f>Q17</f>
        <v>1157182.8089400001</v>
      </c>
      <c r="R143" s="293">
        <f>R17</f>
        <v>1146631.04385</v>
      </c>
    </row>
    <row r="144" spans="1:18">
      <c r="A144" s="145">
        <v>23</v>
      </c>
      <c r="B144" s="52" t="s">
        <v>294</v>
      </c>
      <c r="C144" s="40"/>
      <c r="D144" s="94"/>
      <c r="E144" s="159">
        <f>E142-E143</f>
        <v>0</v>
      </c>
      <c r="F144" s="297">
        <f>F142-F143</f>
        <v>0</v>
      </c>
      <c r="G144" s="293">
        <f t="shared" ref="G144:R144" si="9">G142-G143</f>
        <v>0</v>
      </c>
      <c r="H144" s="293">
        <f t="shared" si="9"/>
        <v>0</v>
      </c>
      <c r="I144" s="293">
        <f t="shared" si="9"/>
        <v>0</v>
      </c>
      <c r="J144" s="293">
        <f t="shared" si="9"/>
        <v>0</v>
      </c>
      <c r="K144" s="293">
        <f t="shared" si="9"/>
        <v>0</v>
      </c>
      <c r="L144" s="293">
        <f t="shared" si="9"/>
        <v>0</v>
      </c>
      <c r="M144" s="293">
        <f t="shared" si="9"/>
        <v>0</v>
      </c>
      <c r="N144" s="293">
        <f t="shared" si="9"/>
        <v>0</v>
      </c>
      <c r="O144" s="293">
        <f t="shared" si="9"/>
        <v>0</v>
      </c>
      <c r="P144" s="293">
        <f t="shared" si="9"/>
        <v>0</v>
      </c>
      <c r="Q144" s="293">
        <f t="shared" si="9"/>
        <v>0</v>
      </c>
      <c r="R144" s="293">
        <f t="shared" si="9"/>
        <v>0</v>
      </c>
    </row>
    <row r="145" spans="1:18" s="2" customFormat="1">
      <c r="A145" s="147"/>
      <c r="B145" s="35"/>
      <c r="C145" s="35"/>
      <c r="D145" s="35"/>
      <c r="E145" s="5"/>
      <c r="F145" s="5"/>
      <c r="G145" s="5"/>
      <c r="H145" s="5"/>
      <c r="I145" s="5"/>
      <c r="J145" s="5"/>
      <c r="K145" s="5"/>
      <c r="L145" s="5"/>
      <c r="M145" s="5"/>
      <c r="N145" s="5"/>
      <c r="O145" s="5"/>
      <c r="P145" s="1"/>
      <c r="Q145" s="1"/>
      <c r="R145" s="1"/>
    </row>
    <row r="146" spans="1:18">
      <c r="A146" s="145"/>
    </row>
    <row r="147" spans="1:18">
      <c r="A147" s="145"/>
    </row>
    <row r="148" spans="1:18">
      <c r="A148" s="145"/>
    </row>
    <row r="149" spans="1:18">
      <c r="A149" s="145"/>
    </row>
    <row r="150" spans="1:18">
      <c r="A150" s="145"/>
    </row>
    <row r="151" spans="1:18">
      <c r="A151" s="145"/>
    </row>
    <row r="152" spans="1:18">
      <c r="A152" s="145"/>
    </row>
    <row r="153" spans="1:18">
      <c r="A153" s="145"/>
    </row>
    <row r="154" spans="1:18">
      <c r="A154" s="145"/>
    </row>
    <row r="155" spans="1:18">
      <c r="A155" s="145"/>
    </row>
  </sheetData>
  <dataConsolidate/>
  <mergeCells count="1">
    <mergeCell ref="E9:F9"/>
  </mergeCells>
  <printOptions horizontalCentered="1"/>
  <pageMargins left="0.44" right="0.5" top="0.52" bottom="0.42" header="0.52" footer="0.4"/>
  <pageSetup scale="32"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fitToPage="1"/>
  </sheetPr>
  <dimension ref="A1:R168"/>
  <sheetViews>
    <sheetView showGridLines="0" view="pageBreakPreview" zoomScaleNormal="55" zoomScaleSheetLayoutView="100" workbookViewId="0">
      <selection activeCell="C115" sqref="C115"/>
    </sheetView>
  </sheetViews>
  <sheetFormatPr defaultColWidth="9" defaultRowHeight="15.75"/>
  <cols>
    <col min="1" max="1" width="9" style="153"/>
    <col min="2" max="2" width="67.25" style="35" customWidth="1"/>
    <col min="3" max="3" width="15" style="35" customWidth="1"/>
    <col min="4" max="4" width="19.125" style="35"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50"/>
      <c r="B1" s="21" t="s">
        <v>22</v>
      </c>
      <c r="C1" s="21"/>
      <c r="D1" s="12"/>
      <c r="E1" s="4"/>
      <c r="F1" s="4"/>
      <c r="G1" s="4"/>
      <c r="H1" s="4"/>
      <c r="I1" s="4"/>
      <c r="J1" s="4"/>
      <c r="K1" s="4"/>
      <c r="L1" s="4"/>
      <c r="M1" s="4"/>
      <c r="N1" s="4"/>
    </row>
    <row r="2" spans="1:18" s="2" customFormat="1">
      <c r="A2" s="150"/>
      <c r="B2" s="21" t="s">
        <v>23</v>
      </c>
      <c r="C2" s="21"/>
      <c r="D2" s="12"/>
      <c r="E2" s="4"/>
      <c r="F2" s="4"/>
      <c r="G2" s="4"/>
      <c r="H2" s="4"/>
      <c r="I2" s="4"/>
      <c r="J2" s="4"/>
      <c r="K2" s="4"/>
      <c r="L2" s="4"/>
      <c r="M2" s="4"/>
      <c r="N2" s="4"/>
    </row>
    <row r="3" spans="1:18" s="3" customFormat="1">
      <c r="A3" s="150"/>
      <c r="B3" s="134" t="s">
        <v>259</v>
      </c>
      <c r="C3" s="22"/>
      <c r="D3" s="17"/>
    </row>
    <row r="4" spans="1:18" s="3" customFormat="1">
      <c r="A4" s="150"/>
      <c r="B4" s="26" t="s">
        <v>178</v>
      </c>
      <c r="C4" s="22"/>
      <c r="D4" s="16"/>
    </row>
    <row r="5" spans="1:18" s="3" customFormat="1">
      <c r="A5" s="150"/>
      <c r="B5" s="298" t="s">
        <v>184</v>
      </c>
      <c r="C5" s="22"/>
      <c r="D5" s="16"/>
    </row>
    <row r="6" spans="1:18" s="3" customFormat="1">
      <c r="A6" s="150"/>
      <c r="B6" s="16"/>
      <c r="D6" s="16"/>
    </row>
    <row r="7" spans="1:18" s="3" customFormat="1" ht="15.75" customHeight="1">
      <c r="A7" s="150"/>
      <c r="B7" s="149" t="s">
        <v>100</v>
      </c>
      <c r="C7" s="12"/>
      <c r="D7" s="12"/>
      <c r="E7" s="11"/>
      <c r="F7" s="11"/>
      <c r="G7" s="11"/>
      <c r="I7" s="8"/>
      <c r="J7" s="6"/>
      <c r="K7" s="6"/>
      <c r="L7" s="6"/>
      <c r="M7" s="6"/>
      <c r="N7" s="6"/>
      <c r="O7" s="6"/>
    </row>
    <row r="8" spans="1:18" s="3" customFormat="1">
      <c r="A8" s="150"/>
      <c r="B8" s="21"/>
      <c r="C8" s="13"/>
      <c r="D8" s="21"/>
      <c r="E8" s="55"/>
      <c r="F8" s="55"/>
      <c r="G8" s="55"/>
      <c r="H8" s="55"/>
      <c r="I8" s="55"/>
      <c r="J8" s="56" t="s">
        <v>3</v>
      </c>
      <c r="K8" s="57"/>
      <c r="L8" s="57"/>
      <c r="M8" s="57"/>
      <c r="N8" s="57"/>
      <c r="O8" s="58"/>
      <c r="P8" s="59"/>
      <c r="Q8" s="59"/>
      <c r="R8" s="59"/>
    </row>
    <row r="9" spans="1:18" s="3" customFormat="1">
      <c r="A9" s="150"/>
      <c r="B9" s="13"/>
      <c r="C9" s="13"/>
      <c r="D9" s="21"/>
      <c r="E9" s="78" t="s">
        <v>81</v>
      </c>
      <c r="F9" s="78"/>
      <c r="G9" s="60"/>
      <c r="H9" s="61"/>
      <c r="I9" s="61"/>
      <c r="J9" s="62"/>
      <c r="K9" s="63"/>
      <c r="L9" s="63"/>
      <c r="M9" s="63"/>
      <c r="N9" s="63"/>
      <c r="O9" s="58"/>
      <c r="P9" s="59"/>
      <c r="Q9" s="59"/>
      <c r="R9" s="59"/>
    </row>
    <row r="10" spans="1:18" ht="15.75" customHeight="1">
      <c r="B10" s="303" t="s">
        <v>280</v>
      </c>
      <c r="C10" s="30"/>
      <c r="D10" s="75"/>
      <c r="E10" s="78" t="s">
        <v>281</v>
      </c>
      <c r="F10" s="78"/>
      <c r="G10" s="76"/>
      <c r="H10" s="76"/>
      <c r="I10" s="76"/>
      <c r="J10" s="76"/>
      <c r="K10" s="76"/>
      <c r="L10" s="76"/>
      <c r="M10" s="76"/>
      <c r="N10" s="76"/>
      <c r="O10" s="76"/>
      <c r="P10" s="76"/>
      <c r="Q10" s="76"/>
      <c r="R10" s="76"/>
    </row>
    <row r="11" spans="1:18" ht="15.75" customHeight="1">
      <c r="B11" s="27" t="s">
        <v>270</v>
      </c>
      <c r="C11" s="32"/>
      <c r="D11" s="77"/>
      <c r="G11" s="78"/>
      <c r="H11" s="78"/>
      <c r="I11" s="78"/>
      <c r="J11" s="78"/>
      <c r="K11" s="78"/>
      <c r="L11" s="78"/>
      <c r="M11" s="78"/>
      <c r="N11" s="78"/>
      <c r="O11" s="79"/>
      <c r="P11" s="79"/>
      <c r="Q11" s="79"/>
      <c r="R11" s="79"/>
    </row>
    <row r="12" spans="1:18">
      <c r="A12" s="145"/>
      <c r="B12" s="34" t="s">
        <v>42</v>
      </c>
      <c r="C12" s="75"/>
      <c r="D12" s="80" t="s">
        <v>97</v>
      </c>
      <c r="E12" s="64" t="s">
        <v>137</v>
      </c>
      <c r="F12" s="64" t="s">
        <v>80</v>
      </c>
      <c r="G12" s="64" t="s">
        <v>1</v>
      </c>
      <c r="H12" s="64" t="s">
        <v>2</v>
      </c>
      <c r="I12" s="64" t="s">
        <v>17</v>
      </c>
      <c r="J12" s="64" t="s">
        <v>18</v>
      </c>
      <c r="K12" s="64" t="s">
        <v>20</v>
      </c>
      <c r="L12" s="64" t="s">
        <v>21</v>
      </c>
      <c r="M12" s="64" t="s">
        <v>24</v>
      </c>
      <c r="N12" s="64" t="s">
        <v>25</v>
      </c>
      <c r="O12" s="64" t="s">
        <v>27</v>
      </c>
      <c r="P12" s="64" t="s">
        <v>28</v>
      </c>
      <c r="Q12" s="64" t="s">
        <v>29</v>
      </c>
      <c r="R12" s="64" t="s">
        <v>30</v>
      </c>
    </row>
    <row r="13" spans="1:18">
      <c r="A13" s="145" t="s">
        <v>83</v>
      </c>
      <c r="B13" s="14" t="s">
        <v>378</v>
      </c>
      <c r="C13" s="194"/>
      <c r="D13" s="185">
        <v>0.43</v>
      </c>
      <c r="E13" s="158">
        <v>10624.01</v>
      </c>
      <c r="F13" s="158">
        <v>108074.91</v>
      </c>
      <c r="G13" s="66">
        <v>117381.4</v>
      </c>
      <c r="H13" s="66">
        <v>115652.8</v>
      </c>
      <c r="I13" s="66">
        <v>118439.2</v>
      </c>
      <c r="J13" s="66">
        <v>122648.9</v>
      </c>
      <c r="K13" s="66">
        <v>128991.4</v>
      </c>
      <c r="L13" s="66">
        <v>121595.4</v>
      </c>
      <c r="M13" s="66">
        <v>106932.4</v>
      </c>
      <c r="N13" s="66">
        <v>54425.1</v>
      </c>
      <c r="O13" s="66">
        <v>91650.2</v>
      </c>
      <c r="P13" s="66">
        <v>116315</v>
      </c>
      <c r="Q13" s="66">
        <v>110277.8</v>
      </c>
      <c r="R13" s="66">
        <v>106962.5</v>
      </c>
    </row>
    <row r="14" spans="1:18">
      <c r="A14" s="145" t="s">
        <v>84</v>
      </c>
      <c r="B14" s="14" t="s">
        <v>379</v>
      </c>
      <c r="C14" s="194"/>
      <c r="D14" s="185">
        <v>0.8</v>
      </c>
      <c r="E14" s="158">
        <v>1150.4000000000001</v>
      </c>
      <c r="F14" s="158">
        <v>2384.8000000000002</v>
      </c>
      <c r="G14" s="66">
        <v>280</v>
      </c>
      <c r="H14" s="66">
        <v>184</v>
      </c>
      <c r="I14" s="66">
        <v>216</v>
      </c>
      <c r="J14" s="66">
        <v>144</v>
      </c>
      <c r="K14" s="66">
        <v>184</v>
      </c>
      <c r="L14" s="66">
        <v>184</v>
      </c>
      <c r="M14" s="66">
        <v>40</v>
      </c>
      <c r="N14" s="66">
        <v>72</v>
      </c>
      <c r="O14" s="66">
        <v>0</v>
      </c>
      <c r="P14" s="66">
        <v>0</v>
      </c>
      <c r="Q14" s="66">
        <v>40</v>
      </c>
      <c r="R14" s="66">
        <v>112</v>
      </c>
    </row>
    <row r="15" spans="1:18">
      <c r="A15" s="145" t="s">
        <v>85</v>
      </c>
      <c r="B15" s="36"/>
      <c r="C15" s="194"/>
      <c r="D15" s="66"/>
      <c r="E15" s="159"/>
      <c r="F15" s="159"/>
      <c r="G15" s="82"/>
      <c r="H15" s="82"/>
      <c r="I15" s="82"/>
      <c r="J15" s="82"/>
      <c r="K15" s="82"/>
      <c r="L15" s="82"/>
      <c r="M15" s="82"/>
      <c r="N15" s="82"/>
      <c r="O15" s="67"/>
      <c r="P15" s="67"/>
      <c r="Q15" s="67"/>
      <c r="R15" s="67"/>
    </row>
    <row r="16" spans="1:18">
      <c r="A16" s="145" t="s">
        <v>86</v>
      </c>
      <c r="B16" s="14"/>
      <c r="C16" s="194"/>
      <c r="D16" s="66"/>
      <c r="E16" s="158"/>
      <c r="F16" s="158"/>
      <c r="G16" s="66"/>
      <c r="H16" s="66"/>
      <c r="I16" s="66"/>
      <c r="J16" s="66"/>
      <c r="K16" s="66"/>
      <c r="L16" s="66"/>
      <c r="M16" s="66"/>
      <c r="N16" s="66"/>
      <c r="O16" s="67"/>
      <c r="P16" s="67"/>
      <c r="Q16" s="67"/>
      <c r="R16" s="67"/>
    </row>
    <row r="17" spans="1:18" s="285" customFormat="1">
      <c r="A17" s="295" t="s">
        <v>87</v>
      </c>
      <c r="B17" s="39"/>
      <c r="C17" s="194"/>
      <c r="D17" s="66"/>
      <c r="E17" s="160"/>
      <c r="F17" s="160"/>
      <c r="G17" s="85"/>
      <c r="H17" s="85"/>
      <c r="I17" s="85"/>
      <c r="J17" s="85"/>
      <c r="K17" s="85"/>
      <c r="L17" s="85"/>
      <c r="M17" s="85"/>
      <c r="N17" s="85"/>
      <c r="O17" s="86"/>
      <c r="P17" s="86"/>
      <c r="Q17" s="86"/>
      <c r="R17" s="86"/>
    </row>
    <row r="18" spans="1:18" s="285" customFormat="1">
      <c r="A18" s="295" t="s">
        <v>88</v>
      </c>
      <c r="B18" s="39"/>
      <c r="C18" s="194"/>
      <c r="D18" s="66"/>
      <c r="E18" s="160"/>
      <c r="F18" s="160"/>
      <c r="G18" s="85"/>
      <c r="H18" s="85"/>
      <c r="I18" s="85"/>
      <c r="J18" s="85"/>
      <c r="K18" s="85"/>
      <c r="L18" s="85"/>
      <c r="M18" s="85"/>
      <c r="N18" s="85"/>
      <c r="O18" s="86"/>
      <c r="P18" s="86"/>
      <c r="Q18" s="86"/>
      <c r="R18" s="86"/>
    </row>
    <row r="19" spans="1:18" s="285" customFormat="1">
      <c r="A19" s="295" t="s">
        <v>89</v>
      </c>
      <c r="B19" s="39"/>
      <c r="C19" s="194"/>
      <c r="D19" s="66"/>
      <c r="E19" s="160"/>
      <c r="F19" s="160"/>
      <c r="G19" s="85"/>
      <c r="H19" s="85"/>
      <c r="I19" s="85"/>
      <c r="J19" s="85"/>
      <c r="K19" s="85"/>
      <c r="L19" s="85"/>
      <c r="M19" s="85"/>
      <c r="N19" s="85"/>
      <c r="O19" s="86"/>
      <c r="P19" s="86"/>
      <c r="Q19" s="86"/>
      <c r="R19" s="86"/>
    </row>
    <row r="20" spans="1:18">
      <c r="A20" s="145"/>
      <c r="B20" s="43"/>
      <c r="C20" s="12"/>
      <c r="D20" s="21"/>
      <c r="E20" s="98"/>
      <c r="F20" s="99"/>
      <c r="G20" s="99"/>
      <c r="H20" s="99"/>
      <c r="I20" s="99"/>
      <c r="J20" s="99"/>
      <c r="K20" s="99"/>
      <c r="L20" s="99"/>
      <c r="M20" s="99"/>
      <c r="N20" s="99"/>
      <c r="O20" s="100"/>
      <c r="P20" s="100"/>
      <c r="Q20" s="100"/>
      <c r="R20" s="101"/>
    </row>
    <row r="21" spans="1:18">
      <c r="A21" s="145"/>
      <c r="B21" s="27" t="s">
        <v>269</v>
      </c>
      <c r="C21" s="33"/>
      <c r="D21" s="27"/>
      <c r="E21" s="106"/>
      <c r="F21" s="107"/>
      <c r="G21" s="107"/>
      <c r="H21" s="107"/>
      <c r="I21" s="107"/>
      <c r="J21" s="107"/>
      <c r="K21" s="107"/>
      <c r="L21" s="107"/>
      <c r="M21" s="107"/>
      <c r="N21" s="107"/>
      <c r="O21" s="104"/>
      <c r="P21" s="104"/>
      <c r="Q21" s="104"/>
      <c r="R21" s="105"/>
    </row>
    <row r="22" spans="1:18">
      <c r="A22" s="145"/>
      <c r="B22" s="34" t="s">
        <v>35</v>
      </c>
      <c r="C22" s="75"/>
      <c r="D22" s="80" t="s">
        <v>98</v>
      </c>
      <c r="E22" s="292" t="s">
        <v>137</v>
      </c>
      <c r="F22" s="292" t="s">
        <v>80</v>
      </c>
      <c r="G22" s="292" t="s">
        <v>1</v>
      </c>
      <c r="H22" s="292" t="s">
        <v>2</v>
      </c>
      <c r="I22" s="292" t="s">
        <v>17</v>
      </c>
      <c r="J22" s="292" t="s">
        <v>18</v>
      </c>
      <c r="K22" s="292" t="s">
        <v>20</v>
      </c>
      <c r="L22" s="292" t="s">
        <v>21</v>
      </c>
      <c r="M22" s="292" t="s">
        <v>24</v>
      </c>
      <c r="N22" s="292" t="s">
        <v>25</v>
      </c>
      <c r="O22" s="292" t="s">
        <v>27</v>
      </c>
      <c r="P22" s="292" t="s">
        <v>28</v>
      </c>
      <c r="Q22" s="292" t="s">
        <v>29</v>
      </c>
      <c r="R22" s="292" t="s">
        <v>30</v>
      </c>
    </row>
    <row r="23" spans="1:18">
      <c r="A23" s="295" t="s">
        <v>90</v>
      </c>
      <c r="B23" s="14" t="s">
        <v>383</v>
      </c>
      <c r="C23" s="194"/>
      <c r="D23" s="420">
        <v>0.48099999999999998</v>
      </c>
      <c r="E23" s="161">
        <v>2112.0709999999999</v>
      </c>
      <c r="F23" s="161">
        <v>2250.1179999999999</v>
      </c>
      <c r="G23" s="89">
        <v>105.82</v>
      </c>
      <c r="H23" s="89">
        <v>67.34</v>
      </c>
      <c r="I23" s="89">
        <v>52.91</v>
      </c>
      <c r="J23" s="89">
        <v>28.86</v>
      </c>
      <c r="K23" s="89">
        <v>62.53</v>
      </c>
      <c r="L23" s="89">
        <v>33.67</v>
      </c>
      <c r="M23" s="89">
        <v>0</v>
      </c>
      <c r="N23" s="89">
        <v>0</v>
      </c>
      <c r="O23" s="89">
        <v>0</v>
      </c>
      <c r="P23" s="89">
        <v>0</v>
      </c>
      <c r="Q23" s="89">
        <v>19.239999999999998</v>
      </c>
      <c r="R23" s="89">
        <v>43.29</v>
      </c>
    </row>
    <row r="24" spans="1:18" s="285" customFormat="1">
      <c r="A24" s="295" t="s">
        <v>79</v>
      </c>
      <c r="B24" s="14"/>
      <c r="C24" s="194"/>
      <c r="D24" s="66"/>
      <c r="E24" s="161"/>
      <c r="F24" s="161"/>
      <c r="G24" s="89"/>
      <c r="H24" s="89"/>
      <c r="I24" s="89"/>
      <c r="J24" s="89"/>
      <c r="K24" s="89"/>
      <c r="L24" s="89"/>
      <c r="M24" s="89"/>
      <c r="N24" s="89"/>
      <c r="O24" s="90"/>
      <c r="P24" s="90"/>
      <c r="Q24" s="90"/>
      <c r="R24" s="90"/>
    </row>
    <row r="25" spans="1:18">
      <c r="A25" s="145" t="s">
        <v>91</v>
      </c>
      <c r="B25" s="36"/>
      <c r="C25" s="194"/>
      <c r="D25" s="66"/>
      <c r="E25" s="159"/>
      <c r="F25" s="159"/>
      <c r="G25" s="82"/>
      <c r="H25" s="82"/>
      <c r="I25" s="82"/>
      <c r="J25" s="82"/>
      <c r="K25" s="82"/>
      <c r="L25" s="82"/>
      <c r="M25" s="82"/>
      <c r="N25" s="82"/>
      <c r="O25" s="67"/>
      <c r="P25" s="67"/>
      <c r="Q25" s="67"/>
      <c r="R25" s="67"/>
    </row>
    <row r="26" spans="1:18">
      <c r="A26" s="145" t="s">
        <v>228</v>
      </c>
      <c r="B26" s="14"/>
      <c r="C26" s="194"/>
      <c r="D26" s="66"/>
      <c r="E26" s="158"/>
      <c r="F26" s="158"/>
      <c r="G26" s="66"/>
      <c r="H26" s="66"/>
      <c r="I26" s="66"/>
      <c r="J26" s="66"/>
      <c r="K26" s="66"/>
      <c r="L26" s="66"/>
      <c r="M26" s="66"/>
      <c r="N26" s="66"/>
      <c r="O26" s="67"/>
      <c r="P26" s="67"/>
      <c r="Q26" s="67"/>
      <c r="R26" s="67"/>
    </row>
    <row r="27" spans="1:18">
      <c r="A27" s="295" t="s">
        <v>229</v>
      </c>
      <c r="B27" s="14"/>
      <c r="C27" s="194"/>
      <c r="D27" s="66"/>
      <c r="E27" s="158"/>
      <c r="F27" s="158"/>
      <c r="G27" s="66"/>
      <c r="H27" s="66"/>
      <c r="I27" s="66"/>
      <c r="J27" s="66"/>
      <c r="K27" s="66"/>
      <c r="L27" s="66"/>
      <c r="M27" s="66"/>
      <c r="N27" s="66"/>
      <c r="O27" s="67"/>
      <c r="P27" s="67"/>
      <c r="Q27" s="67"/>
      <c r="R27" s="67"/>
    </row>
    <row r="28" spans="1:18" s="285" customFormat="1">
      <c r="A28" s="295" t="s">
        <v>230</v>
      </c>
      <c r="B28" s="39"/>
      <c r="C28" s="224"/>
      <c r="D28" s="85"/>
      <c r="E28" s="160"/>
      <c r="F28" s="160"/>
      <c r="G28" s="85"/>
      <c r="H28" s="85"/>
      <c r="I28" s="85"/>
      <c r="J28" s="85"/>
      <c r="K28" s="85"/>
      <c r="L28" s="85"/>
      <c r="M28" s="85"/>
      <c r="N28" s="85"/>
      <c r="O28" s="86"/>
      <c r="P28" s="86"/>
      <c r="Q28" s="86"/>
      <c r="R28" s="86"/>
    </row>
    <row r="29" spans="1:18" s="285" customFormat="1">
      <c r="A29" s="295" t="s">
        <v>231</v>
      </c>
      <c r="B29" s="39"/>
      <c r="C29" s="224"/>
      <c r="D29" s="85"/>
      <c r="E29" s="160"/>
      <c r="F29" s="160"/>
      <c r="G29" s="85"/>
      <c r="H29" s="85"/>
      <c r="I29" s="85"/>
      <c r="J29" s="85"/>
      <c r="K29" s="85"/>
      <c r="L29" s="85"/>
      <c r="M29" s="85"/>
      <c r="N29" s="85"/>
      <c r="O29" s="86"/>
      <c r="P29" s="86"/>
      <c r="Q29" s="86"/>
      <c r="R29" s="86"/>
    </row>
    <row r="30" spans="1:18" s="285" customFormat="1">
      <c r="B30" s="195"/>
      <c r="C30" s="361"/>
      <c r="D30" s="339"/>
      <c r="E30" s="340"/>
      <c r="F30" s="340"/>
      <c r="G30" s="340"/>
      <c r="H30" s="340"/>
      <c r="I30" s="340"/>
      <c r="J30" s="340"/>
      <c r="K30" s="340"/>
      <c r="L30" s="340"/>
      <c r="M30" s="340"/>
      <c r="N30" s="340"/>
      <c r="O30" s="341"/>
      <c r="P30" s="341"/>
      <c r="Q30" s="341"/>
      <c r="R30" s="341"/>
    </row>
    <row r="31" spans="1:18" ht="31.5">
      <c r="A31" s="145">
        <v>1</v>
      </c>
      <c r="B31" s="225" t="s">
        <v>115</v>
      </c>
      <c r="C31" s="330"/>
      <c r="D31" s="332"/>
      <c r="E31" s="328">
        <f t="shared" ref="E31:R31" si="0">SUM(E13:E19,E23:E30)</f>
        <v>13886.481</v>
      </c>
      <c r="F31" s="331">
        <f t="shared" si="0"/>
        <v>112709.82800000001</v>
      </c>
      <c r="G31" s="331">
        <f t="shared" si="0"/>
        <v>117767.22</v>
      </c>
      <c r="H31" s="328">
        <f t="shared" si="0"/>
        <v>115904.14</v>
      </c>
      <c r="I31" s="328">
        <f t="shared" si="0"/>
        <v>118708.11</v>
      </c>
      <c r="J31" s="328">
        <f t="shared" si="0"/>
        <v>122821.75999999999</v>
      </c>
      <c r="K31" s="328">
        <f t="shared" si="0"/>
        <v>129237.93</v>
      </c>
      <c r="L31" s="328">
        <f t="shared" si="0"/>
        <v>121813.06999999999</v>
      </c>
      <c r="M31" s="328">
        <f t="shared" si="0"/>
        <v>106972.4</v>
      </c>
      <c r="N31" s="328">
        <f t="shared" si="0"/>
        <v>54497.1</v>
      </c>
      <c r="O31" s="328">
        <f t="shared" si="0"/>
        <v>91650.2</v>
      </c>
      <c r="P31" s="328">
        <f t="shared" si="0"/>
        <v>116315</v>
      </c>
      <c r="Q31" s="328">
        <f t="shared" si="0"/>
        <v>110337.04000000001</v>
      </c>
      <c r="R31" s="328">
        <f t="shared" si="0"/>
        <v>107117.79</v>
      </c>
    </row>
    <row r="32" spans="1:18">
      <c r="A32" s="145"/>
      <c r="B32" s="33"/>
      <c r="C32" s="33"/>
      <c r="D32" s="27"/>
      <c r="E32" s="108"/>
      <c r="F32" s="109"/>
      <c r="G32" s="109"/>
      <c r="H32" s="109"/>
      <c r="I32" s="109"/>
      <c r="J32" s="109"/>
      <c r="K32" s="109"/>
      <c r="L32" s="109"/>
      <c r="M32" s="109"/>
      <c r="N32" s="109"/>
      <c r="O32" s="109"/>
      <c r="P32" s="109"/>
      <c r="Q32" s="109"/>
      <c r="R32" s="126"/>
    </row>
    <row r="33" spans="1:18">
      <c r="A33" s="145"/>
      <c r="B33" s="27" t="s">
        <v>273</v>
      </c>
      <c r="C33" s="33"/>
      <c r="D33" s="21"/>
      <c r="E33" s="102"/>
      <c r="F33" s="103"/>
      <c r="G33" s="103"/>
      <c r="H33" s="103"/>
      <c r="I33" s="103"/>
      <c r="J33" s="103"/>
      <c r="K33" s="103"/>
      <c r="L33" s="103"/>
      <c r="M33" s="103"/>
      <c r="N33" s="103"/>
      <c r="O33" s="104"/>
      <c r="P33" s="104"/>
      <c r="Q33" s="104"/>
      <c r="R33" s="105"/>
    </row>
    <row r="34" spans="1:18">
      <c r="A34" s="145"/>
      <c r="B34" s="21" t="s">
        <v>34</v>
      </c>
      <c r="C34" s="12"/>
      <c r="D34" s="80" t="s">
        <v>98</v>
      </c>
      <c r="E34" s="292" t="s">
        <v>137</v>
      </c>
      <c r="F34" s="292" t="s">
        <v>80</v>
      </c>
      <c r="G34" s="292" t="s">
        <v>1</v>
      </c>
      <c r="H34" s="292" t="s">
        <v>2</v>
      </c>
      <c r="I34" s="292" t="s">
        <v>17</v>
      </c>
      <c r="J34" s="292" t="s">
        <v>18</v>
      </c>
      <c r="K34" s="292" t="s">
        <v>20</v>
      </c>
      <c r="L34" s="292" t="s">
        <v>21</v>
      </c>
      <c r="M34" s="292" t="s">
        <v>24</v>
      </c>
      <c r="N34" s="292" t="s">
        <v>25</v>
      </c>
      <c r="O34" s="292" t="s">
        <v>27</v>
      </c>
      <c r="P34" s="292" t="s">
        <v>28</v>
      </c>
      <c r="Q34" s="292" t="s">
        <v>29</v>
      </c>
      <c r="R34" s="292" t="s">
        <v>30</v>
      </c>
    </row>
    <row r="35" spans="1:18">
      <c r="A35" s="295" t="s">
        <v>105</v>
      </c>
      <c r="B35" s="14"/>
      <c r="C35" s="40"/>
      <c r="D35" s="97"/>
      <c r="E35" s="180"/>
      <c r="F35" s="180"/>
      <c r="G35" s="118"/>
      <c r="H35" s="118"/>
      <c r="I35" s="118"/>
      <c r="J35" s="118"/>
      <c r="K35" s="118"/>
      <c r="L35" s="118"/>
      <c r="M35" s="118"/>
      <c r="N35" s="120"/>
      <c r="O35" s="119"/>
      <c r="P35" s="119"/>
      <c r="Q35" s="119"/>
      <c r="R35" s="119"/>
    </row>
    <row r="36" spans="1:18">
      <c r="A36" s="295" t="s">
        <v>106</v>
      </c>
      <c r="B36" s="14"/>
      <c r="C36" s="40"/>
      <c r="D36" s="97"/>
      <c r="E36" s="179"/>
      <c r="F36" s="179"/>
      <c r="G36" s="111"/>
      <c r="H36" s="111"/>
      <c r="I36" s="111"/>
      <c r="J36" s="111"/>
      <c r="K36" s="111"/>
      <c r="L36" s="111"/>
      <c r="M36" s="111"/>
      <c r="N36" s="121"/>
      <c r="O36" s="112"/>
      <c r="P36" s="112"/>
      <c r="Q36" s="112"/>
      <c r="R36" s="112"/>
    </row>
    <row r="37" spans="1:18">
      <c r="A37" s="295" t="s">
        <v>107</v>
      </c>
      <c r="B37" s="14"/>
      <c r="C37" s="40"/>
      <c r="D37" s="97"/>
      <c r="E37" s="179"/>
      <c r="F37" s="179"/>
      <c r="G37" s="111"/>
      <c r="H37" s="111"/>
      <c r="I37" s="111"/>
      <c r="J37" s="111"/>
      <c r="K37" s="111"/>
      <c r="L37" s="111"/>
      <c r="M37" s="111"/>
      <c r="N37" s="121"/>
      <c r="O37" s="112"/>
      <c r="P37" s="112"/>
      <c r="Q37" s="112"/>
      <c r="R37" s="112"/>
    </row>
    <row r="38" spans="1:18" s="285" customFormat="1">
      <c r="A38" s="295" t="s">
        <v>108</v>
      </c>
      <c r="B38" s="14"/>
      <c r="C38" s="336"/>
      <c r="D38" s="335"/>
      <c r="E38" s="333"/>
      <c r="F38" s="187"/>
      <c r="G38" s="337"/>
      <c r="H38" s="337"/>
      <c r="I38" s="337"/>
      <c r="J38" s="337"/>
      <c r="K38" s="337"/>
      <c r="L38" s="337"/>
      <c r="M38" s="337"/>
      <c r="N38" s="121"/>
      <c r="O38" s="338"/>
      <c r="P38" s="338"/>
      <c r="Q38" s="338"/>
      <c r="R38" s="338"/>
    </row>
    <row r="39" spans="1:18" s="285" customFormat="1">
      <c r="A39" s="295" t="s">
        <v>232</v>
      </c>
      <c r="B39" s="14"/>
      <c r="C39" s="336"/>
      <c r="D39" s="335"/>
      <c r="E39" s="333"/>
      <c r="F39" s="187"/>
      <c r="G39" s="337"/>
      <c r="H39" s="337"/>
      <c r="I39" s="337"/>
      <c r="J39" s="337"/>
      <c r="K39" s="337"/>
      <c r="L39" s="337"/>
      <c r="M39" s="337"/>
      <c r="N39" s="121"/>
      <c r="O39" s="338"/>
      <c r="P39" s="338"/>
      <c r="Q39" s="338"/>
      <c r="R39" s="338"/>
    </row>
    <row r="40" spans="1:18" s="285" customFormat="1">
      <c r="A40" s="295" t="s">
        <v>233</v>
      </c>
      <c r="B40" s="14"/>
      <c r="C40" s="336"/>
      <c r="D40" s="335"/>
      <c r="E40" s="333"/>
      <c r="F40" s="187"/>
      <c r="G40" s="337"/>
      <c r="H40" s="337"/>
      <c r="I40" s="337"/>
      <c r="J40" s="337"/>
      <c r="K40" s="337"/>
      <c r="L40" s="337"/>
      <c r="M40" s="337"/>
      <c r="N40" s="121"/>
      <c r="O40" s="338"/>
      <c r="P40" s="338"/>
      <c r="Q40" s="338"/>
      <c r="R40" s="338"/>
    </row>
    <row r="41" spans="1:18" s="285" customFormat="1">
      <c r="A41" s="295" t="s">
        <v>234</v>
      </c>
      <c r="B41" s="14"/>
      <c r="C41" s="336"/>
      <c r="D41" s="335"/>
      <c r="E41" s="333"/>
      <c r="F41" s="187"/>
      <c r="G41" s="337"/>
      <c r="H41" s="337"/>
      <c r="I41" s="337"/>
      <c r="J41" s="337"/>
      <c r="K41" s="337"/>
      <c r="L41" s="337"/>
      <c r="M41" s="337"/>
      <c r="N41" s="121"/>
      <c r="O41" s="338"/>
      <c r="P41" s="338"/>
      <c r="Q41" s="338"/>
      <c r="R41" s="338"/>
    </row>
    <row r="42" spans="1:18" s="285" customFormat="1">
      <c r="A42" s="295" t="s">
        <v>235</v>
      </c>
      <c r="B42" s="14"/>
      <c r="C42" s="336"/>
      <c r="D42" s="335"/>
      <c r="E42" s="333"/>
      <c r="F42" s="187"/>
      <c r="G42" s="337"/>
      <c r="H42" s="337"/>
      <c r="I42" s="337"/>
      <c r="J42" s="337"/>
      <c r="K42" s="337"/>
      <c r="L42" s="337"/>
      <c r="M42" s="337"/>
      <c r="N42" s="121"/>
      <c r="O42" s="338"/>
      <c r="P42" s="338"/>
      <c r="Q42" s="338"/>
      <c r="R42" s="338"/>
    </row>
    <row r="43" spans="1:18" s="285" customFormat="1">
      <c r="A43" s="295" t="s">
        <v>109</v>
      </c>
      <c r="B43" s="14"/>
      <c r="C43" s="336"/>
      <c r="D43" s="335"/>
      <c r="E43" s="333"/>
      <c r="F43" s="187"/>
      <c r="G43" s="337"/>
      <c r="H43" s="337"/>
      <c r="I43" s="337"/>
      <c r="J43" s="337"/>
      <c r="K43" s="337"/>
      <c r="L43" s="337"/>
      <c r="M43" s="337"/>
      <c r="N43" s="121"/>
      <c r="O43" s="338"/>
      <c r="P43" s="338"/>
      <c r="Q43" s="338"/>
      <c r="R43" s="338"/>
    </row>
    <row r="44" spans="1:18" s="285" customFormat="1">
      <c r="A44" s="295" t="s">
        <v>110</v>
      </c>
      <c r="B44" s="14"/>
      <c r="C44" s="290"/>
      <c r="D44" s="97"/>
      <c r="E44" s="179"/>
      <c r="F44" s="187"/>
      <c r="G44" s="111"/>
      <c r="H44" s="111"/>
      <c r="I44" s="111"/>
      <c r="J44" s="111"/>
      <c r="K44" s="111"/>
      <c r="L44" s="111"/>
      <c r="M44" s="111"/>
      <c r="N44" s="121"/>
      <c r="O44" s="112"/>
      <c r="P44" s="112"/>
      <c r="Q44" s="112"/>
      <c r="R44" s="112"/>
    </row>
    <row r="45" spans="1:18" s="285" customFormat="1">
      <c r="A45" s="295" t="s">
        <v>111</v>
      </c>
      <c r="B45" s="14"/>
      <c r="C45" s="290"/>
      <c r="D45" s="97"/>
      <c r="E45" s="179"/>
      <c r="F45" s="187"/>
      <c r="G45" s="111"/>
      <c r="H45" s="111"/>
      <c r="I45" s="111"/>
      <c r="J45" s="111"/>
      <c r="K45" s="111"/>
      <c r="L45" s="111"/>
      <c r="M45" s="111"/>
      <c r="N45" s="121"/>
      <c r="O45" s="112"/>
      <c r="P45" s="112"/>
      <c r="Q45" s="112"/>
      <c r="R45" s="112"/>
    </row>
    <row r="46" spans="1:18" s="285" customFormat="1">
      <c r="A46" s="295" t="s">
        <v>112</v>
      </c>
      <c r="B46" s="14"/>
      <c r="C46" s="336"/>
      <c r="D46" s="335"/>
      <c r="E46" s="333"/>
      <c r="F46" s="187"/>
      <c r="G46" s="337"/>
      <c r="H46" s="337"/>
      <c r="I46" s="337"/>
      <c r="J46" s="337"/>
      <c r="K46" s="337"/>
      <c r="L46" s="337"/>
      <c r="M46" s="337"/>
      <c r="N46" s="121"/>
      <c r="O46" s="338"/>
      <c r="P46" s="338"/>
      <c r="Q46" s="338"/>
      <c r="R46" s="338"/>
    </row>
    <row r="47" spans="1:18" s="285" customFormat="1">
      <c r="A47" s="295" t="s">
        <v>236</v>
      </c>
      <c r="B47" s="14"/>
      <c r="C47" s="290"/>
      <c r="D47" s="97"/>
      <c r="E47" s="179"/>
      <c r="F47" s="187"/>
      <c r="G47" s="111"/>
      <c r="H47" s="111"/>
      <c r="I47" s="111"/>
      <c r="J47" s="111"/>
      <c r="K47" s="111"/>
      <c r="L47" s="111"/>
      <c r="M47" s="111"/>
      <c r="N47" s="121"/>
      <c r="O47" s="112"/>
      <c r="P47" s="112"/>
      <c r="Q47" s="112"/>
      <c r="R47" s="112"/>
    </row>
    <row r="48" spans="1:18" s="285" customFormat="1">
      <c r="A48" s="301" t="s">
        <v>237</v>
      </c>
      <c r="B48" s="14"/>
      <c r="C48" s="290"/>
      <c r="D48" s="97"/>
      <c r="E48" s="179"/>
      <c r="F48" s="187"/>
      <c r="G48" s="111"/>
      <c r="H48" s="111"/>
      <c r="I48" s="111"/>
      <c r="J48" s="111"/>
      <c r="K48" s="111"/>
      <c r="L48" s="111"/>
      <c r="M48" s="111"/>
      <c r="N48" s="121"/>
      <c r="O48" s="112"/>
      <c r="P48" s="112"/>
      <c r="Q48" s="112"/>
      <c r="R48" s="112"/>
    </row>
    <row r="49" spans="1:18">
      <c r="A49" s="362"/>
      <c r="B49" s="43"/>
      <c r="C49" s="43"/>
      <c r="D49" s="87"/>
      <c r="E49" s="98"/>
      <c r="F49" s="99"/>
      <c r="G49" s="99"/>
      <c r="H49" s="99"/>
      <c r="I49" s="99"/>
      <c r="J49" s="99"/>
      <c r="K49" s="99"/>
      <c r="L49" s="99"/>
      <c r="M49" s="99"/>
      <c r="N49" s="99"/>
      <c r="O49" s="100"/>
      <c r="P49" s="100"/>
      <c r="Q49" s="100"/>
      <c r="R49" s="101"/>
    </row>
    <row r="50" spans="1:18">
      <c r="A50" s="145"/>
      <c r="B50" s="27" t="s">
        <v>275</v>
      </c>
      <c r="C50" s="12"/>
      <c r="D50" s="27"/>
      <c r="E50" s="106"/>
      <c r="F50" s="107"/>
      <c r="G50" s="107"/>
      <c r="H50" s="107"/>
      <c r="I50" s="107"/>
      <c r="J50" s="107"/>
      <c r="K50" s="107"/>
      <c r="L50" s="107"/>
      <c r="M50" s="107"/>
      <c r="N50" s="107"/>
      <c r="O50" s="104"/>
      <c r="P50" s="104"/>
      <c r="Q50" s="104"/>
      <c r="R50" s="105"/>
    </row>
    <row r="51" spans="1:18">
      <c r="A51" s="145"/>
      <c r="B51" s="21" t="s">
        <v>35</v>
      </c>
      <c r="C51" s="12"/>
      <c r="D51" s="80" t="s">
        <v>98</v>
      </c>
      <c r="E51" s="292" t="s">
        <v>137</v>
      </c>
      <c r="F51" s="292" t="s">
        <v>80</v>
      </c>
      <c r="G51" s="292" t="s">
        <v>1</v>
      </c>
      <c r="H51" s="292" t="s">
        <v>2</v>
      </c>
      <c r="I51" s="292" t="s">
        <v>17</v>
      </c>
      <c r="J51" s="292" t="s">
        <v>18</v>
      </c>
      <c r="K51" s="292" t="s">
        <v>20</v>
      </c>
      <c r="L51" s="292" t="s">
        <v>21</v>
      </c>
      <c r="M51" s="292" t="s">
        <v>24</v>
      </c>
      <c r="N51" s="292" t="s">
        <v>25</v>
      </c>
      <c r="O51" s="292" t="s">
        <v>27</v>
      </c>
      <c r="P51" s="292" t="s">
        <v>28</v>
      </c>
      <c r="Q51" s="292" t="s">
        <v>29</v>
      </c>
      <c r="R51" s="292" t="s">
        <v>30</v>
      </c>
    </row>
    <row r="52" spans="1:18">
      <c r="A52" s="295" t="s">
        <v>348</v>
      </c>
      <c r="B52" s="44"/>
      <c r="C52" s="40"/>
      <c r="D52" s="229"/>
      <c r="E52" s="180"/>
      <c r="F52" s="180"/>
      <c r="G52" s="118"/>
      <c r="H52" s="118"/>
      <c r="I52" s="118"/>
      <c r="J52" s="118"/>
      <c r="K52" s="118"/>
      <c r="L52" s="118"/>
      <c r="M52" s="118"/>
      <c r="N52" s="120"/>
      <c r="O52" s="119"/>
      <c r="P52" s="119"/>
      <c r="Q52" s="119"/>
      <c r="R52" s="119"/>
    </row>
    <row r="53" spans="1:18" s="285" customFormat="1">
      <c r="A53" s="295" t="s">
        <v>349</v>
      </c>
      <c r="B53" s="44"/>
      <c r="C53" s="290"/>
      <c r="D53" s="229"/>
      <c r="E53" s="180"/>
      <c r="F53" s="180"/>
      <c r="G53" s="118"/>
      <c r="H53" s="118"/>
      <c r="I53" s="118"/>
      <c r="J53" s="118"/>
      <c r="K53" s="118"/>
      <c r="L53" s="118"/>
      <c r="M53" s="118"/>
      <c r="N53" s="120"/>
      <c r="O53" s="119"/>
      <c r="P53" s="119"/>
      <c r="Q53" s="119"/>
      <c r="R53" s="119"/>
    </row>
    <row r="54" spans="1:18" s="285" customFormat="1">
      <c r="A54" s="295" t="s">
        <v>350</v>
      </c>
      <c r="B54" s="44"/>
      <c r="C54" s="290"/>
      <c r="D54" s="229"/>
      <c r="E54" s="180"/>
      <c r="F54" s="180"/>
      <c r="G54" s="118"/>
      <c r="H54" s="118"/>
      <c r="I54" s="118"/>
      <c r="J54" s="118"/>
      <c r="K54" s="118"/>
      <c r="L54" s="118"/>
      <c r="M54" s="118"/>
      <c r="N54" s="120"/>
      <c r="O54" s="119"/>
      <c r="P54" s="119"/>
      <c r="Q54" s="119"/>
      <c r="R54" s="119"/>
    </row>
    <row r="55" spans="1:18" s="285" customFormat="1">
      <c r="A55" s="295" t="s">
        <v>352</v>
      </c>
      <c r="B55" s="44"/>
      <c r="C55" s="290"/>
      <c r="D55" s="229"/>
      <c r="E55" s="180"/>
      <c r="F55" s="180"/>
      <c r="G55" s="118"/>
      <c r="H55" s="118"/>
      <c r="I55" s="118"/>
      <c r="J55" s="118"/>
      <c r="K55" s="118"/>
      <c r="L55" s="118"/>
      <c r="M55" s="118"/>
      <c r="N55" s="120"/>
      <c r="O55" s="119"/>
      <c r="P55" s="119"/>
      <c r="Q55" s="119"/>
      <c r="R55" s="119"/>
    </row>
    <row r="56" spans="1:18" s="285" customFormat="1">
      <c r="A56" s="295" t="s">
        <v>353</v>
      </c>
      <c r="B56" s="44"/>
      <c r="C56" s="290"/>
      <c r="D56" s="229"/>
      <c r="E56" s="180"/>
      <c r="F56" s="180"/>
      <c r="G56" s="118"/>
      <c r="H56" s="118"/>
      <c r="I56" s="118"/>
      <c r="J56" s="118"/>
      <c r="K56" s="118"/>
      <c r="L56" s="118"/>
      <c r="M56" s="118"/>
      <c r="N56" s="120"/>
      <c r="O56" s="119"/>
      <c r="P56" s="119"/>
      <c r="Q56" s="119"/>
      <c r="R56" s="119"/>
    </row>
    <row r="57" spans="1:18">
      <c r="A57" s="295" t="s">
        <v>351</v>
      </c>
      <c r="B57" s="44"/>
      <c r="C57" s="40"/>
      <c r="D57" s="229"/>
      <c r="E57" s="179"/>
      <c r="F57" s="179"/>
      <c r="G57" s="111"/>
      <c r="H57" s="111"/>
      <c r="I57" s="111"/>
      <c r="J57" s="111"/>
      <c r="K57" s="111"/>
      <c r="L57" s="111"/>
      <c r="M57" s="111"/>
      <c r="N57" s="121"/>
      <c r="O57" s="112"/>
      <c r="P57" s="112"/>
      <c r="Q57" s="112"/>
      <c r="R57" s="112"/>
    </row>
    <row r="58" spans="1:18">
      <c r="A58" s="145"/>
      <c r="B58" s="201"/>
      <c r="C58" s="202"/>
      <c r="D58" s="203"/>
      <c r="E58" s="204"/>
      <c r="F58" s="204"/>
      <c r="G58" s="204"/>
      <c r="H58" s="204"/>
      <c r="I58" s="204"/>
      <c r="J58" s="204"/>
      <c r="K58" s="204"/>
      <c r="L58" s="204"/>
      <c r="M58" s="204"/>
      <c r="N58" s="198"/>
      <c r="O58" s="200"/>
      <c r="P58" s="200"/>
      <c r="Q58" s="200"/>
      <c r="R58" s="200"/>
    </row>
    <row r="59" spans="1:18">
      <c r="A59" s="145">
        <v>2</v>
      </c>
      <c r="B59" s="226" t="s">
        <v>354</v>
      </c>
      <c r="C59" s="227"/>
      <c r="D59" s="228"/>
      <c r="E59" s="375">
        <f t="shared" ref="E59:R59" si="1">SUM(E35:E48,E52:E57)</f>
        <v>0</v>
      </c>
      <c r="F59" s="375">
        <f t="shared" si="1"/>
        <v>0</v>
      </c>
      <c r="G59" s="70">
        <f t="shared" si="1"/>
        <v>0</v>
      </c>
      <c r="H59" s="70">
        <f t="shared" si="1"/>
        <v>0</v>
      </c>
      <c r="I59" s="70">
        <f t="shared" si="1"/>
        <v>0</v>
      </c>
      <c r="J59" s="70">
        <f t="shared" si="1"/>
        <v>0</v>
      </c>
      <c r="K59" s="70">
        <f t="shared" si="1"/>
        <v>0</v>
      </c>
      <c r="L59" s="70">
        <f t="shared" si="1"/>
        <v>0</v>
      </c>
      <c r="M59" s="70">
        <f t="shared" si="1"/>
        <v>0</v>
      </c>
      <c r="N59" s="70">
        <f t="shared" si="1"/>
        <v>0</v>
      </c>
      <c r="O59" s="70">
        <f t="shared" si="1"/>
        <v>0</v>
      </c>
      <c r="P59" s="70">
        <f t="shared" si="1"/>
        <v>0</v>
      </c>
      <c r="Q59" s="70">
        <f t="shared" si="1"/>
        <v>0</v>
      </c>
      <c r="R59" s="70">
        <f t="shared" si="1"/>
        <v>0</v>
      </c>
    </row>
    <row r="60" spans="1:18">
      <c r="A60" s="145"/>
      <c r="B60" s="209"/>
      <c r="C60" s="210"/>
      <c r="D60" s="218"/>
      <c r="E60" s="219"/>
      <c r="F60" s="219"/>
      <c r="G60" s="219"/>
      <c r="H60" s="219"/>
      <c r="I60" s="219"/>
      <c r="J60" s="219"/>
      <c r="K60" s="219"/>
      <c r="L60" s="219"/>
      <c r="M60" s="219"/>
      <c r="N60" s="219"/>
      <c r="O60" s="219"/>
      <c r="P60" s="219"/>
      <c r="Q60" s="219"/>
      <c r="R60" s="211"/>
    </row>
    <row r="61" spans="1:18" ht="15" customHeight="1">
      <c r="A61" s="145">
        <v>3</v>
      </c>
      <c r="B61" s="214" t="s">
        <v>116</v>
      </c>
      <c r="C61" s="215"/>
      <c r="D61" s="216"/>
      <c r="E61" s="372">
        <f t="shared" ref="E61:R61" si="2">E31+E59</f>
        <v>13886.481</v>
      </c>
      <c r="F61" s="372">
        <f t="shared" si="2"/>
        <v>112709.82800000001</v>
      </c>
      <c r="G61" s="217">
        <f t="shared" si="2"/>
        <v>117767.22</v>
      </c>
      <c r="H61" s="217">
        <f t="shared" si="2"/>
        <v>115904.14</v>
      </c>
      <c r="I61" s="217">
        <f t="shared" si="2"/>
        <v>118708.11</v>
      </c>
      <c r="J61" s="217">
        <f t="shared" si="2"/>
        <v>122821.75999999999</v>
      </c>
      <c r="K61" s="217">
        <f t="shared" si="2"/>
        <v>129237.93</v>
      </c>
      <c r="L61" s="217">
        <f t="shared" si="2"/>
        <v>121813.06999999999</v>
      </c>
      <c r="M61" s="217">
        <f t="shared" si="2"/>
        <v>106972.4</v>
      </c>
      <c r="N61" s="217">
        <f t="shared" si="2"/>
        <v>54497.1</v>
      </c>
      <c r="O61" s="217">
        <f t="shared" si="2"/>
        <v>91650.2</v>
      </c>
      <c r="P61" s="217">
        <f t="shared" si="2"/>
        <v>116315</v>
      </c>
      <c r="Q61" s="217">
        <f t="shared" si="2"/>
        <v>110337.04000000001</v>
      </c>
      <c r="R61" s="217">
        <f t="shared" si="2"/>
        <v>107117.79</v>
      </c>
    </row>
    <row r="62" spans="1:18">
      <c r="A62" s="145"/>
      <c r="B62" s="27"/>
      <c r="C62" s="33"/>
      <c r="D62" s="27"/>
      <c r="E62" s="78"/>
      <c r="F62" s="78"/>
      <c r="G62" s="78"/>
      <c r="H62" s="78"/>
      <c r="I62" s="78"/>
      <c r="J62" s="78"/>
      <c r="K62" s="78"/>
      <c r="L62" s="78"/>
      <c r="M62" s="78"/>
      <c r="N62" s="78"/>
      <c r="O62" s="78"/>
      <c r="P62" s="78"/>
      <c r="Q62" s="78"/>
      <c r="R62" s="78"/>
    </row>
    <row r="63" spans="1:18" ht="15" customHeight="1">
      <c r="A63" s="145"/>
      <c r="B63" s="122"/>
      <c r="C63" s="123"/>
      <c r="D63" s="92"/>
      <c r="E63" s="78"/>
      <c r="F63" s="78"/>
      <c r="G63" s="78"/>
      <c r="H63" s="78"/>
      <c r="I63" s="78"/>
      <c r="J63" s="78"/>
      <c r="K63" s="78"/>
      <c r="L63" s="78"/>
      <c r="M63" s="78"/>
      <c r="N63" s="78"/>
      <c r="O63" s="78"/>
      <c r="P63" s="78"/>
      <c r="Q63" s="78"/>
      <c r="R63" s="78"/>
    </row>
    <row r="64" spans="1:18" s="48" customFormat="1" ht="15" customHeight="1">
      <c r="A64" s="146"/>
      <c r="B64" s="303" t="s">
        <v>132</v>
      </c>
      <c r="C64" s="45"/>
      <c r="D64" s="92"/>
      <c r="E64" s="92"/>
      <c r="F64" s="92"/>
      <c r="G64" s="93"/>
      <c r="H64" s="93"/>
      <c r="I64" s="93"/>
      <c r="J64" s="93"/>
      <c r="K64" s="93"/>
      <c r="L64" s="93"/>
      <c r="M64" s="93"/>
      <c r="N64" s="93"/>
      <c r="O64" s="79"/>
      <c r="P64" s="79"/>
      <c r="Q64" s="79"/>
      <c r="R64" s="79"/>
    </row>
    <row r="65" spans="1:18" ht="15" customHeight="1">
      <c r="A65" s="145"/>
      <c r="B65" s="27" t="s">
        <v>276</v>
      </c>
      <c r="C65" s="33"/>
      <c r="D65" s="92"/>
      <c r="E65" s="92"/>
      <c r="F65" s="92"/>
      <c r="G65" s="93"/>
      <c r="H65" s="93"/>
      <c r="I65" s="93"/>
      <c r="J65" s="93"/>
      <c r="K65" s="93"/>
      <c r="L65" s="93"/>
      <c r="M65" s="93"/>
      <c r="N65" s="93"/>
      <c r="O65" s="79"/>
      <c r="P65" s="79"/>
      <c r="Q65" s="79"/>
      <c r="R65" s="79"/>
    </row>
    <row r="66" spans="1:18">
      <c r="A66" s="145"/>
      <c r="B66" s="21" t="s">
        <v>39</v>
      </c>
      <c r="C66" s="32"/>
      <c r="D66" s="80" t="s">
        <v>98</v>
      </c>
      <c r="E66" s="292" t="s">
        <v>137</v>
      </c>
      <c r="F66" s="292" t="s">
        <v>80</v>
      </c>
      <c r="G66" s="64" t="s">
        <v>1</v>
      </c>
      <c r="H66" s="64" t="s">
        <v>2</v>
      </c>
      <c r="I66" s="64" t="s">
        <v>17</v>
      </c>
      <c r="J66" s="64" t="s">
        <v>18</v>
      </c>
      <c r="K66" s="64" t="s">
        <v>20</v>
      </c>
      <c r="L66" s="64" t="s">
        <v>21</v>
      </c>
      <c r="M66" s="64" t="s">
        <v>24</v>
      </c>
      <c r="N66" s="64" t="s">
        <v>25</v>
      </c>
      <c r="O66" s="64" t="s">
        <v>27</v>
      </c>
      <c r="P66" s="64" t="s">
        <v>28</v>
      </c>
      <c r="Q66" s="64" t="s">
        <v>29</v>
      </c>
      <c r="R66" s="64" t="s">
        <v>30</v>
      </c>
    </row>
    <row r="67" spans="1:18" s="2" customFormat="1">
      <c r="A67" s="296" t="s">
        <v>117</v>
      </c>
      <c r="B67" s="124"/>
      <c r="C67" s="189"/>
      <c r="D67" s="230"/>
      <c r="E67" s="177"/>
      <c r="F67" s="177"/>
      <c r="G67" s="111"/>
      <c r="H67" s="111"/>
      <c r="I67" s="111"/>
      <c r="J67" s="111"/>
      <c r="K67" s="111"/>
      <c r="L67" s="111"/>
      <c r="M67" s="111"/>
      <c r="N67" s="121"/>
      <c r="O67" s="112"/>
      <c r="P67" s="112"/>
      <c r="Q67" s="112"/>
      <c r="R67" s="112"/>
    </row>
    <row r="68" spans="1:18" s="2" customFormat="1">
      <c r="A68" s="296" t="s">
        <v>118</v>
      </c>
      <c r="B68" s="53"/>
      <c r="C68" s="189"/>
      <c r="D68" s="230"/>
      <c r="E68" s="177"/>
      <c r="F68" s="177"/>
      <c r="G68" s="111"/>
      <c r="H68" s="111"/>
      <c r="I68" s="111"/>
      <c r="J68" s="111"/>
      <c r="K68" s="111"/>
      <c r="L68" s="111"/>
      <c r="M68" s="111"/>
      <c r="N68" s="121"/>
      <c r="O68" s="112"/>
      <c r="P68" s="112"/>
      <c r="Q68" s="112"/>
      <c r="R68" s="112"/>
    </row>
    <row r="69" spans="1:18" s="2" customFormat="1">
      <c r="A69" s="296" t="s">
        <v>119</v>
      </c>
      <c r="B69" s="53"/>
      <c r="C69" s="189"/>
      <c r="D69" s="230"/>
      <c r="E69" s="177"/>
      <c r="F69" s="177"/>
      <c r="G69" s="111"/>
      <c r="H69" s="111"/>
      <c r="I69" s="111"/>
      <c r="J69" s="111"/>
      <c r="K69" s="111"/>
      <c r="L69" s="111"/>
      <c r="M69" s="111"/>
      <c r="N69" s="121"/>
      <c r="O69" s="112"/>
      <c r="P69" s="112"/>
      <c r="Q69" s="112"/>
      <c r="R69" s="112"/>
    </row>
    <row r="70" spans="1:18" s="2" customFormat="1">
      <c r="A70" s="296" t="s">
        <v>120</v>
      </c>
      <c r="B70" s="53"/>
      <c r="C70" s="189"/>
      <c r="D70" s="230"/>
      <c r="E70" s="177"/>
      <c r="F70" s="177"/>
      <c r="G70" s="111"/>
      <c r="H70" s="111"/>
      <c r="I70" s="111"/>
      <c r="J70" s="111"/>
      <c r="K70" s="111"/>
      <c r="L70" s="111"/>
      <c r="M70" s="111"/>
      <c r="N70" s="121"/>
      <c r="O70" s="112"/>
      <c r="P70" s="112"/>
      <c r="Q70" s="112"/>
      <c r="R70" s="112"/>
    </row>
    <row r="71" spans="1:18" s="2" customFormat="1">
      <c r="A71" s="295" t="s">
        <v>121</v>
      </c>
      <c r="B71" s="53"/>
      <c r="C71" s="189"/>
      <c r="D71" s="230"/>
      <c r="E71" s="177"/>
      <c r="F71" s="177"/>
      <c r="G71" s="111"/>
      <c r="H71" s="111"/>
      <c r="I71" s="111"/>
      <c r="J71" s="111"/>
      <c r="K71" s="111"/>
      <c r="L71" s="111"/>
      <c r="M71" s="111"/>
      <c r="N71" s="121"/>
      <c r="O71" s="112"/>
      <c r="P71" s="112"/>
      <c r="Q71" s="112"/>
      <c r="R71" s="112"/>
    </row>
    <row r="72" spans="1:18" s="2" customFormat="1">
      <c r="A72" s="296" t="s">
        <v>238</v>
      </c>
      <c r="B72" s="53"/>
      <c r="C72" s="189"/>
      <c r="D72" s="230"/>
      <c r="E72" s="177"/>
      <c r="F72" s="177"/>
      <c r="G72" s="111"/>
      <c r="H72" s="111"/>
      <c r="I72" s="111"/>
      <c r="J72" s="111"/>
      <c r="K72" s="111"/>
      <c r="L72" s="111"/>
      <c r="M72" s="111"/>
      <c r="N72" s="121"/>
      <c r="O72" s="112"/>
      <c r="P72" s="112"/>
      <c r="Q72" s="112"/>
      <c r="R72" s="112"/>
    </row>
    <row r="73" spans="1:18" s="2" customFormat="1">
      <c r="A73" s="296" t="s">
        <v>239</v>
      </c>
      <c r="B73" s="53"/>
      <c r="C73" s="189"/>
      <c r="D73" s="230"/>
      <c r="E73" s="177"/>
      <c r="F73" s="177"/>
      <c r="G73" s="111"/>
      <c r="H73" s="111"/>
      <c r="I73" s="111"/>
      <c r="J73" s="111"/>
      <c r="K73" s="111"/>
      <c r="L73" s="111"/>
      <c r="M73" s="111"/>
      <c r="N73" s="121"/>
      <c r="O73" s="112"/>
      <c r="P73" s="112"/>
      <c r="Q73" s="112"/>
      <c r="R73" s="112"/>
    </row>
    <row r="74" spans="1:18" s="2" customFormat="1">
      <c r="A74" s="296" t="s">
        <v>240</v>
      </c>
      <c r="B74" s="53"/>
      <c r="C74" s="189"/>
      <c r="D74" s="230"/>
      <c r="E74" s="177"/>
      <c r="F74" s="177"/>
      <c r="G74" s="111"/>
      <c r="H74" s="111"/>
      <c r="I74" s="111"/>
      <c r="J74" s="111"/>
      <c r="K74" s="111"/>
      <c r="L74" s="111"/>
      <c r="M74" s="111"/>
      <c r="N74" s="121"/>
      <c r="O74" s="112"/>
      <c r="P74" s="112"/>
      <c r="Q74" s="112"/>
      <c r="R74" s="112"/>
    </row>
    <row r="75" spans="1:18" s="2" customFormat="1">
      <c r="A75" s="296" t="s">
        <v>241</v>
      </c>
      <c r="B75" s="53"/>
      <c r="C75" s="189"/>
      <c r="D75" s="230"/>
      <c r="E75" s="177"/>
      <c r="F75" s="177"/>
      <c r="G75" s="111"/>
      <c r="H75" s="111"/>
      <c r="I75" s="111"/>
      <c r="J75" s="111"/>
      <c r="K75" s="111"/>
      <c r="L75" s="111"/>
      <c r="M75" s="111"/>
      <c r="N75" s="121"/>
      <c r="O75" s="112"/>
      <c r="P75" s="112"/>
      <c r="Q75" s="112"/>
      <c r="R75" s="112"/>
    </row>
    <row r="76" spans="1:18" s="2" customFormat="1">
      <c r="A76" s="296" t="s">
        <v>242</v>
      </c>
      <c r="B76" s="53"/>
      <c r="C76" s="189"/>
      <c r="D76" s="230"/>
      <c r="E76" s="177"/>
      <c r="F76" s="177"/>
      <c r="G76" s="111"/>
      <c r="H76" s="111"/>
      <c r="I76" s="111"/>
      <c r="J76" s="111"/>
      <c r="K76" s="111"/>
      <c r="L76" s="111"/>
      <c r="M76" s="111"/>
      <c r="N76" s="121"/>
      <c r="O76" s="112"/>
      <c r="P76" s="112"/>
      <c r="Q76" s="112"/>
      <c r="R76" s="112"/>
    </row>
    <row r="77" spans="1:18" s="2" customFormat="1">
      <c r="A77" s="296" t="s">
        <v>243</v>
      </c>
      <c r="B77" s="53"/>
      <c r="C77" s="189"/>
      <c r="D77" s="230"/>
      <c r="E77" s="177"/>
      <c r="F77" s="177"/>
      <c r="G77" s="111"/>
      <c r="H77" s="111"/>
      <c r="I77" s="111"/>
      <c r="J77" s="111"/>
      <c r="K77" s="111"/>
      <c r="L77" s="111"/>
      <c r="M77" s="111"/>
      <c r="N77" s="121"/>
      <c r="O77" s="112"/>
      <c r="P77" s="112"/>
      <c r="Q77" s="112"/>
      <c r="R77" s="112"/>
    </row>
    <row r="78" spans="1:18" s="2" customFormat="1">
      <c r="A78" s="296" t="s">
        <v>244</v>
      </c>
      <c r="B78" s="53"/>
      <c r="C78" s="189"/>
      <c r="D78" s="230"/>
      <c r="E78" s="177"/>
      <c r="F78" s="177"/>
      <c r="G78" s="111"/>
      <c r="H78" s="111"/>
      <c r="I78" s="111"/>
      <c r="J78" s="111"/>
      <c r="K78" s="111"/>
      <c r="L78" s="111"/>
      <c r="M78" s="111"/>
      <c r="N78" s="121"/>
      <c r="O78" s="112"/>
      <c r="P78" s="112"/>
      <c r="Q78" s="112"/>
      <c r="R78" s="112"/>
    </row>
    <row r="79" spans="1:18" s="2" customFormat="1">
      <c r="A79" s="296" t="s">
        <v>245</v>
      </c>
      <c r="B79" s="53"/>
      <c r="C79" s="189"/>
      <c r="D79" s="230"/>
      <c r="E79" s="177"/>
      <c r="F79" s="177"/>
      <c r="G79" s="111"/>
      <c r="H79" s="111"/>
      <c r="I79" s="111"/>
      <c r="J79" s="111"/>
      <c r="K79" s="111"/>
      <c r="L79" s="111"/>
      <c r="M79" s="111"/>
      <c r="N79" s="121"/>
      <c r="O79" s="112"/>
      <c r="P79" s="112"/>
      <c r="Q79" s="112"/>
      <c r="R79" s="112"/>
    </row>
    <row r="80" spans="1:18" s="2" customFormat="1">
      <c r="A80" s="301" t="s">
        <v>246</v>
      </c>
      <c r="B80" s="53"/>
      <c r="C80" s="189"/>
      <c r="D80" s="230"/>
      <c r="E80" s="177"/>
      <c r="F80" s="177"/>
      <c r="G80" s="111"/>
      <c r="H80" s="111"/>
      <c r="I80" s="111"/>
      <c r="J80" s="111"/>
      <c r="K80" s="111"/>
      <c r="L80" s="111"/>
      <c r="M80" s="111"/>
      <c r="N80" s="111"/>
      <c r="O80" s="112"/>
      <c r="P80" s="112"/>
      <c r="Q80" s="112"/>
      <c r="R80" s="112"/>
    </row>
    <row r="81" spans="1:18">
      <c r="A81" s="145">
        <v>4</v>
      </c>
      <c r="B81" s="52" t="s">
        <v>113</v>
      </c>
      <c r="C81" s="47"/>
      <c r="D81" s="190"/>
      <c r="E81" s="371">
        <f>SUM(E67:E80)</f>
        <v>0</v>
      </c>
      <c r="F81" s="371">
        <f>SUM(F67:F80)</f>
        <v>0</v>
      </c>
      <c r="G81" s="69">
        <f t="shared" ref="G81:R81" si="3">SUM(G67:G80)</f>
        <v>0</v>
      </c>
      <c r="H81" s="69">
        <f t="shared" si="3"/>
        <v>0</v>
      </c>
      <c r="I81" s="69">
        <f t="shared" si="3"/>
        <v>0</v>
      </c>
      <c r="J81" s="69">
        <f t="shared" si="3"/>
        <v>0</v>
      </c>
      <c r="K81" s="69">
        <f t="shared" si="3"/>
        <v>0</v>
      </c>
      <c r="L81" s="69">
        <f t="shared" si="3"/>
        <v>0</v>
      </c>
      <c r="M81" s="69">
        <f t="shared" si="3"/>
        <v>0</v>
      </c>
      <c r="N81" s="69">
        <f t="shared" si="3"/>
        <v>0</v>
      </c>
      <c r="O81" s="69">
        <f t="shared" si="3"/>
        <v>0</v>
      </c>
      <c r="P81" s="69">
        <f t="shared" si="3"/>
        <v>0</v>
      </c>
      <c r="Q81" s="69">
        <f t="shared" si="3"/>
        <v>0</v>
      </c>
      <c r="R81" s="69">
        <f t="shared" si="3"/>
        <v>0</v>
      </c>
    </row>
    <row r="82" spans="1:18">
      <c r="A82" s="145"/>
      <c r="B82" s="12"/>
      <c r="C82" s="32"/>
      <c r="D82" s="162"/>
      <c r="E82" s="167"/>
      <c r="F82" s="251"/>
      <c r="G82" s="168"/>
      <c r="H82" s="168"/>
      <c r="I82" s="168"/>
      <c r="J82" s="168"/>
      <c r="K82" s="168"/>
      <c r="L82" s="168"/>
      <c r="M82" s="168"/>
      <c r="N82" s="168"/>
      <c r="O82" s="169"/>
      <c r="P82" s="169"/>
      <c r="Q82" s="169"/>
      <c r="R82" s="170"/>
    </row>
    <row r="83" spans="1:18">
      <c r="A83" s="145"/>
      <c r="B83" s="27" t="s">
        <v>277</v>
      </c>
      <c r="C83" s="12"/>
      <c r="D83" s="21"/>
      <c r="E83" s="106"/>
      <c r="F83" s="107"/>
      <c r="G83" s="107"/>
      <c r="H83" s="107"/>
      <c r="I83" s="107"/>
      <c r="J83" s="107"/>
      <c r="K83" s="107"/>
      <c r="L83" s="107"/>
      <c r="M83" s="107"/>
      <c r="N83" s="107"/>
      <c r="O83" s="104"/>
      <c r="P83" s="104"/>
      <c r="Q83" s="104"/>
      <c r="R83" s="105"/>
    </row>
    <row r="84" spans="1:18">
      <c r="A84" s="145"/>
      <c r="B84" s="21" t="s">
        <v>39</v>
      </c>
      <c r="C84" s="130"/>
      <c r="D84" s="80" t="s">
        <v>98</v>
      </c>
      <c r="E84" s="292" t="s">
        <v>137</v>
      </c>
      <c r="F84" s="292" t="s">
        <v>80</v>
      </c>
      <c r="G84" s="292" t="s">
        <v>1</v>
      </c>
      <c r="H84" s="292" t="s">
        <v>2</v>
      </c>
      <c r="I84" s="292" t="s">
        <v>17</v>
      </c>
      <c r="J84" s="292" t="s">
        <v>18</v>
      </c>
      <c r="K84" s="292" t="s">
        <v>20</v>
      </c>
      <c r="L84" s="292" t="s">
        <v>21</v>
      </c>
      <c r="M84" s="292" t="s">
        <v>24</v>
      </c>
      <c r="N84" s="292" t="s">
        <v>25</v>
      </c>
      <c r="O84" s="292" t="s">
        <v>27</v>
      </c>
      <c r="P84" s="292" t="s">
        <v>28</v>
      </c>
      <c r="Q84" s="292" t="s">
        <v>29</v>
      </c>
      <c r="R84" s="292" t="s">
        <v>30</v>
      </c>
    </row>
    <row r="85" spans="1:18">
      <c r="A85" s="296" t="s">
        <v>122</v>
      </c>
      <c r="B85" s="53"/>
      <c r="C85" s="40"/>
      <c r="D85" s="97"/>
      <c r="E85" s="373"/>
      <c r="F85" s="183"/>
      <c r="G85" s="110"/>
      <c r="H85" s="111"/>
      <c r="I85" s="111"/>
      <c r="J85" s="111"/>
      <c r="K85" s="111"/>
      <c r="L85" s="111"/>
      <c r="M85" s="111"/>
      <c r="N85" s="111"/>
      <c r="O85" s="112"/>
      <c r="P85" s="112"/>
      <c r="Q85" s="112"/>
      <c r="R85" s="112"/>
    </row>
    <row r="86" spans="1:18" s="285" customFormat="1">
      <c r="A86" s="296" t="s">
        <v>123</v>
      </c>
      <c r="B86" s="53"/>
      <c r="C86" s="290"/>
      <c r="D86" s="97"/>
      <c r="E86" s="183"/>
      <c r="F86" s="183"/>
      <c r="G86" s="110"/>
      <c r="H86" s="111"/>
      <c r="I86" s="111"/>
      <c r="J86" s="111"/>
      <c r="K86" s="111"/>
      <c r="L86" s="111"/>
      <c r="M86" s="111"/>
      <c r="N86" s="111"/>
      <c r="O86" s="112"/>
      <c r="P86" s="112"/>
      <c r="Q86" s="112"/>
      <c r="R86" s="112"/>
    </row>
    <row r="87" spans="1:18" s="285" customFormat="1">
      <c r="A87" s="296" t="s">
        <v>124</v>
      </c>
      <c r="B87" s="53"/>
      <c r="C87" s="290"/>
      <c r="D87" s="97"/>
      <c r="E87" s="183"/>
      <c r="F87" s="183"/>
      <c r="G87" s="110"/>
      <c r="H87" s="111"/>
      <c r="I87" s="111"/>
      <c r="J87" s="111"/>
      <c r="K87" s="111"/>
      <c r="L87" s="111"/>
      <c r="M87" s="111"/>
      <c r="N87" s="111"/>
      <c r="O87" s="112"/>
      <c r="P87" s="112"/>
      <c r="Q87" s="112"/>
      <c r="R87" s="112"/>
    </row>
    <row r="88" spans="1:18" s="285" customFormat="1">
      <c r="A88" s="296" t="s">
        <v>125</v>
      </c>
      <c r="B88" s="53"/>
      <c r="C88" s="290"/>
      <c r="D88" s="97"/>
      <c r="E88" s="183"/>
      <c r="F88" s="183"/>
      <c r="G88" s="110"/>
      <c r="H88" s="111"/>
      <c r="I88" s="111"/>
      <c r="J88" s="111"/>
      <c r="K88" s="111"/>
      <c r="L88" s="111"/>
      <c r="M88" s="111"/>
      <c r="N88" s="111"/>
      <c r="O88" s="112"/>
      <c r="P88" s="112"/>
      <c r="Q88" s="112"/>
      <c r="R88" s="112"/>
    </row>
    <row r="89" spans="1:18" s="285" customFormat="1">
      <c r="A89" s="295" t="s">
        <v>126</v>
      </c>
      <c r="B89" s="53"/>
      <c r="C89" s="290"/>
      <c r="D89" s="97"/>
      <c r="E89" s="183"/>
      <c r="F89" s="183"/>
      <c r="G89" s="110"/>
      <c r="H89" s="111"/>
      <c r="I89" s="111"/>
      <c r="J89" s="111"/>
      <c r="K89" s="111"/>
      <c r="L89" s="111"/>
      <c r="M89" s="111"/>
      <c r="N89" s="111"/>
      <c r="O89" s="112"/>
      <c r="P89" s="112"/>
      <c r="Q89" s="112"/>
      <c r="R89" s="112"/>
    </row>
    <row r="90" spans="1:18" s="285" customFormat="1">
      <c r="A90" s="296" t="s">
        <v>247</v>
      </c>
      <c r="B90" s="53"/>
      <c r="C90" s="290"/>
      <c r="D90" s="97"/>
      <c r="E90" s="183"/>
      <c r="F90" s="183"/>
      <c r="G90" s="110"/>
      <c r="H90" s="111"/>
      <c r="I90" s="111"/>
      <c r="J90" s="111"/>
      <c r="K90" s="111"/>
      <c r="L90" s="111"/>
      <c r="M90" s="111"/>
      <c r="N90" s="111"/>
      <c r="O90" s="112"/>
      <c r="P90" s="112"/>
      <c r="Q90" s="112"/>
      <c r="R90" s="112"/>
    </row>
    <row r="91" spans="1:18" s="285" customFormat="1">
      <c r="A91" s="296" t="s">
        <v>248</v>
      </c>
      <c r="B91" s="53"/>
      <c r="C91" s="290"/>
      <c r="D91" s="97"/>
      <c r="E91" s="183"/>
      <c r="F91" s="183"/>
      <c r="G91" s="110"/>
      <c r="H91" s="111"/>
      <c r="I91" s="111"/>
      <c r="J91" s="111"/>
      <c r="K91" s="111"/>
      <c r="L91" s="111"/>
      <c r="M91" s="111"/>
      <c r="N91" s="111"/>
      <c r="O91" s="112"/>
      <c r="P91" s="112"/>
      <c r="Q91" s="112"/>
      <c r="R91" s="112"/>
    </row>
    <row r="92" spans="1:18" s="285" customFormat="1">
      <c r="A92" s="296" t="s">
        <v>249</v>
      </c>
      <c r="B92" s="53"/>
      <c r="C92" s="290"/>
      <c r="D92" s="97"/>
      <c r="E92" s="183"/>
      <c r="F92" s="183"/>
      <c r="G92" s="110"/>
      <c r="H92" s="111"/>
      <c r="I92" s="111"/>
      <c r="J92" s="111"/>
      <c r="K92" s="111"/>
      <c r="L92" s="111"/>
      <c r="M92" s="111"/>
      <c r="N92" s="111"/>
      <c r="O92" s="112"/>
      <c r="P92" s="112"/>
      <c r="Q92" s="112"/>
      <c r="R92" s="112"/>
    </row>
    <row r="93" spans="1:18" s="285" customFormat="1">
      <c r="A93" s="296" t="s">
        <v>250</v>
      </c>
      <c r="B93" s="53"/>
      <c r="C93" s="290"/>
      <c r="D93" s="97"/>
      <c r="E93" s="183"/>
      <c r="F93" s="183"/>
      <c r="G93" s="110"/>
      <c r="H93" s="111"/>
      <c r="I93" s="111"/>
      <c r="J93" s="111"/>
      <c r="K93" s="111"/>
      <c r="L93" s="111"/>
      <c r="M93" s="111"/>
      <c r="N93" s="111"/>
      <c r="O93" s="112"/>
      <c r="P93" s="112"/>
      <c r="Q93" s="112"/>
      <c r="R93" s="112"/>
    </row>
    <row r="94" spans="1:18" s="285" customFormat="1">
      <c r="A94" s="296" t="s">
        <v>251</v>
      </c>
      <c r="B94" s="53"/>
      <c r="C94" s="290"/>
      <c r="D94" s="97"/>
      <c r="E94" s="183"/>
      <c r="F94" s="183"/>
      <c r="G94" s="110"/>
      <c r="H94" s="111"/>
      <c r="I94" s="111"/>
      <c r="J94" s="111"/>
      <c r="K94" s="111"/>
      <c r="L94" s="111"/>
      <c r="M94" s="111"/>
      <c r="N94" s="111"/>
      <c r="O94" s="112"/>
      <c r="P94" s="112"/>
      <c r="Q94" s="112"/>
      <c r="R94" s="112"/>
    </row>
    <row r="95" spans="1:18">
      <c r="A95" s="296" t="s">
        <v>252</v>
      </c>
      <c r="B95" s="53"/>
      <c r="C95" s="40"/>
      <c r="D95" s="97"/>
      <c r="E95" s="183"/>
      <c r="F95" s="183"/>
      <c r="G95" s="111"/>
      <c r="H95" s="111"/>
      <c r="I95" s="111"/>
      <c r="J95" s="111"/>
      <c r="K95" s="111"/>
      <c r="L95" s="111"/>
      <c r="M95" s="111"/>
      <c r="N95" s="111"/>
      <c r="O95" s="112"/>
      <c r="P95" s="112"/>
      <c r="Q95" s="112"/>
      <c r="R95" s="112"/>
    </row>
    <row r="96" spans="1:18">
      <c r="A96" s="296" t="s">
        <v>253</v>
      </c>
      <c r="B96" s="53"/>
      <c r="C96" s="40"/>
      <c r="D96" s="97"/>
      <c r="E96" s="373"/>
      <c r="F96" s="373"/>
      <c r="G96" s="111"/>
      <c r="H96" s="111"/>
      <c r="I96" s="111"/>
      <c r="J96" s="111"/>
      <c r="K96" s="111"/>
      <c r="L96" s="111"/>
      <c r="M96" s="111"/>
      <c r="N96" s="111"/>
      <c r="O96" s="112"/>
      <c r="P96" s="112"/>
      <c r="Q96" s="112"/>
      <c r="R96" s="112"/>
    </row>
    <row r="97" spans="1:18">
      <c r="A97" s="296" t="s">
        <v>254</v>
      </c>
      <c r="B97" s="53"/>
      <c r="C97" s="40"/>
      <c r="D97" s="97"/>
      <c r="E97" s="373"/>
      <c r="F97" s="373"/>
      <c r="G97" s="111"/>
      <c r="H97" s="111"/>
      <c r="I97" s="111"/>
      <c r="J97" s="111"/>
      <c r="K97" s="111"/>
      <c r="L97" s="111"/>
      <c r="M97" s="111"/>
      <c r="N97" s="111"/>
      <c r="O97" s="112"/>
      <c r="P97" s="112"/>
      <c r="Q97" s="112"/>
      <c r="R97" s="112"/>
    </row>
    <row r="98" spans="1:18">
      <c r="A98" s="301" t="s">
        <v>255</v>
      </c>
      <c r="B98" s="53"/>
      <c r="C98" s="40"/>
      <c r="D98" s="97"/>
      <c r="E98" s="373"/>
      <c r="F98" s="373"/>
      <c r="G98" s="111"/>
      <c r="H98" s="111"/>
      <c r="I98" s="111"/>
      <c r="J98" s="111"/>
      <c r="K98" s="111"/>
      <c r="L98" s="111"/>
      <c r="M98" s="111"/>
      <c r="N98" s="111"/>
      <c r="O98" s="112"/>
      <c r="P98" s="112"/>
      <c r="Q98" s="112"/>
      <c r="R98" s="112"/>
    </row>
    <row r="99" spans="1:18">
      <c r="A99" s="145">
        <v>5</v>
      </c>
      <c r="B99" s="49" t="s">
        <v>114</v>
      </c>
      <c r="C99" s="47"/>
      <c r="D99" s="231"/>
      <c r="E99" s="371">
        <f>SUM(E85:E98)</f>
        <v>0</v>
      </c>
      <c r="F99" s="371">
        <f>SUM(F85:F98)</f>
        <v>0</v>
      </c>
      <c r="G99" s="69">
        <f t="shared" ref="G99:R99" si="4">SUM(G85:G98)</f>
        <v>0</v>
      </c>
      <c r="H99" s="69">
        <f t="shared" si="4"/>
        <v>0</v>
      </c>
      <c r="I99" s="69">
        <f t="shared" si="4"/>
        <v>0</v>
      </c>
      <c r="J99" s="69">
        <f t="shared" si="4"/>
        <v>0</v>
      </c>
      <c r="K99" s="69">
        <f t="shared" si="4"/>
        <v>0</v>
      </c>
      <c r="L99" s="69">
        <f t="shared" si="4"/>
        <v>0</v>
      </c>
      <c r="M99" s="69">
        <f t="shared" si="4"/>
        <v>0</v>
      </c>
      <c r="N99" s="69">
        <f t="shared" si="4"/>
        <v>0</v>
      </c>
      <c r="O99" s="69">
        <f t="shared" si="4"/>
        <v>0</v>
      </c>
      <c r="P99" s="69">
        <f t="shared" si="4"/>
        <v>0</v>
      </c>
      <c r="Q99" s="69">
        <f t="shared" si="4"/>
        <v>0</v>
      </c>
      <c r="R99" s="69">
        <f t="shared" si="4"/>
        <v>0</v>
      </c>
    </row>
    <row r="100" spans="1:18">
      <c r="A100" s="145"/>
      <c r="B100" s="175"/>
      <c r="C100" s="173"/>
      <c r="D100" s="174"/>
      <c r="E100" s="107"/>
      <c r="F100" s="107"/>
      <c r="G100" s="107"/>
      <c r="H100" s="107"/>
      <c r="I100" s="107"/>
      <c r="J100" s="107"/>
      <c r="K100" s="107"/>
      <c r="L100" s="107"/>
      <c r="M100" s="107"/>
      <c r="N100" s="107"/>
      <c r="O100" s="107"/>
      <c r="P100" s="107"/>
      <c r="Q100" s="107"/>
      <c r="R100" s="176"/>
    </row>
    <row r="101" spans="1:18" ht="15" customHeight="1">
      <c r="A101" s="145">
        <v>6</v>
      </c>
      <c r="B101" s="50" t="s">
        <v>171</v>
      </c>
      <c r="C101" s="51"/>
      <c r="D101" s="88"/>
      <c r="E101" s="297">
        <f>E99+E81</f>
        <v>0</v>
      </c>
      <c r="F101" s="297">
        <f>F99+F81</f>
        <v>0</v>
      </c>
      <c r="G101" s="82">
        <f t="shared" ref="G101:R101" si="5">G99+G81</f>
        <v>0</v>
      </c>
      <c r="H101" s="82">
        <f t="shared" si="5"/>
        <v>0</v>
      </c>
      <c r="I101" s="82">
        <f t="shared" si="5"/>
        <v>0</v>
      </c>
      <c r="J101" s="82">
        <f t="shared" si="5"/>
        <v>0</v>
      </c>
      <c r="K101" s="82">
        <f t="shared" si="5"/>
        <v>0</v>
      </c>
      <c r="L101" s="82">
        <f t="shared" si="5"/>
        <v>0</v>
      </c>
      <c r="M101" s="82">
        <f t="shared" si="5"/>
        <v>0</v>
      </c>
      <c r="N101" s="82">
        <f t="shared" si="5"/>
        <v>0</v>
      </c>
      <c r="O101" s="82">
        <f t="shared" si="5"/>
        <v>0</v>
      </c>
      <c r="P101" s="82">
        <f t="shared" si="5"/>
        <v>0</v>
      </c>
      <c r="Q101" s="82">
        <f t="shared" si="5"/>
        <v>0</v>
      </c>
      <c r="R101" s="82">
        <f t="shared" si="5"/>
        <v>0</v>
      </c>
    </row>
    <row r="102" spans="1:18">
      <c r="A102" s="145"/>
      <c r="B102" s="33"/>
      <c r="C102" s="33"/>
      <c r="D102" s="27"/>
      <c r="E102" s="78"/>
      <c r="F102" s="78"/>
      <c r="G102" s="78"/>
      <c r="H102" s="78"/>
      <c r="I102" s="78"/>
      <c r="J102" s="78"/>
      <c r="K102" s="78"/>
      <c r="L102" s="78"/>
      <c r="M102" s="78"/>
      <c r="N102" s="78"/>
      <c r="O102" s="78"/>
      <c r="P102" s="78"/>
      <c r="Q102" s="78"/>
      <c r="R102" s="78"/>
    </row>
    <row r="103" spans="1:18" ht="18.75">
      <c r="A103" s="145"/>
      <c r="B103" s="303" t="s">
        <v>44</v>
      </c>
      <c r="C103" s="45"/>
      <c r="D103" s="92"/>
      <c r="E103" s="93"/>
      <c r="F103" s="93"/>
      <c r="G103" s="93"/>
      <c r="H103" s="93"/>
      <c r="I103" s="93"/>
      <c r="J103" s="93"/>
      <c r="K103" s="93"/>
      <c r="L103" s="93"/>
      <c r="M103" s="93"/>
      <c r="N103" s="93"/>
      <c r="O103" s="79"/>
      <c r="P103" s="79"/>
      <c r="Q103" s="79"/>
      <c r="R103" s="79"/>
    </row>
    <row r="104" spans="1:18">
      <c r="A104" s="145"/>
      <c r="B104" s="27"/>
      <c r="C104" s="33"/>
      <c r="D104" s="27"/>
    </row>
    <row r="105" spans="1:18">
      <c r="A105" s="145"/>
      <c r="B105" s="34"/>
      <c r="C105" s="75"/>
      <c r="D105" s="80" t="s">
        <v>97</v>
      </c>
      <c r="E105" s="64" t="s">
        <v>137</v>
      </c>
      <c r="F105" s="64" t="s">
        <v>80</v>
      </c>
      <c r="G105" s="64" t="s">
        <v>1</v>
      </c>
      <c r="H105" s="64" t="s">
        <v>2</v>
      </c>
      <c r="I105" s="64" t="s">
        <v>17</v>
      </c>
      <c r="J105" s="64" t="s">
        <v>18</v>
      </c>
      <c r="K105" s="64" t="s">
        <v>20</v>
      </c>
      <c r="L105" s="64" t="s">
        <v>21</v>
      </c>
      <c r="M105" s="64" t="s">
        <v>24</v>
      </c>
      <c r="N105" s="64" t="s">
        <v>25</v>
      </c>
      <c r="O105" s="64" t="s">
        <v>27</v>
      </c>
      <c r="P105" s="64" t="s">
        <v>28</v>
      </c>
      <c r="Q105" s="64" t="s">
        <v>29</v>
      </c>
      <c r="R105" s="64" t="s">
        <v>30</v>
      </c>
    </row>
    <row r="106" spans="1:18">
      <c r="A106" s="145">
        <v>7</v>
      </c>
      <c r="B106" s="52" t="s">
        <v>375</v>
      </c>
      <c r="C106" s="284"/>
      <c r="D106" s="185">
        <v>0.42799999999999999</v>
      </c>
      <c r="E106" s="297">
        <f>EBT!E141*$D$106</f>
        <v>204431.3326996</v>
      </c>
      <c r="F106" s="297">
        <f>EBT!F141*$D$106</f>
        <v>139497.89097040004</v>
      </c>
      <c r="G106" s="325">
        <f>EBT!G141*$D$106</f>
        <v>179334.16622783992</v>
      </c>
      <c r="H106" s="325">
        <f>EBT!H141*$D$106</f>
        <v>180987.86797547998</v>
      </c>
      <c r="I106" s="325">
        <f>EBT!I141*$D$106</f>
        <v>144636.39876791998</v>
      </c>
      <c r="J106" s="325">
        <f>EBT!J141*$D$106</f>
        <v>139272.63249031993</v>
      </c>
      <c r="K106" s="325">
        <f>EBT!K141*$D$106</f>
        <v>132305.42127368</v>
      </c>
      <c r="L106" s="325">
        <f>EBT!L141*$D$106</f>
        <v>124669.99299407989</v>
      </c>
      <c r="M106" s="325">
        <f>EBT!M141*$D$106</f>
        <v>107304.30606971985</v>
      </c>
      <c r="N106" s="325">
        <f>EBT!N141*$D$106</f>
        <v>148946.98040367998</v>
      </c>
      <c r="O106" s="325">
        <f>EBT!O141*$D$106</f>
        <v>100531.20724672005</v>
      </c>
      <c r="P106" s="325">
        <f>EBT!P141*$D$106</f>
        <v>65101.974394679935</v>
      </c>
      <c r="Q106" s="325">
        <f>EBT!Q141*$D$106</f>
        <v>60443.918626320075</v>
      </c>
      <c r="R106" s="325">
        <f>EBT!R141*$D$106</f>
        <v>53713.847567799996</v>
      </c>
    </row>
    <row r="107" spans="1:18" ht="18.75">
      <c r="A107" s="145"/>
      <c r="B107" s="303" t="s">
        <v>99</v>
      </c>
      <c r="C107" s="12"/>
      <c r="D107" s="21"/>
      <c r="E107" s="78"/>
      <c r="F107" s="78"/>
      <c r="G107" s="78"/>
      <c r="H107" s="78"/>
      <c r="I107" s="78"/>
      <c r="J107" s="78"/>
      <c r="K107" s="78"/>
      <c r="L107" s="78"/>
      <c r="M107" s="78"/>
      <c r="N107" s="78"/>
      <c r="O107" s="83"/>
      <c r="P107" s="83"/>
      <c r="Q107" s="83"/>
      <c r="R107" s="83"/>
    </row>
    <row r="108" spans="1:18" s="2" customFormat="1">
      <c r="A108" s="147"/>
      <c r="B108" s="21"/>
      <c r="C108" s="12"/>
      <c r="D108" s="21"/>
      <c r="E108" s="64" t="s">
        <v>137</v>
      </c>
      <c r="F108" s="64" t="s">
        <v>80</v>
      </c>
      <c r="G108" s="64" t="s">
        <v>1</v>
      </c>
      <c r="H108" s="64" t="s">
        <v>2</v>
      </c>
      <c r="I108" s="64" t="s">
        <v>17</v>
      </c>
      <c r="J108" s="64" t="s">
        <v>18</v>
      </c>
      <c r="K108" s="64" t="s">
        <v>20</v>
      </c>
      <c r="L108" s="64" t="s">
        <v>21</v>
      </c>
      <c r="M108" s="64" t="s">
        <v>24</v>
      </c>
      <c r="N108" s="64" t="s">
        <v>25</v>
      </c>
      <c r="O108" s="64" t="s">
        <v>27</v>
      </c>
      <c r="P108" s="64" t="s">
        <v>28</v>
      </c>
      <c r="Q108" s="64" t="s">
        <v>29</v>
      </c>
      <c r="R108" s="64" t="s">
        <v>30</v>
      </c>
    </row>
    <row r="109" spans="1:18">
      <c r="A109" s="145">
        <v>8</v>
      </c>
      <c r="B109" s="52" t="s">
        <v>312</v>
      </c>
      <c r="C109" s="40"/>
      <c r="D109" s="94"/>
      <c r="E109" s="297">
        <f>E61+E106+E101</f>
        <v>218317.8136996</v>
      </c>
      <c r="F109" s="297">
        <f t="shared" ref="F109:R109" si="6">F61+F106+F101</f>
        <v>252207.71897040005</v>
      </c>
      <c r="G109" s="293">
        <f t="shared" si="6"/>
        <v>297101.38622783992</v>
      </c>
      <c r="H109" s="293">
        <f t="shared" si="6"/>
        <v>296892.00797548</v>
      </c>
      <c r="I109" s="293">
        <f t="shared" si="6"/>
        <v>263344.50876791996</v>
      </c>
      <c r="J109" s="293">
        <f t="shared" si="6"/>
        <v>262094.39249031991</v>
      </c>
      <c r="K109" s="293">
        <f t="shared" si="6"/>
        <v>261543.35127367999</v>
      </c>
      <c r="L109" s="293">
        <f t="shared" si="6"/>
        <v>246483.0629940799</v>
      </c>
      <c r="M109" s="293">
        <f t="shared" si="6"/>
        <v>214276.70606971986</v>
      </c>
      <c r="N109" s="293">
        <f t="shared" si="6"/>
        <v>203444.08040367998</v>
      </c>
      <c r="O109" s="293">
        <f t="shared" si="6"/>
        <v>192181.40724672005</v>
      </c>
      <c r="P109" s="293">
        <f t="shared" si="6"/>
        <v>181416.97439467994</v>
      </c>
      <c r="Q109" s="293">
        <f t="shared" si="6"/>
        <v>170780.95862632009</v>
      </c>
      <c r="R109" s="293">
        <f t="shared" si="6"/>
        <v>160831.6375678</v>
      </c>
    </row>
    <row r="110" spans="1:18" ht="15" customHeight="1">
      <c r="A110" s="145"/>
      <c r="B110" s="12"/>
      <c r="C110" s="12"/>
      <c r="D110" s="12"/>
      <c r="E110" s="9"/>
      <c r="F110" s="9"/>
      <c r="G110" s="9"/>
      <c r="H110" s="9"/>
      <c r="I110" s="9"/>
      <c r="J110" s="9"/>
      <c r="K110" s="9"/>
      <c r="L110" s="9"/>
      <c r="M110" s="9"/>
      <c r="N110" s="2"/>
      <c r="O110" s="2"/>
      <c r="P110" s="2"/>
      <c r="Q110" s="2"/>
      <c r="R110" s="2"/>
    </row>
    <row r="111" spans="1:18" ht="18.75">
      <c r="A111" s="145"/>
      <c r="B111" s="303" t="s">
        <v>307</v>
      </c>
    </row>
    <row r="112" spans="1:18" s="285" customFormat="1">
      <c r="A112" s="295"/>
      <c r="B112" s="287"/>
      <c r="C112" s="287"/>
      <c r="D112" s="287"/>
      <c r="E112" s="286"/>
      <c r="F112" s="286"/>
      <c r="G112" s="286"/>
      <c r="H112" s="286"/>
      <c r="I112" s="286"/>
      <c r="J112" s="286"/>
      <c r="K112" s="286"/>
      <c r="L112" s="286"/>
      <c r="M112" s="286"/>
      <c r="N112" s="286"/>
      <c r="O112" s="286"/>
    </row>
    <row r="113" spans="1:18" s="285" customFormat="1">
      <c r="A113" s="295" t="s">
        <v>296</v>
      </c>
      <c r="B113" s="318" t="s">
        <v>317</v>
      </c>
      <c r="C113" s="287"/>
      <c r="D113" s="287"/>
      <c r="E113" s="377">
        <f>EBT!E80</f>
        <v>0</v>
      </c>
      <c r="F113" s="377">
        <f>EBT!F80</f>
        <v>0</v>
      </c>
      <c r="G113" s="319">
        <f>EBT!G80</f>
        <v>0</v>
      </c>
      <c r="H113" s="319">
        <f>EBT!H80</f>
        <v>0</v>
      </c>
      <c r="I113" s="319">
        <f>EBT!I80</f>
        <v>0</v>
      </c>
      <c r="J113" s="319">
        <f>EBT!J80</f>
        <v>0</v>
      </c>
      <c r="K113" s="319">
        <f>EBT!K80</f>
        <v>0</v>
      </c>
      <c r="L113" s="319">
        <f>EBT!L80</f>
        <v>0</v>
      </c>
      <c r="M113" s="319">
        <f>EBT!M80</f>
        <v>0</v>
      </c>
      <c r="N113" s="319">
        <f>EBT!N80</f>
        <v>0</v>
      </c>
      <c r="O113" s="319">
        <f>EBT!O80</f>
        <v>0</v>
      </c>
      <c r="P113" s="319">
        <f>EBT!P80</f>
        <v>0</v>
      </c>
      <c r="Q113" s="319">
        <f>EBT!Q80</f>
        <v>0</v>
      </c>
      <c r="R113" s="319">
        <f>EBT!R80</f>
        <v>0</v>
      </c>
    </row>
    <row r="114" spans="1:18" s="285" customFormat="1">
      <c r="A114" s="295" t="s">
        <v>297</v>
      </c>
      <c r="B114" s="318" t="s">
        <v>301</v>
      </c>
      <c r="C114" s="287"/>
      <c r="D114" s="287"/>
      <c r="E114" s="377">
        <f>EBT!E16</f>
        <v>0</v>
      </c>
      <c r="F114" s="377">
        <f>EBT!F16</f>
        <v>0</v>
      </c>
      <c r="G114" s="319">
        <f>EBT!G16</f>
        <v>0</v>
      </c>
      <c r="H114" s="319">
        <f>EBT!H16</f>
        <v>0</v>
      </c>
      <c r="I114" s="319">
        <f>EBT!I16</f>
        <v>0</v>
      </c>
      <c r="J114" s="319">
        <f>EBT!J16</f>
        <v>0</v>
      </c>
      <c r="K114" s="319">
        <f>EBT!K16</f>
        <v>0</v>
      </c>
      <c r="L114" s="319">
        <f>EBT!L16</f>
        <v>0</v>
      </c>
      <c r="M114" s="319">
        <f>EBT!M16</f>
        <v>0</v>
      </c>
      <c r="N114" s="319">
        <f>EBT!N16</f>
        <v>0</v>
      </c>
      <c r="O114" s="319">
        <f>EBT!O16</f>
        <v>0</v>
      </c>
      <c r="P114" s="319">
        <f>EBT!P16</f>
        <v>0</v>
      </c>
      <c r="Q114" s="319">
        <f>EBT!Q16</f>
        <v>0</v>
      </c>
      <c r="R114" s="319">
        <f>EBT!R16</f>
        <v>0</v>
      </c>
    </row>
    <row r="115" spans="1:18" s="285" customFormat="1">
      <c r="A115" s="295" t="s">
        <v>298</v>
      </c>
      <c r="B115" s="318" t="s">
        <v>308</v>
      </c>
      <c r="C115" s="287"/>
      <c r="D115" s="287"/>
      <c r="E115" s="377">
        <f>E113+E114</f>
        <v>0</v>
      </c>
      <c r="F115" s="377">
        <f t="shared" ref="F115:R115" si="7">F113+F114</f>
        <v>0</v>
      </c>
      <c r="G115" s="319">
        <f t="shared" si="7"/>
        <v>0</v>
      </c>
      <c r="H115" s="319">
        <f t="shared" si="7"/>
        <v>0</v>
      </c>
      <c r="I115" s="319">
        <f t="shared" si="7"/>
        <v>0</v>
      </c>
      <c r="J115" s="319">
        <f t="shared" si="7"/>
        <v>0</v>
      </c>
      <c r="K115" s="319">
        <f t="shared" si="7"/>
        <v>0</v>
      </c>
      <c r="L115" s="319">
        <f t="shared" si="7"/>
        <v>0</v>
      </c>
      <c r="M115" s="319">
        <f t="shared" si="7"/>
        <v>0</v>
      </c>
      <c r="N115" s="319">
        <f t="shared" si="7"/>
        <v>0</v>
      </c>
      <c r="O115" s="319">
        <f t="shared" si="7"/>
        <v>0</v>
      </c>
      <c r="P115" s="319">
        <f t="shared" si="7"/>
        <v>0</v>
      </c>
      <c r="Q115" s="319">
        <f t="shared" si="7"/>
        <v>0</v>
      </c>
      <c r="R115" s="319">
        <f t="shared" si="7"/>
        <v>0</v>
      </c>
    </row>
    <row r="116" spans="1:18" s="285" customFormat="1">
      <c r="A116" s="301" t="s">
        <v>299</v>
      </c>
      <c r="B116" s="318" t="s">
        <v>295</v>
      </c>
      <c r="C116" s="287"/>
      <c r="D116" s="287"/>
      <c r="E116" s="377"/>
      <c r="F116" s="377"/>
      <c r="G116" s="319"/>
      <c r="H116" s="319"/>
      <c r="I116" s="319"/>
      <c r="J116" s="319"/>
      <c r="K116" s="319"/>
      <c r="L116" s="319"/>
      <c r="M116" s="319"/>
      <c r="N116" s="319"/>
      <c r="O116" s="319"/>
      <c r="P116" s="320"/>
      <c r="Q116" s="320"/>
      <c r="R116" s="320"/>
    </row>
    <row r="117" spans="1:18" s="285" customFormat="1">
      <c r="A117" s="295" t="s">
        <v>302</v>
      </c>
      <c r="B117" s="318" t="s">
        <v>303</v>
      </c>
      <c r="C117" s="287"/>
      <c r="D117" s="287"/>
      <c r="E117" s="377">
        <f>E115*E116</f>
        <v>0</v>
      </c>
      <c r="F117" s="377">
        <f t="shared" ref="F117:R117" si="8">F115*F116</f>
        <v>0</v>
      </c>
      <c r="G117" s="319">
        <f t="shared" si="8"/>
        <v>0</v>
      </c>
      <c r="H117" s="319">
        <f t="shared" si="8"/>
        <v>0</v>
      </c>
      <c r="I117" s="319">
        <f t="shared" si="8"/>
        <v>0</v>
      </c>
      <c r="J117" s="319">
        <f t="shared" si="8"/>
        <v>0</v>
      </c>
      <c r="K117" s="319">
        <f t="shared" si="8"/>
        <v>0</v>
      </c>
      <c r="L117" s="319">
        <f t="shared" si="8"/>
        <v>0</v>
      </c>
      <c r="M117" s="319">
        <f t="shared" si="8"/>
        <v>0</v>
      </c>
      <c r="N117" s="319">
        <f t="shared" si="8"/>
        <v>0</v>
      </c>
      <c r="O117" s="319">
        <f t="shared" si="8"/>
        <v>0</v>
      </c>
      <c r="P117" s="319">
        <f t="shared" si="8"/>
        <v>0</v>
      </c>
      <c r="Q117" s="319">
        <f t="shared" si="8"/>
        <v>0</v>
      </c>
      <c r="R117" s="319">
        <f t="shared" si="8"/>
        <v>0</v>
      </c>
    </row>
    <row r="118" spans="1:18" s="285" customFormat="1">
      <c r="A118" s="295"/>
      <c r="B118" s="287"/>
      <c r="C118" s="287"/>
      <c r="D118" s="287"/>
      <c r="E118" s="286"/>
      <c r="F118" s="286"/>
      <c r="G118" s="286"/>
      <c r="H118" s="286"/>
      <c r="I118" s="286"/>
      <c r="J118" s="286"/>
      <c r="K118" s="286"/>
      <c r="L118" s="286"/>
      <c r="M118" s="286"/>
      <c r="N118" s="286"/>
      <c r="O118" s="286"/>
    </row>
    <row r="119" spans="1:18" s="285" customFormat="1" ht="18.75">
      <c r="A119" s="295"/>
      <c r="B119" s="303" t="s">
        <v>300</v>
      </c>
      <c r="C119" s="287"/>
      <c r="D119" s="287"/>
      <c r="E119" s="286"/>
      <c r="F119" s="286"/>
      <c r="G119" s="286"/>
      <c r="H119" s="286"/>
      <c r="I119" s="286"/>
      <c r="J119" s="286"/>
      <c r="K119" s="286"/>
      <c r="L119" s="286"/>
      <c r="M119" s="286"/>
      <c r="N119" s="286"/>
      <c r="O119" s="286"/>
    </row>
    <row r="120" spans="1:18" s="285" customFormat="1">
      <c r="A120" s="295"/>
      <c r="B120" s="287"/>
      <c r="C120" s="287"/>
      <c r="D120" s="287"/>
      <c r="E120" s="286"/>
      <c r="F120" s="286"/>
      <c r="G120" s="286"/>
      <c r="H120" s="286"/>
      <c r="I120" s="286"/>
      <c r="J120" s="286"/>
      <c r="K120" s="286"/>
      <c r="L120" s="286"/>
      <c r="M120" s="286"/>
      <c r="N120" s="286"/>
      <c r="O120" s="286"/>
    </row>
    <row r="121" spans="1:18" s="285" customFormat="1">
      <c r="A121" s="295" t="s">
        <v>304</v>
      </c>
      <c r="B121" s="318" t="s">
        <v>357</v>
      </c>
      <c r="C121" s="287"/>
      <c r="D121" s="287"/>
      <c r="E121" s="377">
        <f>E109-E117</f>
        <v>218317.8136996</v>
      </c>
      <c r="F121" s="377">
        <f t="shared" ref="F121:R121" si="9">F109-F117</f>
        <v>252207.71897040005</v>
      </c>
      <c r="G121" s="319">
        <f t="shared" si="9"/>
        <v>297101.38622783992</v>
      </c>
      <c r="H121" s="319">
        <f t="shared" si="9"/>
        <v>296892.00797548</v>
      </c>
      <c r="I121" s="319">
        <f t="shared" si="9"/>
        <v>263344.50876791996</v>
      </c>
      <c r="J121" s="319">
        <f t="shared" si="9"/>
        <v>262094.39249031991</v>
      </c>
      <c r="K121" s="319">
        <f t="shared" si="9"/>
        <v>261543.35127367999</v>
      </c>
      <c r="L121" s="319">
        <f t="shared" si="9"/>
        <v>246483.0629940799</v>
      </c>
      <c r="M121" s="319">
        <f t="shared" si="9"/>
        <v>214276.70606971986</v>
      </c>
      <c r="N121" s="319">
        <f t="shared" si="9"/>
        <v>203444.08040367998</v>
      </c>
      <c r="O121" s="319">
        <f t="shared" si="9"/>
        <v>192181.40724672005</v>
      </c>
      <c r="P121" s="319">
        <f t="shared" si="9"/>
        <v>181416.97439467994</v>
      </c>
      <c r="Q121" s="319">
        <f t="shared" si="9"/>
        <v>170780.95862632009</v>
      </c>
      <c r="R121" s="319">
        <f t="shared" si="9"/>
        <v>160831.6375678</v>
      </c>
    </row>
    <row r="122" spans="1:18" s="285" customFormat="1">
      <c r="A122" s="295"/>
      <c r="B122" s="287"/>
      <c r="C122" s="287"/>
      <c r="D122" s="287"/>
      <c r="E122" s="286"/>
      <c r="F122" s="286"/>
      <c r="G122" s="286"/>
      <c r="H122" s="286"/>
      <c r="I122" s="286"/>
      <c r="J122" s="286"/>
      <c r="K122" s="286"/>
      <c r="L122" s="286"/>
      <c r="M122" s="286"/>
      <c r="N122" s="286"/>
      <c r="O122" s="286"/>
    </row>
    <row r="123" spans="1:18" s="2" customFormat="1" ht="37.5">
      <c r="A123" s="296"/>
      <c r="B123" s="303" t="s">
        <v>176</v>
      </c>
      <c r="C123" s="287"/>
      <c r="D123" s="287"/>
      <c r="E123" s="286"/>
      <c r="F123" s="286"/>
      <c r="G123" s="286"/>
      <c r="H123" s="286"/>
      <c r="I123" s="286"/>
      <c r="J123" s="286"/>
      <c r="K123" s="286"/>
      <c r="L123" s="286"/>
      <c r="M123" s="286"/>
      <c r="N123" s="286"/>
      <c r="O123" s="286"/>
      <c r="P123" s="285"/>
      <c r="Q123" s="285"/>
      <c r="R123" s="285"/>
    </row>
    <row r="124" spans="1:18" s="2" customFormat="1">
      <c r="A124" s="296"/>
      <c r="B124" s="287"/>
      <c r="C124" s="287"/>
      <c r="D124" s="287"/>
      <c r="E124" s="286"/>
      <c r="F124" s="286"/>
      <c r="G124" s="286"/>
      <c r="H124" s="286"/>
      <c r="I124" s="286"/>
      <c r="J124" s="286"/>
      <c r="K124" s="286"/>
      <c r="L124" s="286"/>
      <c r="M124" s="286"/>
      <c r="N124" s="286"/>
      <c r="O124" s="286"/>
      <c r="P124" s="285"/>
      <c r="Q124" s="285"/>
      <c r="R124" s="285"/>
    </row>
    <row r="125" spans="1:18" s="2" customFormat="1">
      <c r="A125" s="296"/>
      <c r="B125" s="289"/>
      <c r="C125" s="288"/>
      <c r="D125" s="289"/>
      <c r="E125" s="292" t="s">
        <v>137</v>
      </c>
      <c r="F125" s="292" t="s">
        <v>80</v>
      </c>
      <c r="G125" s="292" t="s">
        <v>1</v>
      </c>
      <c r="H125" s="292" t="s">
        <v>2</v>
      </c>
      <c r="I125" s="292" t="s">
        <v>17</v>
      </c>
      <c r="J125" s="292" t="s">
        <v>18</v>
      </c>
      <c r="K125" s="292" t="s">
        <v>20</v>
      </c>
      <c r="L125" s="292" t="s">
        <v>21</v>
      </c>
      <c r="M125" s="292" t="s">
        <v>24</v>
      </c>
      <c r="N125" s="292" t="s">
        <v>25</v>
      </c>
      <c r="O125" s="292" t="s">
        <v>27</v>
      </c>
      <c r="P125" s="292" t="s">
        <v>28</v>
      </c>
      <c r="Q125" s="292" t="s">
        <v>29</v>
      </c>
      <c r="R125" s="292" t="s">
        <v>30</v>
      </c>
    </row>
    <row r="126" spans="1:18" s="2" customFormat="1">
      <c r="A126" s="296">
        <v>9</v>
      </c>
      <c r="B126" s="291" t="s">
        <v>266</v>
      </c>
      <c r="C126" s="290"/>
      <c r="D126" s="294"/>
      <c r="E126" s="297"/>
      <c r="F126" s="297"/>
      <c r="G126" s="293"/>
      <c r="H126" s="293"/>
      <c r="I126" s="293"/>
      <c r="J126" s="293"/>
      <c r="K126" s="293"/>
      <c r="L126" s="293"/>
      <c r="M126" s="293"/>
      <c r="N126" s="293"/>
      <c r="O126" s="293"/>
      <c r="P126" s="293"/>
      <c r="Q126" s="293"/>
      <c r="R126" s="293"/>
    </row>
    <row r="127" spans="1:18">
      <c r="A127" s="295">
        <v>10</v>
      </c>
      <c r="B127" s="291" t="s">
        <v>267</v>
      </c>
      <c r="C127" s="290"/>
      <c r="D127" s="294"/>
      <c r="E127" s="297"/>
      <c r="F127" s="297"/>
      <c r="G127" s="293"/>
      <c r="H127" s="293"/>
      <c r="I127" s="293"/>
      <c r="J127" s="293"/>
      <c r="K127" s="293"/>
      <c r="L127" s="293"/>
      <c r="M127" s="293"/>
      <c r="N127" s="293"/>
      <c r="O127" s="293"/>
      <c r="P127" s="293"/>
      <c r="Q127" s="293"/>
      <c r="R127" s="293"/>
    </row>
    <row r="128" spans="1:18">
      <c r="A128" s="295"/>
      <c r="B128" s="363"/>
      <c r="C128" s="363"/>
      <c r="D128" s="363"/>
      <c r="E128" s="363"/>
      <c r="F128" s="363"/>
      <c r="G128" s="363"/>
      <c r="H128" s="363"/>
      <c r="I128" s="363"/>
      <c r="J128" s="363"/>
      <c r="K128" s="363"/>
      <c r="L128" s="363"/>
      <c r="M128" s="363"/>
      <c r="N128" s="363"/>
      <c r="O128" s="363"/>
      <c r="P128" s="363"/>
      <c r="Q128" s="363"/>
      <c r="R128" s="363"/>
    </row>
    <row r="129" spans="1:18">
      <c r="A129" s="295">
        <v>11</v>
      </c>
      <c r="B129" s="385" t="s">
        <v>315</v>
      </c>
      <c r="C129" s="386"/>
      <c r="D129" s="387"/>
      <c r="E129" s="297"/>
      <c r="F129" s="297"/>
      <c r="G129" s="293"/>
      <c r="H129" s="293"/>
      <c r="I129" s="293"/>
      <c r="J129" s="293"/>
      <c r="K129" s="293"/>
      <c r="L129" s="293"/>
      <c r="M129" s="293"/>
      <c r="N129" s="293"/>
      <c r="O129" s="293"/>
      <c r="P129" s="293"/>
      <c r="Q129" s="293"/>
      <c r="R129" s="293"/>
    </row>
    <row r="130" spans="1:18">
      <c r="A130" s="295">
        <v>12</v>
      </c>
      <c r="B130" s="385" t="s">
        <v>316</v>
      </c>
      <c r="C130" s="386"/>
      <c r="D130" s="387"/>
      <c r="E130" s="297"/>
      <c r="F130" s="297"/>
      <c r="G130" s="293"/>
      <c r="H130" s="293"/>
      <c r="I130" s="293"/>
      <c r="J130" s="293"/>
      <c r="K130" s="293"/>
      <c r="L130" s="293"/>
      <c r="M130" s="293"/>
      <c r="N130" s="293"/>
      <c r="O130" s="293"/>
      <c r="P130" s="293"/>
      <c r="Q130" s="293"/>
      <c r="R130" s="293"/>
    </row>
    <row r="131" spans="1:18">
      <c r="A131" s="145"/>
    </row>
    <row r="132" spans="1:18">
      <c r="A132" s="145"/>
    </row>
    <row r="133" spans="1:18">
      <c r="A133" s="145"/>
    </row>
    <row r="134" spans="1:18">
      <c r="A134" s="145"/>
    </row>
    <row r="135" spans="1:18">
      <c r="A135" s="145"/>
    </row>
    <row r="136" spans="1:18">
      <c r="A136" s="145"/>
    </row>
    <row r="137" spans="1:18">
      <c r="A137" s="145"/>
    </row>
    <row r="138" spans="1:18">
      <c r="A138" s="145"/>
    </row>
    <row r="139" spans="1:18">
      <c r="A139" s="145"/>
    </row>
    <row r="140" spans="1:18">
      <c r="A140" s="145"/>
    </row>
    <row r="141" spans="1:18" s="2" customFormat="1">
      <c r="A141" s="147"/>
      <c r="B141" s="35"/>
      <c r="C141" s="35"/>
      <c r="D141" s="35"/>
      <c r="E141" s="5"/>
      <c r="F141" s="5"/>
      <c r="G141" s="5"/>
      <c r="H141" s="5"/>
      <c r="I141" s="5"/>
      <c r="J141" s="5"/>
      <c r="K141" s="5"/>
      <c r="L141" s="5"/>
      <c r="M141" s="5"/>
      <c r="N141" s="5"/>
      <c r="O141" s="5"/>
      <c r="P141" s="1"/>
      <c r="Q141" s="1"/>
      <c r="R141" s="1"/>
    </row>
    <row r="142" spans="1:18">
      <c r="A142" s="145"/>
    </row>
    <row r="143" spans="1:18">
      <c r="A143" s="145"/>
    </row>
    <row r="144" spans="1:18">
      <c r="A144" s="145"/>
    </row>
    <row r="145" spans="1:1">
      <c r="A145" s="145"/>
    </row>
    <row r="146" spans="1:1">
      <c r="A146" s="145"/>
    </row>
    <row r="147" spans="1:1">
      <c r="A147" s="145"/>
    </row>
    <row r="148" spans="1:1">
      <c r="A148" s="145"/>
    </row>
    <row r="149" spans="1:1">
      <c r="A149" s="145"/>
    </row>
    <row r="150" spans="1:1">
      <c r="A150" s="145"/>
    </row>
    <row r="151" spans="1:1">
      <c r="A151" s="145"/>
    </row>
    <row r="152" spans="1:1">
      <c r="A152" s="145"/>
    </row>
    <row r="153" spans="1:1">
      <c r="A153" s="145"/>
    </row>
    <row r="154" spans="1:1">
      <c r="A154" s="145"/>
    </row>
    <row r="155" spans="1:1">
      <c r="A155" s="145"/>
    </row>
    <row r="156" spans="1:1">
      <c r="A156" s="145"/>
    </row>
    <row r="157" spans="1:1">
      <c r="A157" s="145"/>
    </row>
    <row r="158" spans="1:1">
      <c r="A158" s="145"/>
    </row>
    <row r="159" spans="1:1">
      <c r="A159" s="145"/>
    </row>
    <row r="160" spans="1:1">
      <c r="A160" s="145"/>
    </row>
    <row r="161" spans="1:1">
      <c r="A161" s="145"/>
    </row>
    <row r="162" spans="1:1">
      <c r="A162" s="145"/>
    </row>
    <row r="163" spans="1:1">
      <c r="A163" s="145"/>
    </row>
    <row r="164" spans="1:1">
      <c r="A164" s="145"/>
    </row>
    <row r="165" spans="1:1">
      <c r="A165" s="145"/>
    </row>
    <row r="166" spans="1:1">
      <c r="A166" s="145"/>
    </row>
    <row r="167" spans="1:1">
      <c r="A167" s="145"/>
    </row>
    <row r="168" spans="1:1">
      <c r="A168" s="145"/>
    </row>
  </sheetData>
  <dataConsolidate/>
  <mergeCells count="2">
    <mergeCell ref="B129:D129"/>
    <mergeCell ref="B130:D130"/>
  </mergeCells>
  <printOptions horizontalCentered="1"/>
  <pageMargins left="0.25" right="0.25" top="0.75" bottom="0.75" header="0.3" footer="0.3"/>
  <pageSetup scale="33"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2"/>
    <pageSetUpPr fitToPage="1"/>
  </sheetPr>
  <dimension ref="A1:U36"/>
  <sheetViews>
    <sheetView showGridLines="0" view="pageBreakPreview" zoomScaleNormal="55" zoomScaleSheetLayoutView="100" workbookViewId="0">
      <selection activeCell="N32" sqref="N32:P32"/>
    </sheetView>
  </sheetViews>
  <sheetFormatPr defaultColWidth="9" defaultRowHeight="15.75"/>
  <cols>
    <col min="1" max="1" width="9" style="153"/>
    <col min="2" max="2" width="80.5" style="130" customWidth="1"/>
    <col min="3" max="3" width="19.125" style="130" customWidth="1"/>
    <col min="4" max="4" width="13.625" style="130" bestFit="1" customWidth="1"/>
    <col min="5" max="5" width="10.875" style="130" bestFit="1" customWidth="1"/>
    <col min="6" max="7" width="10.875" style="5" bestFit="1" customWidth="1"/>
    <col min="8" max="8" width="9.5" style="5" bestFit="1" customWidth="1"/>
    <col min="9" max="12" width="10.875" style="5" bestFit="1" customWidth="1"/>
    <col min="13" max="13" width="9.5" style="5" bestFit="1" customWidth="1"/>
    <col min="14" max="16" width="10.875" style="5" bestFit="1" customWidth="1"/>
    <col min="17" max="17" width="9.5" style="5" bestFit="1" customWidth="1"/>
    <col min="18" max="20" width="10.875" style="1" bestFit="1" customWidth="1"/>
    <col min="21" max="21" width="8" style="1" bestFit="1" customWidth="1"/>
    <col min="22" max="133" width="7.125" style="1" customWidth="1"/>
    <col min="134" max="16384" width="9" style="1"/>
  </cols>
  <sheetData>
    <row r="1" spans="1:20" s="2" customFormat="1">
      <c r="A1" s="150"/>
      <c r="B1" s="21" t="s">
        <v>22</v>
      </c>
      <c r="C1" s="12"/>
      <c r="D1" s="12"/>
      <c r="E1" s="12"/>
      <c r="F1" s="4"/>
      <c r="G1" s="4"/>
      <c r="H1" s="4"/>
      <c r="I1" s="4"/>
      <c r="J1" s="4"/>
      <c r="K1" s="4"/>
      <c r="L1" s="4"/>
      <c r="M1" s="4"/>
      <c r="N1" s="4"/>
      <c r="O1" s="4"/>
    </row>
    <row r="2" spans="1:20" s="2" customFormat="1">
      <c r="A2" s="150"/>
      <c r="B2" s="21" t="s">
        <v>23</v>
      </c>
      <c r="C2" s="12"/>
      <c r="D2" s="12"/>
      <c r="E2" s="12"/>
      <c r="F2" s="4"/>
      <c r="G2" s="4"/>
      <c r="H2" s="4"/>
      <c r="I2" s="4"/>
      <c r="J2" s="4"/>
      <c r="K2" s="4"/>
      <c r="L2" s="4"/>
      <c r="M2" s="4"/>
      <c r="N2" s="4"/>
      <c r="O2" s="4"/>
    </row>
    <row r="3" spans="1:20" s="3" customFormat="1">
      <c r="A3" s="150"/>
      <c r="B3" s="134" t="s">
        <v>259</v>
      </c>
      <c r="C3" s="17"/>
      <c r="D3" s="17"/>
      <c r="E3" s="17"/>
    </row>
    <row r="4" spans="1:20" s="3" customFormat="1">
      <c r="A4" s="150"/>
      <c r="B4" s="26" t="s">
        <v>186</v>
      </c>
      <c r="C4" s="16"/>
      <c r="D4" s="16"/>
      <c r="E4" s="16"/>
    </row>
    <row r="5" spans="1:20" s="3" customFormat="1">
      <c r="A5" s="150"/>
      <c r="B5" s="298" t="s">
        <v>185</v>
      </c>
      <c r="C5" s="16"/>
      <c r="D5" s="16"/>
      <c r="E5" s="16"/>
    </row>
    <row r="6" spans="1:20" s="3" customFormat="1">
      <c r="A6" s="150"/>
      <c r="B6" s="16"/>
      <c r="C6" s="16"/>
      <c r="D6" s="16"/>
      <c r="E6" s="16"/>
    </row>
    <row r="7" spans="1:20" s="3" customFormat="1" ht="15.75" customHeight="1">
      <c r="A7" s="150"/>
      <c r="B7" s="149" t="s">
        <v>100</v>
      </c>
      <c r="C7" s="12"/>
      <c r="D7" s="12"/>
      <c r="E7" s="12"/>
      <c r="F7" s="11"/>
      <c r="I7" s="8"/>
      <c r="J7" s="6"/>
      <c r="K7" s="6"/>
      <c r="L7" s="6"/>
      <c r="M7" s="6"/>
      <c r="N7" s="6"/>
      <c r="O7" s="6"/>
      <c r="P7" s="6"/>
      <c r="Q7" s="6"/>
    </row>
    <row r="8" spans="1:20" s="3" customFormat="1">
      <c r="A8" s="150"/>
      <c r="B8" s="21"/>
      <c r="C8" s="27" t="s">
        <v>135</v>
      </c>
      <c r="D8" s="134" t="s">
        <v>82</v>
      </c>
      <c r="E8" s="21"/>
      <c r="F8" s="55"/>
      <c r="G8" s="55"/>
      <c r="H8" s="55"/>
      <c r="I8" s="55"/>
      <c r="J8" s="232"/>
      <c r="K8" s="63"/>
      <c r="L8" s="63"/>
      <c r="M8" s="63"/>
      <c r="N8" s="63"/>
      <c r="O8" s="63"/>
      <c r="P8" s="58"/>
      <c r="Q8" s="58"/>
      <c r="R8" s="59"/>
      <c r="S8" s="59"/>
      <c r="T8" s="59"/>
    </row>
    <row r="9" spans="1:20" s="3" customFormat="1">
      <c r="A9" s="150"/>
      <c r="B9" s="13"/>
      <c r="C9" s="27" t="s">
        <v>136</v>
      </c>
      <c r="D9" s="392" t="s">
        <v>127</v>
      </c>
      <c r="E9" s="392"/>
      <c r="F9" s="393"/>
      <c r="G9" s="393"/>
      <c r="H9" s="22"/>
      <c r="I9" s="394" t="s">
        <v>128</v>
      </c>
      <c r="J9" s="394"/>
      <c r="K9" s="394"/>
      <c r="L9" s="394"/>
      <c r="M9" s="233"/>
      <c r="N9" s="395" t="s">
        <v>129</v>
      </c>
      <c r="O9" s="396"/>
      <c r="P9" s="396"/>
      <c r="Q9" s="58"/>
      <c r="R9" s="383" t="s">
        <v>130</v>
      </c>
      <c r="S9" s="397"/>
      <c r="T9" s="397"/>
    </row>
    <row r="10" spans="1:20" s="7" customFormat="1" ht="18.75">
      <c r="A10" s="151"/>
      <c r="B10" s="303" t="s">
        <v>92</v>
      </c>
      <c r="C10" s="23"/>
      <c r="D10" s="64" t="s">
        <v>137</v>
      </c>
      <c r="E10" s="64" t="s">
        <v>80</v>
      </c>
      <c r="F10" s="64">
        <v>2019</v>
      </c>
      <c r="G10" s="234" t="s">
        <v>2</v>
      </c>
      <c r="H10" s="235"/>
      <c r="I10" s="191" t="s">
        <v>17</v>
      </c>
      <c r="J10" s="64" t="s">
        <v>18</v>
      </c>
      <c r="K10" s="64" t="s">
        <v>20</v>
      </c>
      <c r="L10" s="234" t="s">
        <v>21</v>
      </c>
      <c r="M10" s="235"/>
      <c r="N10" s="191" t="s">
        <v>24</v>
      </c>
      <c r="O10" s="64" t="s">
        <v>25</v>
      </c>
      <c r="P10" s="234" t="s">
        <v>27</v>
      </c>
      <c r="Q10" s="235"/>
      <c r="R10" s="191" t="s">
        <v>28</v>
      </c>
      <c r="S10" s="64" t="s">
        <v>29</v>
      </c>
      <c r="T10" s="64" t="s">
        <v>30</v>
      </c>
    </row>
    <row r="11" spans="1:20" ht="15" customHeight="1">
      <c r="A11" s="22">
        <v>1</v>
      </c>
      <c r="B11" s="21" t="s">
        <v>369</v>
      </c>
      <c r="C11" s="27"/>
      <c r="D11" s="249">
        <f>EBT!E14</f>
        <v>1157215</v>
      </c>
      <c r="E11" s="249">
        <f>EBT!F14</f>
        <v>1112215.3</v>
      </c>
      <c r="F11" s="249">
        <f>EBT!G14</f>
        <v>1137927.6695700001</v>
      </c>
      <c r="G11" s="249">
        <f>EBT!H14</f>
        <v>1133163.9033524999</v>
      </c>
      <c r="H11" s="237"/>
      <c r="I11" s="249">
        <f>EBT!I14</f>
        <v>1128537.014885</v>
      </c>
      <c r="J11" s="249">
        <f>EBT!J14</f>
        <v>1124975.4962550001</v>
      </c>
      <c r="K11" s="249">
        <f>EBT!K14</f>
        <v>1122965.4268235001</v>
      </c>
      <c r="L11" s="249">
        <f>EBT!L14</f>
        <v>1111624.6129784998</v>
      </c>
      <c r="M11" s="237"/>
      <c r="N11" s="264">
        <f>EBT!M14</f>
        <v>1101193.9220645002</v>
      </c>
      <c r="O11" s="264">
        <f>EBT!N14</f>
        <v>1089692.943733</v>
      </c>
      <c r="P11" s="264">
        <f>EBT!O14</f>
        <v>1079125.0491554998</v>
      </c>
      <c r="Q11" s="267"/>
      <c r="R11" s="264">
        <f>EBT!P14</f>
        <v>1069678.8237474998</v>
      </c>
      <c r="S11" s="264">
        <f>EBT!Q14</f>
        <v>1060822.41546</v>
      </c>
      <c r="T11" s="264">
        <f>EBT!R14</f>
        <v>1049684.968255</v>
      </c>
    </row>
    <row r="12" spans="1:20" ht="15" customHeight="1">
      <c r="A12" s="22">
        <v>2</v>
      </c>
      <c r="B12" s="21" t="s">
        <v>370</v>
      </c>
      <c r="C12" s="21"/>
      <c r="D12" s="97"/>
      <c r="E12" s="97"/>
      <c r="F12" s="111"/>
      <c r="G12" s="121"/>
      <c r="H12" s="237"/>
      <c r="I12" s="110"/>
      <c r="J12" s="111"/>
      <c r="K12" s="111"/>
      <c r="L12" s="121"/>
      <c r="M12" s="237"/>
      <c r="N12" s="110"/>
      <c r="O12" s="111"/>
      <c r="P12" s="121"/>
      <c r="Q12" s="267"/>
      <c r="R12" s="265"/>
      <c r="S12" s="111"/>
      <c r="T12" s="111"/>
    </row>
    <row r="13" spans="1:20">
      <c r="A13" s="22">
        <v>3</v>
      </c>
      <c r="B13" s="21" t="s">
        <v>138</v>
      </c>
      <c r="C13" s="21"/>
      <c r="D13" s="268">
        <v>0.27</v>
      </c>
      <c r="E13" s="268">
        <v>0.28999999999999998</v>
      </c>
      <c r="F13" s="269">
        <v>0.31</v>
      </c>
      <c r="G13" s="270">
        <v>0.33</v>
      </c>
      <c r="H13" s="236"/>
      <c r="I13" s="272">
        <v>0.34749999999999998</v>
      </c>
      <c r="J13" s="269">
        <v>0.36499999999999999</v>
      </c>
      <c r="K13" s="269">
        <v>0.38250000000000001</v>
      </c>
      <c r="L13" s="270">
        <v>0.4</v>
      </c>
      <c r="M13" s="236"/>
      <c r="N13" s="272">
        <v>0.41670000000000001</v>
      </c>
      <c r="O13" s="269">
        <v>0.43330000000000002</v>
      </c>
      <c r="P13" s="270">
        <v>0.45</v>
      </c>
      <c r="Q13" s="236"/>
      <c r="R13" s="272">
        <v>0.4667</v>
      </c>
      <c r="S13" s="269">
        <v>0.48330000000000001</v>
      </c>
      <c r="T13" s="269">
        <v>0.5</v>
      </c>
    </row>
    <row r="14" spans="1:20">
      <c r="A14" s="22">
        <v>4</v>
      </c>
      <c r="B14" s="21" t="s">
        <v>139</v>
      </c>
      <c r="C14" s="21"/>
      <c r="D14" s="398">
        <f>((D11-D12)*D13)+((E11-E12)*E13)+((F11-F12)*F13)+((G11-G12)*G13)</f>
        <v>1361692.1526730251</v>
      </c>
      <c r="E14" s="399"/>
      <c r="F14" s="399"/>
      <c r="G14" s="399"/>
      <c r="H14" s="238"/>
      <c r="I14" s="398">
        <f>((I11-I12)*I13)+((J11-J12)*J13)+((K11-K12)*K13)+((L11-L12)*L13)</f>
        <v>1676966.7897570012</v>
      </c>
      <c r="J14" s="399"/>
      <c r="K14" s="399"/>
      <c r="L14" s="399"/>
      <c r="M14" s="238"/>
      <c r="N14" s="402">
        <f>(((N11-N12)*N13)+((O11-O12)*O13)+((P11-P12)*P13))</f>
        <v>1416637.7319637612</v>
      </c>
      <c r="O14" s="403"/>
      <c r="P14" s="403"/>
      <c r="Q14" s="238"/>
      <c r="R14" s="403">
        <f>(((R11-R12)*R13)+((S11-S12)*S13)+((T11-T12)*T13))</f>
        <v>1536757.0645622762</v>
      </c>
      <c r="S14" s="403"/>
      <c r="T14" s="404"/>
    </row>
    <row r="15" spans="1:20">
      <c r="A15" s="22"/>
      <c r="B15" s="21"/>
      <c r="C15" s="21"/>
      <c r="D15" s="239"/>
      <c r="E15" s="240"/>
      <c r="F15" s="72"/>
      <c r="G15" s="72"/>
      <c r="H15" s="244"/>
      <c r="I15" s="72"/>
      <c r="J15" s="72"/>
      <c r="K15" s="72"/>
      <c r="L15" s="72"/>
      <c r="M15" s="244"/>
      <c r="N15" s="72"/>
      <c r="O15" s="72"/>
      <c r="P15" s="72"/>
      <c r="Q15" s="244"/>
      <c r="R15" s="72"/>
      <c r="S15" s="72"/>
      <c r="T15" s="258"/>
    </row>
    <row r="16" spans="1:20" ht="16.5" thickBot="1">
      <c r="A16" s="22"/>
      <c r="B16" s="304" t="s">
        <v>358</v>
      </c>
      <c r="C16" s="21"/>
      <c r="D16" s="242"/>
      <c r="E16" s="243"/>
      <c r="F16" s="244"/>
      <c r="G16" s="244"/>
      <c r="H16" s="247"/>
      <c r="I16" s="244"/>
      <c r="J16" s="244"/>
      <c r="K16" s="244"/>
      <c r="L16" s="244"/>
      <c r="M16" s="244"/>
      <c r="N16" s="244"/>
      <c r="O16" s="244"/>
      <c r="P16" s="244"/>
      <c r="Q16" s="244"/>
      <c r="R16" s="244"/>
      <c r="S16" s="244"/>
      <c r="T16" s="241"/>
    </row>
    <row r="17" spans="1:21" ht="32.25" customHeight="1" thickBot="1">
      <c r="A17" s="22">
        <v>5</v>
      </c>
      <c r="B17" s="21" t="s">
        <v>361</v>
      </c>
      <c r="C17" s="368">
        <v>208166</v>
      </c>
      <c r="D17" s="246"/>
      <c r="E17" s="246"/>
      <c r="F17" s="247"/>
      <c r="G17" s="245"/>
      <c r="H17" s="271">
        <f>C17+SUM(D22:G22)</f>
        <v>439914</v>
      </c>
      <c r="I17" s="263"/>
      <c r="J17" s="247"/>
      <c r="K17" s="247"/>
      <c r="L17" s="247"/>
      <c r="M17" s="271">
        <f>H17+SUM(I22:L22)</f>
        <v>489625.8</v>
      </c>
      <c r="N17" s="247"/>
      <c r="O17" s="247"/>
      <c r="P17" s="247"/>
      <c r="Q17" s="271">
        <f>M17+SUM(N22:P22)</f>
        <v>552341.5</v>
      </c>
      <c r="R17" s="247"/>
      <c r="S17" s="247"/>
      <c r="T17" s="245"/>
      <c r="U17" s="271">
        <f>Q17+SUM(R22:T22)</f>
        <v>552341.5</v>
      </c>
    </row>
    <row r="18" spans="1:21">
      <c r="A18" s="22">
        <v>6</v>
      </c>
      <c r="B18" s="21" t="s">
        <v>286</v>
      </c>
      <c r="C18" s="21"/>
      <c r="D18" s="248">
        <f>EBT!E78+EBT!E125+EBT!E129</f>
        <v>388635</v>
      </c>
      <c r="E18" s="248">
        <f>EBT!F78+EBT!F125+EBT!F129</f>
        <v>455574</v>
      </c>
      <c r="F18" s="248">
        <f>EBT!G78+EBT!G125+EBT!G129</f>
        <v>327469.7</v>
      </c>
      <c r="G18" s="248">
        <f>EBT!H78+EBT!H125+EBT!H129</f>
        <v>323363</v>
      </c>
      <c r="H18" s="259"/>
      <c r="I18" s="257">
        <f>EBT!I78+EBT!I125+EBT!I129</f>
        <v>396874.9</v>
      </c>
      <c r="J18" s="257">
        <f>EBT!J78+EBT!J125+EBT!J129</f>
        <v>395647.5</v>
      </c>
      <c r="K18" s="257">
        <f>EBT!K78+EBT!K125+EBT!K129</f>
        <v>394345.4</v>
      </c>
      <c r="L18" s="257">
        <f>EBT!L78+EBT!L125+EBT!L129</f>
        <v>422844.8</v>
      </c>
      <c r="M18" s="238"/>
      <c r="N18" s="369">
        <f>EBT!M78+EBT!M125+EBT!M129</f>
        <v>486340.8</v>
      </c>
      <c r="O18" s="369">
        <f>EBT!N78+EBT!N125+EBT!N129</f>
        <v>499607.6</v>
      </c>
      <c r="P18" s="369">
        <f>EBT!O78+EBT!O125+EBT!O129</f>
        <v>514617.7</v>
      </c>
      <c r="Q18" s="238"/>
      <c r="R18" s="369">
        <f>EBT!P78+EBT!P125+EBT!P129</f>
        <v>529500</v>
      </c>
      <c r="S18" s="369">
        <f>EBT!Q78+EBT!Q125+EBT!Q129</f>
        <v>544716.69999999995</v>
      </c>
      <c r="T18" s="369">
        <f>EBT!R78+EBT!R125+EBT!R129</f>
        <v>557459.4</v>
      </c>
    </row>
    <row r="19" spans="1:21" s="285" customFormat="1">
      <c r="A19" s="22" t="s">
        <v>283</v>
      </c>
      <c r="B19" s="289" t="s">
        <v>288</v>
      </c>
      <c r="C19" s="289"/>
      <c r="D19" s="421">
        <f>D18</f>
        <v>388635</v>
      </c>
      <c r="E19" s="421">
        <f>E18</f>
        <v>455574</v>
      </c>
      <c r="F19" s="421">
        <f t="shared" ref="F19:G19" si="0">F18</f>
        <v>327469.7</v>
      </c>
      <c r="G19" s="421">
        <v>91615</v>
      </c>
      <c r="H19" s="238"/>
      <c r="I19" s="422">
        <f>I18</f>
        <v>396874.9</v>
      </c>
      <c r="J19" s="422">
        <f t="shared" ref="J19:K19" si="1">J18</f>
        <v>395647.5</v>
      </c>
      <c r="K19" s="422">
        <f t="shared" si="1"/>
        <v>394345.4</v>
      </c>
      <c r="L19" s="422">
        <f>373133</f>
        <v>373133</v>
      </c>
      <c r="M19" s="238"/>
      <c r="N19" s="422">
        <f>N18</f>
        <v>486340.8</v>
      </c>
      <c r="O19" s="422">
        <f t="shared" ref="O19" si="2">O18</f>
        <v>499607.6</v>
      </c>
      <c r="P19" s="422">
        <v>451902</v>
      </c>
      <c r="Q19" s="238"/>
      <c r="R19" s="422">
        <f>R18</f>
        <v>529500</v>
      </c>
      <c r="S19" s="422">
        <f t="shared" ref="S19:T19" si="3">S18</f>
        <v>544716.69999999995</v>
      </c>
      <c r="T19" s="422">
        <f t="shared" si="3"/>
        <v>557459.4</v>
      </c>
    </row>
    <row r="20" spans="1:21" s="285" customFormat="1">
      <c r="A20" s="22">
        <v>7</v>
      </c>
      <c r="B20" s="289" t="s">
        <v>285</v>
      </c>
      <c r="C20" s="289"/>
      <c r="D20" s="306"/>
      <c r="E20" s="306"/>
      <c r="F20" s="306"/>
      <c r="G20" s="306"/>
      <c r="H20" s="238"/>
      <c r="I20" s="306"/>
      <c r="J20" s="306"/>
      <c r="K20" s="306"/>
      <c r="L20" s="306"/>
      <c r="M20" s="238"/>
      <c r="N20" s="306"/>
      <c r="O20" s="306"/>
      <c r="P20" s="306"/>
      <c r="Q20" s="238"/>
      <c r="R20" s="306"/>
      <c r="S20" s="306"/>
      <c r="T20" s="306"/>
    </row>
    <row r="21" spans="1:21" s="285" customFormat="1">
      <c r="A21" s="22" t="s">
        <v>289</v>
      </c>
      <c r="B21" s="289" t="s">
        <v>372</v>
      </c>
      <c r="C21" s="289"/>
      <c r="D21" s="306"/>
      <c r="E21" s="306"/>
      <c r="F21" s="306"/>
      <c r="G21" s="306"/>
      <c r="H21" s="238"/>
      <c r="I21" s="306"/>
      <c r="J21" s="306"/>
      <c r="K21" s="306"/>
      <c r="L21" s="306"/>
      <c r="M21" s="238"/>
      <c r="N21" s="306"/>
      <c r="O21" s="306"/>
      <c r="P21" s="306"/>
      <c r="Q21" s="238"/>
      <c r="R21" s="306"/>
      <c r="S21" s="306"/>
      <c r="T21" s="306"/>
    </row>
    <row r="22" spans="1:21">
      <c r="A22" s="22">
        <v>8</v>
      </c>
      <c r="B22" s="21" t="s">
        <v>371</v>
      </c>
      <c r="C22" s="21"/>
      <c r="D22" s="257">
        <f>D20-D21+D18-D19</f>
        <v>0</v>
      </c>
      <c r="E22" s="257">
        <f t="shared" ref="E22:I22" si="4">E20-E21+E18-E19</f>
        <v>0</v>
      </c>
      <c r="F22" s="257">
        <f t="shared" si="4"/>
        <v>0</v>
      </c>
      <c r="G22" s="257">
        <f t="shared" si="4"/>
        <v>231748</v>
      </c>
      <c r="H22" s="238"/>
      <c r="I22" s="257">
        <f t="shared" si="4"/>
        <v>0</v>
      </c>
      <c r="J22" s="257">
        <f t="shared" ref="J22" si="5">J20-J21+J18-J19</f>
        <v>0</v>
      </c>
      <c r="K22" s="257">
        <f t="shared" ref="K22" si="6">K20-K21+K18-K19</f>
        <v>0</v>
      </c>
      <c r="L22" s="257">
        <f t="shared" ref="L22:N22" si="7">L20-L21+L18-L19</f>
        <v>49711.799999999988</v>
      </c>
      <c r="M22" s="238"/>
      <c r="N22" s="257">
        <f t="shared" si="7"/>
        <v>0</v>
      </c>
      <c r="O22" s="257">
        <f t="shared" ref="O22" si="8">O20-O21+O18-O19</f>
        <v>0</v>
      </c>
      <c r="P22" s="257">
        <f t="shared" ref="P22:R22" si="9">P20-P21+P18-P19</f>
        <v>62715.700000000012</v>
      </c>
      <c r="Q22" s="238"/>
      <c r="R22" s="257">
        <f t="shared" si="9"/>
        <v>0</v>
      </c>
      <c r="S22" s="257">
        <f t="shared" ref="S22" si="10">S20-S21+S18-S19</f>
        <v>0</v>
      </c>
      <c r="T22" s="257">
        <f t="shared" ref="T22" si="11">T20-T21+T18-T19</f>
        <v>0</v>
      </c>
    </row>
    <row r="23" spans="1:21">
      <c r="A23" s="22"/>
      <c r="B23" s="21"/>
      <c r="C23" s="21"/>
      <c r="D23" s="239"/>
      <c r="E23" s="240"/>
      <c r="F23" s="72"/>
      <c r="G23" s="72"/>
      <c r="H23" s="244"/>
      <c r="I23" s="72"/>
      <c r="J23" s="72"/>
      <c r="K23" s="72"/>
      <c r="L23" s="72"/>
      <c r="M23" s="244"/>
      <c r="N23" s="72"/>
      <c r="O23" s="72"/>
      <c r="P23" s="72"/>
      <c r="Q23" s="244"/>
      <c r="R23" s="72"/>
      <c r="S23" s="72"/>
      <c r="T23" s="258"/>
    </row>
    <row r="24" spans="1:21" ht="16.5" thickBot="1">
      <c r="A24" s="22"/>
      <c r="B24" s="304" t="s">
        <v>359</v>
      </c>
      <c r="C24" s="21"/>
      <c r="D24" s="242"/>
      <c r="E24" s="243"/>
      <c r="F24" s="244"/>
      <c r="G24" s="244"/>
      <c r="H24" s="247"/>
      <c r="I24" s="244"/>
      <c r="J24" s="244"/>
      <c r="K24" s="244"/>
      <c r="L24" s="244"/>
      <c r="M24" s="244"/>
      <c r="N24" s="244"/>
      <c r="O24" s="244"/>
      <c r="P24" s="244"/>
      <c r="Q24" s="244"/>
      <c r="R24" s="244"/>
      <c r="S24" s="244"/>
      <c r="T24" s="241"/>
    </row>
    <row r="25" spans="1:21" ht="16.5" thickBot="1">
      <c r="A25" s="22">
        <v>9</v>
      </c>
      <c r="B25" s="21" t="s">
        <v>361</v>
      </c>
      <c r="C25" s="368"/>
      <c r="D25" s="246"/>
      <c r="E25" s="246"/>
      <c r="F25" s="247"/>
      <c r="G25" s="245"/>
      <c r="H25" s="271">
        <f>C25+SUM(D28:G28)</f>
        <v>0</v>
      </c>
      <c r="I25" s="263"/>
      <c r="J25" s="247"/>
      <c r="K25" s="247"/>
      <c r="L25" s="247"/>
      <c r="M25" s="271">
        <f>H25+SUM(I28:L28)</f>
        <v>0</v>
      </c>
      <c r="N25" s="247"/>
      <c r="O25" s="247"/>
      <c r="P25" s="247"/>
      <c r="Q25" s="271">
        <f>M25+SUM(N28:P28)</f>
        <v>0</v>
      </c>
      <c r="R25" s="247"/>
      <c r="S25" s="247"/>
      <c r="T25" s="245"/>
      <c r="U25" s="271">
        <f>Q25+SUM(R28:T28)</f>
        <v>0</v>
      </c>
    </row>
    <row r="26" spans="1:21">
      <c r="A26" s="22">
        <v>10</v>
      </c>
      <c r="B26" s="21" t="s">
        <v>284</v>
      </c>
      <c r="C26" s="21"/>
      <c r="D26" s="274">
        <v>13811</v>
      </c>
      <c r="E26" s="274">
        <v>35396</v>
      </c>
      <c r="F26" s="274">
        <v>35396</v>
      </c>
      <c r="G26" s="275">
        <v>35397</v>
      </c>
      <c r="H26" s="259"/>
      <c r="I26" s="273">
        <v>35000</v>
      </c>
      <c r="J26" s="274">
        <v>35000</v>
      </c>
      <c r="K26" s="274">
        <v>35000</v>
      </c>
      <c r="L26" s="275">
        <v>35000</v>
      </c>
      <c r="M26" s="238"/>
      <c r="N26" s="208"/>
      <c r="O26" s="217"/>
      <c r="P26" s="260"/>
      <c r="Q26" s="238"/>
      <c r="R26" s="208"/>
      <c r="S26" s="217"/>
      <c r="T26" s="217"/>
    </row>
    <row r="27" spans="1:21">
      <c r="A27" s="22">
        <v>11</v>
      </c>
      <c r="B27" s="21" t="s">
        <v>362</v>
      </c>
      <c r="C27" s="21"/>
      <c r="D27" s="274">
        <v>13811</v>
      </c>
      <c r="E27" s="274">
        <v>35396</v>
      </c>
      <c r="F27" s="274">
        <v>35396</v>
      </c>
      <c r="G27" s="275">
        <v>35397</v>
      </c>
      <c r="H27" s="238"/>
      <c r="I27" s="273">
        <v>35000</v>
      </c>
      <c r="J27" s="273">
        <v>35000</v>
      </c>
      <c r="K27" s="273">
        <v>35000</v>
      </c>
      <c r="L27" s="273">
        <v>35000</v>
      </c>
      <c r="M27" s="238"/>
      <c r="N27" s="255"/>
      <c r="O27" s="255"/>
      <c r="P27" s="255"/>
      <c r="Q27" s="238"/>
      <c r="R27" s="255"/>
      <c r="S27" s="255"/>
      <c r="T27" s="255"/>
    </row>
    <row r="28" spans="1:21" s="285" customFormat="1">
      <c r="A28" s="22">
        <v>12</v>
      </c>
      <c r="B28" s="289" t="s">
        <v>363</v>
      </c>
      <c r="C28" s="289"/>
      <c r="D28" s="257">
        <f>D26-D27</f>
        <v>0</v>
      </c>
      <c r="E28" s="257">
        <f t="shared" ref="E28:I28" si="12">E26-E27</f>
        <v>0</v>
      </c>
      <c r="F28" s="257">
        <f t="shared" si="12"/>
        <v>0</v>
      </c>
      <c r="G28" s="257">
        <f t="shared" si="12"/>
        <v>0</v>
      </c>
      <c r="H28" s="244"/>
      <c r="I28" s="257">
        <f t="shared" si="12"/>
        <v>0</v>
      </c>
      <c r="J28" s="257">
        <f t="shared" ref="J28" si="13">J26-J27</f>
        <v>0</v>
      </c>
      <c r="K28" s="257">
        <f t="shared" ref="K28" si="14">K26-K27</f>
        <v>0</v>
      </c>
      <c r="L28" s="257">
        <f t="shared" ref="L28:N28" si="15">L26-L27</f>
        <v>0</v>
      </c>
      <c r="M28" s="244"/>
      <c r="N28" s="257">
        <f t="shared" si="15"/>
        <v>0</v>
      </c>
      <c r="O28" s="257">
        <f t="shared" ref="O28" si="16">O26-O27</f>
        <v>0</v>
      </c>
      <c r="P28" s="257">
        <f t="shared" ref="P28" si="17">P26-P27</f>
        <v>0</v>
      </c>
      <c r="Q28" s="244"/>
      <c r="R28" s="257">
        <f t="shared" ref="R28" si="18">R26-R27</f>
        <v>0</v>
      </c>
      <c r="S28" s="257">
        <f t="shared" ref="S28" si="19">S26-S27</f>
        <v>0</v>
      </c>
      <c r="T28" s="257">
        <f t="shared" ref="T28" si="20">T26-T27</f>
        <v>0</v>
      </c>
    </row>
    <row r="29" spans="1:21">
      <c r="A29" s="22"/>
      <c r="B29" s="21"/>
      <c r="C29" s="21"/>
      <c r="D29" s="262"/>
      <c r="E29" s="261"/>
      <c r="F29" s="155"/>
      <c r="G29" s="155"/>
      <c r="H29" s="244"/>
      <c r="I29" s="155"/>
      <c r="J29" s="155"/>
      <c r="K29" s="155"/>
      <c r="L29" s="155"/>
      <c r="M29" s="244"/>
      <c r="N29" s="155"/>
      <c r="O29" s="155"/>
      <c r="P29" s="155"/>
      <c r="Q29" s="244"/>
      <c r="R29" s="155"/>
      <c r="S29" s="155"/>
      <c r="T29" s="256"/>
    </row>
    <row r="30" spans="1:21" ht="31.5">
      <c r="A30" s="22">
        <v>13</v>
      </c>
      <c r="B30" s="21" t="s">
        <v>309</v>
      </c>
      <c r="C30" s="21"/>
      <c r="D30" s="400">
        <f>SUM(D19:G19)+SUM(D21:G21)+SUM(D27:G27)</f>
        <v>1383293.7</v>
      </c>
      <c r="E30" s="401"/>
      <c r="F30" s="401"/>
      <c r="G30" s="401"/>
      <c r="H30" s="238"/>
      <c r="I30" s="400">
        <f>SUM(I19:L19)+SUM(I21:L21)+SUM(I27:L27)</f>
        <v>1700000.8</v>
      </c>
      <c r="J30" s="401"/>
      <c r="K30" s="401"/>
      <c r="L30" s="401"/>
      <c r="M30" s="238"/>
      <c r="N30" s="388">
        <f>SUM(N19:P19)+SUM(N21:P21)+SUM(N27:P27)</f>
        <v>1437850.4</v>
      </c>
      <c r="O30" s="388"/>
      <c r="P30" s="388"/>
      <c r="Q30" s="238"/>
      <c r="R30" s="388">
        <f>SUM(R19:T19)+SUM(R21:T21)+SUM(R27:T27)</f>
        <v>1631676.1</v>
      </c>
      <c r="S30" s="388"/>
      <c r="T30" s="388"/>
    </row>
    <row r="31" spans="1:21">
      <c r="A31" s="22"/>
      <c r="B31" s="21"/>
      <c r="C31" s="21"/>
      <c r="D31" s="262"/>
      <c r="E31" s="261"/>
      <c r="F31" s="155"/>
      <c r="G31" s="155"/>
      <c r="H31" s="244"/>
      <c r="I31" s="155"/>
      <c r="J31" s="155"/>
      <c r="K31" s="155"/>
      <c r="L31" s="155"/>
      <c r="M31" s="244"/>
      <c r="N31" s="155"/>
      <c r="O31" s="155"/>
      <c r="P31" s="155"/>
      <c r="Q31" s="244"/>
      <c r="R31" s="155"/>
      <c r="S31" s="155"/>
      <c r="T31" s="256"/>
    </row>
    <row r="32" spans="1:21">
      <c r="A32" s="22">
        <v>14</v>
      </c>
      <c r="B32" s="21" t="s">
        <v>360</v>
      </c>
      <c r="C32" s="21"/>
      <c r="D32" s="423">
        <f>D30-D14</f>
        <v>21601.547326974804</v>
      </c>
      <c r="E32" s="405"/>
      <c r="F32" s="405"/>
      <c r="G32" s="405"/>
      <c r="H32" s="238"/>
      <c r="I32" s="423">
        <f>I30-I14</f>
        <v>23034.010242998833</v>
      </c>
      <c r="J32" s="405"/>
      <c r="K32" s="405"/>
      <c r="L32" s="405"/>
      <c r="M32" s="238"/>
      <c r="N32" s="423">
        <f>N30-N14</f>
        <v>21212.668036238756</v>
      </c>
      <c r="O32" s="405"/>
      <c r="P32" s="405"/>
      <c r="Q32" s="238"/>
      <c r="R32" s="389">
        <f>R30-R14</f>
        <v>94919.035437723855</v>
      </c>
      <c r="S32" s="390"/>
      <c r="T32" s="391"/>
    </row>
    <row r="33" spans="1:20">
      <c r="A33" s="152"/>
      <c r="B33" s="29"/>
      <c r="C33" s="154"/>
      <c r="D33" s="154"/>
      <c r="E33" s="154"/>
      <c r="F33" s="155"/>
      <c r="G33" s="155"/>
      <c r="H33" s="247"/>
      <c r="I33" s="155"/>
      <c r="J33" s="155"/>
      <c r="K33" s="155"/>
      <c r="L33" s="155"/>
      <c r="M33" s="247"/>
      <c r="N33" s="155"/>
      <c r="O33" s="155"/>
      <c r="P33" s="156"/>
      <c r="Q33" s="266"/>
      <c r="R33" s="156"/>
      <c r="S33" s="156"/>
      <c r="T33" s="157"/>
    </row>
    <row r="34" spans="1:20" s="130" customFormat="1">
      <c r="A34" s="145"/>
      <c r="F34" s="5"/>
      <c r="G34" s="5"/>
      <c r="H34" s="5"/>
      <c r="I34" s="5"/>
      <c r="J34" s="5"/>
      <c r="K34" s="5"/>
      <c r="L34" s="5"/>
      <c r="M34" s="5"/>
      <c r="N34" s="5"/>
      <c r="O34" s="5"/>
      <c r="P34" s="5"/>
      <c r="Q34" s="5"/>
      <c r="R34" s="1"/>
      <c r="S34" s="1"/>
      <c r="T34" s="1"/>
    </row>
    <row r="35" spans="1:20" s="130" customFormat="1">
      <c r="A35" s="145"/>
      <c r="F35" s="5"/>
      <c r="G35" s="5"/>
      <c r="H35" s="5"/>
      <c r="I35" s="5"/>
      <c r="J35" s="5"/>
      <c r="K35" s="5"/>
      <c r="L35" s="5"/>
      <c r="M35" s="5"/>
      <c r="N35" s="5"/>
      <c r="O35" s="5"/>
      <c r="P35" s="5"/>
      <c r="Q35" s="5"/>
      <c r="R35" s="1"/>
      <c r="S35" s="1"/>
      <c r="T35" s="1"/>
    </row>
    <row r="36" spans="1:20" s="130" customFormat="1">
      <c r="A36" s="145"/>
      <c r="F36" s="5"/>
      <c r="G36" s="5"/>
      <c r="H36" s="5"/>
      <c r="I36" s="5"/>
      <c r="J36" s="5"/>
      <c r="K36" s="5"/>
      <c r="L36" s="5"/>
      <c r="M36" s="5"/>
      <c r="N36" s="5"/>
      <c r="O36" s="5"/>
      <c r="P36" s="5"/>
      <c r="Q36" s="5"/>
      <c r="R36" s="1"/>
      <c r="S36" s="1"/>
      <c r="T36" s="1"/>
    </row>
  </sheetData>
  <dataConsolidate/>
  <mergeCells count="16">
    <mergeCell ref="R30:T30"/>
    <mergeCell ref="R32:T32"/>
    <mergeCell ref="D9:G9"/>
    <mergeCell ref="I9:L9"/>
    <mergeCell ref="N9:P9"/>
    <mergeCell ref="R9:T9"/>
    <mergeCell ref="D14:G14"/>
    <mergeCell ref="D30:G30"/>
    <mergeCell ref="I14:L14"/>
    <mergeCell ref="N14:P14"/>
    <mergeCell ref="R14:T14"/>
    <mergeCell ref="D32:G32"/>
    <mergeCell ref="I30:L30"/>
    <mergeCell ref="I32:L32"/>
    <mergeCell ref="N30:P30"/>
    <mergeCell ref="N32:P32"/>
  </mergeCells>
  <printOptions horizontalCentered="1"/>
  <pageMargins left="0.25" right="0.25" top="0.75" bottom="0.75" header="0.3" footer="0.3"/>
  <pageSetup scale="41"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0"/>
  <sheetViews>
    <sheetView workbookViewId="0">
      <selection activeCell="F16" sqref="F16"/>
    </sheetView>
  </sheetViews>
  <sheetFormatPr defaultRowHeight="15.75"/>
  <cols>
    <col min="1" max="1" width="16.125" bestFit="1" customWidth="1"/>
    <col min="2" max="2" width="21.625" bestFit="1" customWidth="1"/>
    <col min="3" max="3" width="16.125" bestFit="1" customWidth="1"/>
    <col min="4" max="4" width="21.625" bestFit="1" customWidth="1"/>
    <col min="5" max="5" width="16.125" bestFit="1" customWidth="1"/>
    <col min="6" max="6" width="21.625" bestFit="1" customWidth="1"/>
  </cols>
  <sheetData>
    <row r="1" spans="1:6">
      <c r="A1" s="343" t="s">
        <v>320</v>
      </c>
      <c r="B1" s="343" t="s">
        <v>329</v>
      </c>
      <c r="C1" s="343" t="s">
        <v>331</v>
      </c>
      <c r="D1" s="343" t="s">
        <v>337</v>
      </c>
      <c r="E1" s="343" t="s">
        <v>338</v>
      </c>
      <c r="F1" s="343" t="s">
        <v>339</v>
      </c>
    </row>
    <row r="2" spans="1:6">
      <c r="A2" s="344" t="s">
        <v>328</v>
      </c>
      <c r="B2" s="344" t="s">
        <v>328</v>
      </c>
      <c r="C2" s="344" t="s">
        <v>332</v>
      </c>
      <c r="D2" s="344" t="s">
        <v>332</v>
      </c>
      <c r="E2" s="344" t="s">
        <v>328</v>
      </c>
      <c r="F2" s="344" t="s">
        <v>332</v>
      </c>
    </row>
    <row r="3" spans="1:6">
      <c r="A3" s="344" t="s">
        <v>326</v>
      </c>
      <c r="B3" s="344" t="s">
        <v>326</v>
      </c>
      <c r="C3" s="344" t="s">
        <v>333</v>
      </c>
      <c r="D3" s="344" t="s">
        <v>333</v>
      </c>
      <c r="E3" s="344" t="s">
        <v>326</v>
      </c>
      <c r="F3" s="344" t="s">
        <v>333</v>
      </c>
    </row>
    <row r="4" spans="1:6">
      <c r="A4" s="344" t="s">
        <v>323</v>
      </c>
      <c r="B4" s="344" t="s">
        <v>323</v>
      </c>
      <c r="C4" s="344" t="s">
        <v>334</v>
      </c>
      <c r="D4" s="344" t="s">
        <v>334</v>
      </c>
      <c r="E4" s="344" t="s">
        <v>323</v>
      </c>
      <c r="F4" s="344" t="s">
        <v>334</v>
      </c>
    </row>
    <row r="5" spans="1:6">
      <c r="A5" s="344" t="s">
        <v>324</v>
      </c>
      <c r="B5" s="344" t="s">
        <v>324</v>
      </c>
      <c r="C5" s="344" t="s">
        <v>326</v>
      </c>
      <c r="D5" s="344" t="s">
        <v>326</v>
      </c>
      <c r="E5" s="344" t="s">
        <v>324</v>
      </c>
      <c r="F5" s="344" t="s">
        <v>326</v>
      </c>
    </row>
    <row r="6" spans="1:6">
      <c r="A6" s="344" t="s">
        <v>321</v>
      </c>
      <c r="B6" s="344" t="s">
        <v>321</v>
      </c>
      <c r="C6" s="344" t="s">
        <v>335</v>
      </c>
      <c r="D6" s="344" t="s">
        <v>335</v>
      </c>
      <c r="E6" s="344" t="s">
        <v>321</v>
      </c>
      <c r="F6" s="344" t="s">
        <v>335</v>
      </c>
    </row>
    <row r="7" spans="1:6">
      <c r="A7" s="344" t="s">
        <v>325</v>
      </c>
      <c r="B7" s="344" t="s">
        <v>325</v>
      </c>
      <c r="C7" s="344" t="s">
        <v>336</v>
      </c>
      <c r="D7" s="344" t="s">
        <v>336</v>
      </c>
      <c r="E7" s="344" t="s">
        <v>325</v>
      </c>
      <c r="F7" s="344" t="s">
        <v>336</v>
      </c>
    </row>
    <row r="8" spans="1:6">
      <c r="A8" s="344" t="s">
        <v>322</v>
      </c>
      <c r="B8" s="344" t="s">
        <v>322</v>
      </c>
      <c r="D8" s="344"/>
      <c r="E8" s="344" t="s">
        <v>322</v>
      </c>
      <c r="F8" s="344"/>
    </row>
    <row r="9" spans="1:6">
      <c r="A9" s="344" t="s">
        <v>327</v>
      </c>
      <c r="B9" s="344" t="s">
        <v>327</v>
      </c>
      <c r="D9" s="344"/>
      <c r="E9" s="344" t="s">
        <v>327</v>
      </c>
      <c r="F9" s="344"/>
    </row>
    <row r="10" spans="1:6">
      <c r="B10" s="344" t="s">
        <v>330</v>
      </c>
      <c r="D10" s="344"/>
      <c r="E10" s="344" t="s">
        <v>330</v>
      </c>
      <c r="F10" s="344"/>
    </row>
  </sheetData>
  <sortState ref="A2:A9">
    <sortCondition ref="A2:A9"/>
  </sortState>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17-IEPR-07</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Z5JXHV6S7NA6-3-140491</_dlc_DocId>
    <_dlc_DocIdUrl xmlns="8eef3743-c7b3-4cbe-8837-b6e805be353c">
      <Url>http://efilingsppublic/_layouts/DocIdRedir.aspx?ID=Z5JXHV6S7NA6-3-140491</Url>
      <Description>Z5JXHV6S7NA6-3-140491</Description>
    </_dlc_DocIdUrl>
  </documentManagement>
</p:properties>
</file>

<file path=customXml/itemProps1.xml><?xml version="1.0" encoding="utf-8"?>
<ds:datastoreItem xmlns:ds="http://schemas.openxmlformats.org/officeDocument/2006/customXml" ds:itemID="{C8AC9165-2A48-45EA-A867-F1098BE80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7941F3-8E3B-41A8-AD50-DA3FCB35A6F7}">
  <ds:schemaRefs>
    <ds:schemaRef ds:uri="http://schemas.microsoft.com/sharepoint/events"/>
  </ds:schemaRefs>
</ds:datastoreItem>
</file>

<file path=customXml/itemProps3.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4.xml><?xml version="1.0" encoding="utf-8"?>
<ds:datastoreItem xmlns:ds="http://schemas.openxmlformats.org/officeDocument/2006/customXml" ds:itemID="{5CC46F0A-D228-46DD-BAB0-21CF8307FB81}">
  <ds:schemaRefs>
    <ds:schemaRef ds:uri="http://schemas.microsoft.com/office/2006/documentManagement/types"/>
    <ds:schemaRef ds:uri="8eef3743-c7b3-4cbe-8837-b6e805be353c"/>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 sheet</vt:lpstr>
      <vt:lpstr>Admin Info</vt:lpstr>
      <vt:lpstr>CRAT</vt:lpstr>
      <vt:lpstr>EBT</vt:lpstr>
      <vt:lpstr>GEAT</vt:lpstr>
      <vt:lpstr>RPT</vt:lpstr>
      <vt:lpstr>Lists</vt:lpstr>
      <vt:lpstr>'Cover sheet'!Print_Area</vt:lpstr>
      <vt:lpstr>CRAT!Print_Titles</vt:lpstr>
      <vt:lpstr>EBT!Print_Titles</vt:lpstr>
    </vt:vector>
  </TitlesOfParts>
  <Company>CA Energy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Zard, Brian</cp:lastModifiedBy>
  <cp:lastPrinted>2018-07-20T16:34:29Z</cp:lastPrinted>
  <dcterms:created xsi:type="dcterms:W3CDTF">2004-11-07T17:37:25Z</dcterms:created>
  <dcterms:modified xsi:type="dcterms:W3CDTF">2019-04-29T22:24:53Z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