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ales Forecast - Group Documents\IEPR\2019 IEPR\Forms\1.7b\"/>
    </mc:Choice>
  </mc:AlternateContent>
  <bookViews>
    <workbookView xWindow="0" yWindow="0" windowWidth="25200" windowHeight="11385"/>
  </bookViews>
  <sheets>
    <sheet name="Form 1.7b" sheetId="1" r:id="rId1"/>
  </sheets>
  <externalReferences>
    <externalReference r:id="rId2"/>
    <externalReference r:id="rId3"/>
    <externalReference r:id="rId4"/>
  </externalReferences>
  <definedNames>
    <definedName name="_Order1" hidden="1">255</definedName>
    <definedName name="_Order2" hidden="1">255</definedName>
    <definedName name="ComName">'[1]FormList&amp;FilerInfo'!$B$2</definedName>
    <definedName name="Data3.4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K40" i="1"/>
  <c r="I40" i="1"/>
  <c r="H40" i="1"/>
  <c r="F40" i="1"/>
  <c r="L39" i="1"/>
  <c r="K39" i="1"/>
  <c r="I39" i="1"/>
  <c r="H39" i="1"/>
  <c r="F39" i="1"/>
  <c r="L38" i="1"/>
  <c r="K38" i="1"/>
  <c r="I38" i="1"/>
  <c r="H38" i="1"/>
  <c r="F38" i="1"/>
  <c r="L37" i="1"/>
  <c r="K37" i="1"/>
  <c r="I37" i="1"/>
  <c r="H37" i="1"/>
  <c r="F37" i="1"/>
  <c r="L36" i="1"/>
  <c r="K36" i="1"/>
  <c r="I36" i="1"/>
  <c r="H36" i="1"/>
  <c r="F36" i="1"/>
  <c r="L35" i="1"/>
  <c r="K35" i="1"/>
  <c r="I35" i="1"/>
  <c r="H35" i="1"/>
  <c r="F35" i="1"/>
  <c r="L34" i="1"/>
  <c r="K34" i="1"/>
  <c r="I34" i="1"/>
  <c r="H34" i="1"/>
  <c r="F34" i="1"/>
  <c r="L33" i="1"/>
  <c r="K33" i="1"/>
  <c r="I33" i="1"/>
  <c r="H33" i="1"/>
  <c r="F33" i="1"/>
  <c r="L32" i="1"/>
  <c r="K32" i="1"/>
  <c r="I32" i="1"/>
  <c r="H32" i="1"/>
  <c r="F32" i="1"/>
  <c r="L31" i="1"/>
  <c r="K31" i="1"/>
  <c r="I31" i="1"/>
  <c r="H31" i="1"/>
  <c r="F31" i="1"/>
  <c r="L30" i="1"/>
  <c r="K30" i="1"/>
  <c r="I30" i="1"/>
  <c r="H30" i="1"/>
  <c r="F30" i="1"/>
  <c r="L29" i="1"/>
  <c r="K29" i="1"/>
  <c r="I29" i="1"/>
  <c r="H29" i="1"/>
  <c r="F29" i="1"/>
  <c r="K28" i="1"/>
  <c r="H28" i="1"/>
  <c r="F28" i="1"/>
  <c r="E28" i="1"/>
  <c r="K27" i="1"/>
  <c r="H27" i="1"/>
  <c r="K26" i="1"/>
  <c r="H26" i="1"/>
  <c r="K25" i="1"/>
  <c r="H25" i="1"/>
  <c r="K24" i="1"/>
  <c r="H24" i="1"/>
</calcChain>
</file>

<file path=xl/sharedStrings.xml><?xml version="1.0" encoding="utf-8"?>
<sst xmlns="http://schemas.openxmlformats.org/spreadsheetml/2006/main" count="22" uniqueCount="14">
  <si>
    <t>FORM 1.7b</t>
  </si>
  <si>
    <t>Cumulative Historical and Forecasted Capacity</t>
  </si>
  <si>
    <t xml:space="preserve">LOCAL PRIVATE SUPPLY BY SECTOR - STANDALONE BATTERY ENERGY STORAGE AND BATTERY ENERGY STORAGE PAIRED WITH PHOTOVOLTAIC SYSTEM </t>
  </si>
  <si>
    <t>INSTALLED CAPACITY</t>
  </si>
  <si>
    <t xml:space="preserve">STANDALONE BATTERY ENERGY STORAGE </t>
  </si>
  <si>
    <t xml:space="preserve">BATTERY ENERGY STORAGE PAIRED WITH PHOTOVOLTAIC SYSTEM </t>
  </si>
  <si>
    <t>RESIDENTIAL</t>
  </si>
  <si>
    <t>Non Residential</t>
  </si>
  <si>
    <t>YEAR</t>
  </si>
  <si>
    <t>BATTERY ENERGY STORAGE POWER (MW)</t>
  </si>
  <si>
    <t>BATTERY ENERGY STORAGE ENERGY CAPACITY (MWh)</t>
  </si>
  <si>
    <t>Photovoltaic Capacity (MW)</t>
  </si>
  <si>
    <t>* Note that PV capacity forecast has been incoporated in the forecast shown in Form 1.7a</t>
  </si>
  <si>
    <t>Photovoltaic Capacity (MW)*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</si>
</sst>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5">
    <xf numFmtId="0" fontId="0" fillId="0" borderId="0" xfId="0"/>
    <xf numFmtId="0" fontId="3" fillId="0" borderId="0" xfId="1" applyFont="1" applyFill="1" applyAlignment="1"/>
    <xf numFmtId="0" fontId="1" fillId="0" borderId="0" xfId="1"/>
    <xf numFmtId="0" fontId="5" fillId="0" borderId="0" xfId="1" applyFont="1" applyFill="1" applyAlignment="1"/>
    <xf numFmtId="0" fontId="1" fillId="0" borderId="0" xfId="1" applyFill="1"/>
    <xf numFmtId="0" fontId="1" fillId="3" borderId="1" xfId="1" applyFill="1" applyBorder="1"/>
    <xf numFmtId="0" fontId="7" fillId="3" borderId="1" xfId="2" applyFont="1" applyFill="1" applyBorder="1" applyAlignment="1" applyProtection="1">
      <alignment horizontal="center" vertical="top" wrapText="1"/>
      <protection locked="0"/>
    </xf>
    <xf numFmtId="0" fontId="7" fillId="3" borderId="1" xfId="1" applyFont="1" applyFill="1" applyBorder="1"/>
    <xf numFmtId="0" fontId="1" fillId="0" borderId="1" xfId="1" applyFill="1" applyBorder="1"/>
    <xf numFmtId="0" fontId="1" fillId="4" borderId="1" xfId="1" applyFill="1" applyBorder="1"/>
    <xf numFmtId="3" fontId="1" fillId="3" borderId="1" xfId="1" applyNumberFormat="1" applyFill="1" applyBorder="1"/>
    <xf numFmtId="3" fontId="7" fillId="3" borderId="1" xfId="1" applyNumberFormat="1" applyFont="1" applyFill="1" applyBorder="1"/>
    <xf numFmtId="3" fontId="1" fillId="0" borderId="1" xfId="1" applyNumberFormat="1" applyFill="1" applyBorder="1"/>
    <xf numFmtId="3" fontId="7" fillId="0" borderId="1" xfId="1" applyNumberFormat="1" applyFont="1" applyFill="1" applyBorder="1"/>
    <xf numFmtId="3" fontId="1" fillId="4" borderId="1" xfId="1" applyNumberFormat="1" applyFill="1" applyBorder="1"/>
    <xf numFmtId="3" fontId="7" fillId="4" borderId="1" xfId="1" applyNumberFormat="1" applyFont="1" applyFill="1" applyBorder="1"/>
    <xf numFmtId="0" fontId="7" fillId="3" borderId="2" xfId="2" applyFont="1" applyFill="1" applyBorder="1" applyAlignment="1" applyProtection="1">
      <alignment horizontal="center" vertical="top" wrapText="1"/>
      <protection locked="0"/>
    </xf>
    <xf numFmtId="0" fontId="7" fillId="3" borderId="3" xfId="2" applyFont="1" applyFill="1" applyBorder="1" applyAlignment="1" applyProtection="1">
      <alignment horizontal="center" vertical="top" wrapText="1"/>
      <protection locked="0"/>
    </xf>
    <xf numFmtId="0" fontId="7" fillId="3" borderId="4" xfId="2" applyFont="1" applyFill="1" applyBorder="1" applyAlignment="1" applyProtection="1">
      <alignment horizontal="center" vertical="top" wrapText="1"/>
      <protection locked="0"/>
    </xf>
    <xf numFmtId="0" fontId="3" fillId="2" borderId="0" xfId="1" applyFont="1" applyFill="1" applyAlignment="1">
      <alignment horizontal="center"/>
    </xf>
    <xf numFmtId="6" fontId="4" fillId="0" borderId="0" xfId="1" applyNumberFormat="1" applyFont="1" applyFill="1" applyAlignment="1">
      <alignment horizontal="center"/>
    </xf>
    <xf numFmtId="0" fontId="5" fillId="0" borderId="0" xfId="1" applyFont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0" fillId="0" borderId="0" xfId="1" applyFont="1"/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arcia\AppData\Local\Microsoft\Windows\INetCache\Content.Outlook\L9VJ9R01\DOCUME~1\agautam\LOCALS~1\Temp\XPgrpwise\CEC09%20demand-price%20forms-final-12-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7b%20Loui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uy2\Documents\2018%20Q4%20Storage%20by%20SAM\output_jerry_storage2018Q4%20v6%201105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1.7b"/>
      <sheetName val="Paired System PV MW"/>
      <sheetName val="read me"/>
      <sheetName val="SGIP stand alone Pivot"/>
    </sheetNames>
    <sheetDataSet>
      <sheetData sheetId="0"/>
      <sheetData sheetId="1">
        <row r="4">
          <cell r="D4">
            <v>47.28267517692985</v>
          </cell>
          <cell r="E4">
            <v>83.26192092895171</v>
          </cell>
        </row>
        <row r="5">
          <cell r="D5">
            <v>76.030685752019906</v>
          </cell>
          <cell r="E5">
            <v>127.46955805707334</v>
          </cell>
        </row>
        <row r="6">
          <cell r="D6">
            <v>110.64016157720424</v>
          </cell>
          <cell r="E6">
            <v>177.09611151022909</v>
          </cell>
        </row>
        <row r="7">
          <cell r="D7">
            <v>152.15017037824776</v>
          </cell>
          <cell r="E7">
            <v>232.76630455525438</v>
          </cell>
        </row>
        <row r="8">
          <cell r="D8">
            <v>201.71234901984323</v>
          </cell>
          <cell r="E8">
            <v>295.16640831075364</v>
          </cell>
        </row>
        <row r="9">
          <cell r="D9">
            <v>260.5694633155905</v>
          </cell>
          <cell r="E9">
            <v>365.04749751860118</v>
          </cell>
        </row>
        <row r="10">
          <cell r="D10">
            <v>330.01526535054438</v>
          </cell>
          <cell r="E10">
            <v>443.22805772852075</v>
          </cell>
        </row>
        <row r="11">
          <cell r="D11">
            <v>411.33026570379224</v>
          </cell>
          <cell r="E11">
            <v>530.59565125807262</v>
          </cell>
        </row>
        <row r="12">
          <cell r="D12">
            <v>505.68897930907553</v>
          </cell>
          <cell r="E12">
            <v>628.10728517944824</v>
          </cell>
        </row>
        <row r="13">
          <cell r="D13">
            <v>614.03701690657499</v>
          </cell>
          <cell r="E13">
            <v>736.78805531032697</v>
          </cell>
        </row>
        <row r="14">
          <cell r="D14">
            <v>736.94175968277364</v>
          </cell>
          <cell r="E14">
            <v>857.72756878792927</v>
          </cell>
        </row>
        <row r="15">
          <cell r="D15">
            <v>874.4285029488907</v>
          </cell>
          <cell r="E15">
            <v>992.07357917760032</v>
          </cell>
        </row>
      </sheetData>
      <sheetData sheetId="2"/>
      <sheetData sheetId="3">
        <row r="5">
          <cell r="B5">
            <v>1520.18</v>
          </cell>
          <cell r="E5">
            <v>3040.29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_2_jerry"/>
      <sheetName val="graph"/>
      <sheetName val="bottom up "/>
      <sheetName val="read me"/>
      <sheetName val="output_transpose"/>
      <sheetName val="paired commercial only"/>
      <sheetName val="standalone commercial only"/>
      <sheetName val="Storage parameter assumption"/>
      <sheetName val="standalone commercial old v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42"/>
  <sheetViews>
    <sheetView tabSelected="1" topLeftCell="A40" zoomScale="70" zoomScaleNormal="70" workbookViewId="0">
      <selection activeCell="C40" sqref="C40"/>
    </sheetView>
  </sheetViews>
  <sheetFormatPr defaultColWidth="9.140625" defaultRowHeight="15" x14ac:dyDescent="0.25"/>
  <cols>
    <col min="1" max="2" width="9.140625" style="2"/>
    <col min="3" max="3" width="25.85546875" style="2" customWidth="1"/>
    <col min="4" max="4" width="21.28515625" style="2" customWidth="1"/>
    <col min="5" max="5" width="27.42578125" style="2" customWidth="1"/>
    <col min="6" max="6" width="20.85546875" style="2" customWidth="1"/>
    <col min="7" max="7" width="27.5703125" style="2" customWidth="1"/>
    <col min="8" max="8" width="22.5703125" style="2" customWidth="1"/>
    <col min="9" max="9" width="13" style="2" customWidth="1"/>
    <col min="10" max="10" width="25.85546875" style="2" customWidth="1"/>
    <col min="11" max="11" width="22.28515625" style="2" customWidth="1"/>
    <col min="12" max="12" width="14.28515625" style="2" customWidth="1"/>
    <col min="13" max="13" width="14.28515625" style="4" bestFit="1" customWidth="1"/>
    <col min="14" max="14" width="14.85546875" style="4" bestFit="1" customWidth="1"/>
    <col min="15" max="15" width="13.140625" style="4" bestFit="1" customWidth="1"/>
    <col min="16" max="16" width="17.28515625" style="4" bestFit="1" customWidth="1"/>
    <col min="17" max="17" width="9.140625" style="4"/>
    <col min="18" max="18" width="15.140625" style="4" customWidth="1"/>
    <col min="19" max="19" width="14.85546875" style="4" bestFit="1" customWidth="1"/>
    <col min="20" max="20" width="13.140625" style="4" bestFit="1" customWidth="1"/>
    <col min="21" max="21" width="17.28515625" style="4" bestFit="1" customWidth="1"/>
    <col min="22" max="22" width="22" style="4" customWidth="1"/>
    <col min="23" max="23" width="9.140625" style="4"/>
    <col min="24" max="16384" width="9.140625" style="2"/>
  </cols>
  <sheetData>
    <row r="1" spans="2:23" ht="15.75" x14ac:dyDescent="0.25"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2:23" ht="15.75" customHeight="1" x14ac:dyDescent="0.2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2:23" ht="15.75" customHeight="1" x14ac:dyDescent="0.25">
      <c r="B3" s="21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2:23" ht="15.75" x14ac:dyDescent="0.25">
      <c r="B4" s="21" t="s">
        <v>2</v>
      </c>
      <c r="C4" s="21"/>
      <c r="D4" s="21"/>
      <c r="E4" s="21"/>
      <c r="F4" s="21"/>
      <c r="G4" s="21"/>
      <c r="H4" s="21"/>
      <c r="I4" s="21"/>
      <c r="J4" s="21"/>
      <c r="K4" s="21"/>
      <c r="L4" s="21"/>
    </row>
    <row r="6" spans="2:23" x14ac:dyDescent="0.25">
      <c r="B6" s="22" t="s">
        <v>3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2:23" ht="15.75" x14ac:dyDescent="0.25">
      <c r="B7" s="23" t="s">
        <v>4</v>
      </c>
      <c r="C7" s="23"/>
      <c r="D7" s="23"/>
      <c r="E7" s="23"/>
      <c r="F7" s="23"/>
      <c r="G7" s="23" t="s">
        <v>5</v>
      </c>
      <c r="H7" s="23"/>
      <c r="I7" s="23"/>
      <c r="J7" s="23"/>
      <c r="K7" s="23"/>
      <c r="L7" s="23"/>
    </row>
    <row r="8" spans="2:23" ht="45" customHeight="1" x14ac:dyDescent="0.25">
      <c r="B8" s="5"/>
      <c r="C8" s="16" t="s">
        <v>6</v>
      </c>
      <c r="D8" s="17"/>
      <c r="E8" s="16" t="s">
        <v>7</v>
      </c>
      <c r="F8" s="17"/>
      <c r="G8" s="16" t="s">
        <v>6</v>
      </c>
      <c r="H8" s="18"/>
      <c r="I8" s="17"/>
      <c r="J8" s="16" t="s">
        <v>7</v>
      </c>
      <c r="K8" s="18"/>
      <c r="L8" s="17"/>
    </row>
    <row r="9" spans="2:23" ht="54.75" customHeight="1" x14ac:dyDescent="0.25">
      <c r="B9" s="6" t="s">
        <v>8</v>
      </c>
      <c r="C9" s="6" t="s">
        <v>9</v>
      </c>
      <c r="D9" s="6" t="s">
        <v>10</v>
      </c>
      <c r="E9" s="6" t="s">
        <v>9</v>
      </c>
      <c r="F9" s="6" t="s">
        <v>10</v>
      </c>
      <c r="G9" s="6" t="s">
        <v>9</v>
      </c>
      <c r="H9" s="6" t="s">
        <v>10</v>
      </c>
      <c r="I9" s="6" t="s">
        <v>13</v>
      </c>
      <c r="J9" s="6" t="s">
        <v>9</v>
      </c>
      <c r="K9" s="6" t="s">
        <v>10</v>
      </c>
      <c r="L9" s="6" t="s">
        <v>11</v>
      </c>
    </row>
    <row r="10" spans="2:23" ht="15.75" x14ac:dyDescent="0.25">
      <c r="B10" s="5">
        <v>2000</v>
      </c>
      <c r="C10" s="5"/>
      <c r="D10" s="5"/>
      <c r="E10" s="5"/>
      <c r="F10" s="5"/>
      <c r="G10" s="7"/>
      <c r="H10" s="7"/>
      <c r="I10" s="7"/>
      <c r="J10" s="7"/>
      <c r="K10" s="7"/>
      <c r="L10" s="7"/>
    </row>
    <row r="11" spans="2:23" ht="15.75" x14ac:dyDescent="0.25">
      <c r="B11" s="5">
        <v>2001</v>
      </c>
      <c r="C11" s="5"/>
      <c r="D11" s="5"/>
      <c r="E11" s="5"/>
      <c r="F11" s="5"/>
      <c r="G11" s="7"/>
      <c r="H11" s="7"/>
      <c r="I11" s="7"/>
      <c r="J11" s="7"/>
      <c r="K11" s="7"/>
      <c r="L11" s="7"/>
    </row>
    <row r="12" spans="2:23" ht="15.75" x14ac:dyDescent="0.25">
      <c r="B12" s="5">
        <v>2002</v>
      </c>
      <c r="C12" s="5"/>
      <c r="D12" s="5"/>
      <c r="E12" s="5"/>
      <c r="F12" s="5"/>
      <c r="G12" s="7"/>
      <c r="H12" s="7"/>
      <c r="I12" s="7"/>
      <c r="J12" s="7"/>
      <c r="K12" s="7"/>
      <c r="L12" s="7"/>
    </row>
    <row r="13" spans="2:23" ht="15.75" x14ac:dyDescent="0.25">
      <c r="B13" s="5">
        <v>2003</v>
      </c>
      <c r="C13" s="5"/>
      <c r="D13" s="5"/>
      <c r="E13" s="5"/>
      <c r="F13" s="5"/>
      <c r="G13" s="7"/>
      <c r="H13" s="7"/>
      <c r="I13" s="7"/>
      <c r="J13" s="7"/>
      <c r="K13" s="7"/>
      <c r="L13" s="7"/>
    </row>
    <row r="14" spans="2:23" ht="15.75" x14ac:dyDescent="0.25">
      <c r="B14" s="5">
        <v>2004</v>
      </c>
      <c r="C14" s="5"/>
      <c r="D14" s="5"/>
      <c r="E14" s="5"/>
      <c r="F14" s="5"/>
      <c r="G14" s="7"/>
      <c r="H14" s="7"/>
      <c r="I14" s="7"/>
      <c r="J14" s="7"/>
      <c r="K14" s="7"/>
      <c r="L14" s="7"/>
    </row>
    <row r="15" spans="2:23" ht="15.75" x14ac:dyDescent="0.25">
      <c r="B15" s="5">
        <v>2005</v>
      </c>
      <c r="C15" s="5"/>
      <c r="D15" s="5"/>
      <c r="E15" s="5"/>
      <c r="F15" s="5"/>
      <c r="G15" s="7"/>
      <c r="H15" s="7"/>
      <c r="I15" s="7"/>
      <c r="J15" s="7"/>
      <c r="K15" s="7"/>
      <c r="L15" s="7"/>
    </row>
    <row r="16" spans="2:23" ht="15.75" x14ac:dyDescent="0.25">
      <c r="B16" s="5">
        <v>2006</v>
      </c>
      <c r="C16" s="5"/>
      <c r="D16" s="5"/>
      <c r="E16" s="5"/>
      <c r="F16" s="5"/>
      <c r="G16" s="7"/>
      <c r="H16" s="7"/>
      <c r="I16" s="7"/>
      <c r="J16" s="7"/>
      <c r="K16" s="7"/>
      <c r="L16" s="7"/>
    </row>
    <row r="17" spans="2:23" ht="15.75" x14ac:dyDescent="0.25">
      <c r="B17" s="5">
        <v>2007</v>
      </c>
      <c r="C17" s="5"/>
      <c r="D17" s="5"/>
      <c r="E17" s="5"/>
      <c r="F17" s="5"/>
      <c r="G17" s="7"/>
      <c r="H17" s="7"/>
      <c r="I17" s="7"/>
      <c r="J17" s="7"/>
      <c r="K17" s="7"/>
      <c r="L17" s="7"/>
    </row>
    <row r="18" spans="2:23" ht="15.75" x14ac:dyDescent="0.25">
      <c r="B18" s="5">
        <v>2008</v>
      </c>
      <c r="C18" s="5"/>
      <c r="D18" s="5"/>
      <c r="E18" s="5"/>
      <c r="F18" s="5"/>
      <c r="G18" s="7"/>
      <c r="H18" s="7"/>
      <c r="I18" s="7"/>
      <c r="J18" s="7"/>
      <c r="K18" s="7"/>
      <c r="L18" s="7"/>
    </row>
    <row r="19" spans="2:23" ht="15.75" x14ac:dyDescent="0.25">
      <c r="B19" s="5">
        <v>2009</v>
      </c>
      <c r="C19" s="5"/>
      <c r="D19" s="5"/>
      <c r="E19" s="5"/>
      <c r="F19" s="5"/>
      <c r="G19" s="7"/>
      <c r="H19" s="7"/>
      <c r="I19" s="7"/>
      <c r="J19" s="7"/>
      <c r="K19" s="7"/>
      <c r="L19" s="7"/>
    </row>
    <row r="20" spans="2:23" ht="15.75" x14ac:dyDescent="0.25">
      <c r="B20" s="5">
        <v>2010</v>
      </c>
      <c r="C20" s="5"/>
      <c r="D20" s="5"/>
      <c r="E20" s="5"/>
      <c r="F20" s="5"/>
      <c r="G20" s="7"/>
      <c r="H20" s="7"/>
      <c r="I20" s="7"/>
      <c r="J20" s="7"/>
      <c r="K20" s="7"/>
      <c r="L20" s="7"/>
    </row>
    <row r="21" spans="2:23" ht="15.75" x14ac:dyDescent="0.25">
      <c r="B21" s="5">
        <v>2011</v>
      </c>
      <c r="C21" s="5"/>
      <c r="D21" s="5"/>
      <c r="E21" s="5"/>
      <c r="F21" s="5"/>
      <c r="G21" s="7"/>
      <c r="H21" s="7"/>
      <c r="I21" s="7"/>
      <c r="J21" s="7"/>
      <c r="K21" s="7"/>
      <c r="L21" s="7"/>
    </row>
    <row r="22" spans="2:23" ht="15.75" x14ac:dyDescent="0.25">
      <c r="B22" s="5">
        <v>2012</v>
      </c>
      <c r="C22" s="5"/>
      <c r="D22" s="5"/>
      <c r="E22" s="5"/>
      <c r="F22" s="5"/>
      <c r="G22" s="7"/>
      <c r="H22" s="7"/>
      <c r="I22" s="7"/>
      <c r="J22" s="7"/>
      <c r="K22" s="7"/>
      <c r="L22" s="7"/>
    </row>
    <row r="23" spans="2:23" ht="15.75" x14ac:dyDescent="0.25">
      <c r="B23" s="5">
        <v>2013</v>
      </c>
      <c r="C23" s="10"/>
      <c r="D23" s="10"/>
      <c r="E23" s="10"/>
      <c r="F23" s="10"/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23" ht="15.75" x14ac:dyDescent="0.25">
      <c r="B24" s="5">
        <v>2014</v>
      </c>
      <c r="C24" s="10"/>
      <c r="D24" s="10"/>
      <c r="E24" s="10"/>
      <c r="F24" s="10"/>
      <c r="G24" s="11">
        <v>0.46284000000000003</v>
      </c>
      <c r="H24" s="11">
        <f>G24*2.7</f>
        <v>1.2496680000000002</v>
      </c>
      <c r="I24" s="11">
        <v>0.48290000000000011</v>
      </c>
      <c r="J24" s="11">
        <v>3.5900000000000001E-2</v>
      </c>
      <c r="K24" s="11">
        <f>J24*4.2</f>
        <v>0.15078000000000003</v>
      </c>
      <c r="L24" s="11">
        <v>0.17799999999999999</v>
      </c>
    </row>
    <row r="25" spans="2:23" ht="15.75" x14ac:dyDescent="0.25">
      <c r="B25" s="5">
        <v>2015</v>
      </c>
      <c r="C25" s="10"/>
      <c r="D25" s="10"/>
      <c r="E25" s="10"/>
      <c r="F25" s="10"/>
      <c r="G25" s="11">
        <v>0.78770000000000007</v>
      </c>
      <c r="H25" s="11">
        <f t="shared" ref="H25:H40" si="0">G25*2.7</f>
        <v>2.1267900000000002</v>
      </c>
      <c r="I25" s="11">
        <v>0.34354699999999999</v>
      </c>
      <c r="J25" s="11">
        <v>0.45589999999999997</v>
      </c>
      <c r="K25" s="11">
        <f t="shared" ref="K25:K28" si="1">J25*4.2</f>
        <v>1.9147799999999999</v>
      </c>
      <c r="L25" s="11">
        <v>1.2682000000000002</v>
      </c>
    </row>
    <row r="26" spans="2:23" ht="15.75" x14ac:dyDescent="0.25">
      <c r="B26" s="5">
        <v>2016</v>
      </c>
      <c r="C26" s="10"/>
      <c r="D26" s="10"/>
      <c r="E26" s="10"/>
      <c r="F26" s="10"/>
      <c r="G26" s="11">
        <v>1.0776600000000001</v>
      </c>
      <c r="H26" s="11">
        <f t="shared" si="0"/>
        <v>2.9096820000000005</v>
      </c>
      <c r="I26" s="11">
        <v>0.35531199999999985</v>
      </c>
      <c r="J26" s="11">
        <v>3.1399999999999997</v>
      </c>
      <c r="K26" s="11">
        <f t="shared" si="1"/>
        <v>13.187999999999999</v>
      </c>
      <c r="L26" s="11">
        <v>6.6923849999999998</v>
      </c>
    </row>
    <row r="27" spans="2:23" ht="15.75" x14ac:dyDescent="0.25">
      <c r="B27" s="5">
        <v>2017</v>
      </c>
      <c r="C27" s="10"/>
      <c r="D27" s="10"/>
      <c r="E27" s="10">
        <v>0</v>
      </c>
      <c r="F27" s="10">
        <v>0</v>
      </c>
      <c r="G27" s="11">
        <v>3.3203399999999998</v>
      </c>
      <c r="H27" s="11">
        <f t="shared" si="0"/>
        <v>8.9649180000000008</v>
      </c>
      <c r="I27" s="11">
        <v>2.701943</v>
      </c>
      <c r="J27" s="11">
        <v>8.85</v>
      </c>
      <c r="K27" s="11">
        <f t="shared" si="1"/>
        <v>37.17</v>
      </c>
      <c r="L27" s="11">
        <v>14.808031000000001</v>
      </c>
    </row>
    <row r="28" spans="2:23" ht="15.75" x14ac:dyDescent="0.25">
      <c r="B28" s="5">
        <v>2018</v>
      </c>
      <c r="C28" s="10">
        <v>0</v>
      </c>
      <c r="D28" s="10">
        <v>0</v>
      </c>
      <c r="E28" s="10">
        <f>'[2]SGIP stand alone Pivot'!B5/1000</f>
        <v>1.5201800000000001</v>
      </c>
      <c r="F28" s="10">
        <f>'[2]SGIP stand alone Pivot'!E5/1000</f>
        <v>3.0402900000000002</v>
      </c>
      <c r="G28" s="11">
        <v>16.1449</v>
      </c>
      <c r="H28" s="11">
        <f t="shared" si="0"/>
        <v>43.591230000000003</v>
      </c>
      <c r="I28" s="11">
        <v>14.386086169999981</v>
      </c>
      <c r="J28" s="11">
        <v>23.625</v>
      </c>
      <c r="K28" s="11">
        <f t="shared" si="1"/>
        <v>99.225000000000009</v>
      </c>
      <c r="L28" s="11">
        <v>30.038379999999993</v>
      </c>
    </row>
    <row r="29" spans="2:23" s="4" customFormat="1" ht="15.75" x14ac:dyDescent="0.25">
      <c r="B29" s="8">
        <v>2019</v>
      </c>
      <c r="C29" s="12">
        <v>0.1</v>
      </c>
      <c r="D29" s="12">
        <v>0.27</v>
      </c>
      <c r="E29" s="12">
        <v>38.700000000000003</v>
      </c>
      <c r="F29" s="12">
        <f>'[3]bottom up '!$G12</f>
        <v>0</v>
      </c>
      <c r="G29" s="13">
        <v>39.402229314108205</v>
      </c>
      <c r="H29" s="13">
        <f t="shared" si="0"/>
        <v>106.38601914809216</v>
      </c>
      <c r="I29" s="13">
        <f>'[2]Paired System PV MW'!D4</f>
        <v>47.28267517692985</v>
      </c>
      <c r="J29" s="13">
        <v>37.700000000000003</v>
      </c>
      <c r="K29" s="13">
        <f>'[3]bottom up '!$F12</f>
        <v>0</v>
      </c>
      <c r="L29" s="13">
        <f>'[2]Paired System PV MW'!E4</f>
        <v>83.26192092895171</v>
      </c>
    </row>
    <row r="30" spans="2:23" ht="15.75" x14ac:dyDescent="0.25">
      <c r="B30" s="9">
        <v>2020</v>
      </c>
      <c r="C30" s="14">
        <v>0.15</v>
      </c>
      <c r="D30" s="14">
        <v>0.40499999999999997</v>
      </c>
      <c r="E30" s="14">
        <v>51.7</v>
      </c>
      <c r="F30" s="14">
        <f>'[3]bottom up '!$G13</f>
        <v>0</v>
      </c>
      <c r="G30" s="15">
        <v>63.358904793349929</v>
      </c>
      <c r="H30" s="15">
        <f t="shared" si="0"/>
        <v>171.06904294204483</v>
      </c>
      <c r="I30" s="15">
        <f>'[2]Paired System PV MW'!D5</f>
        <v>76.030685752019906</v>
      </c>
      <c r="J30" s="15">
        <v>56.800000000000004</v>
      </c>
      <c r="K30" s="15">
        <f>'[3]bottom up '!$F13</f>
        <v>0</v>
      </c>
      <c r="L30" s="15">
        <f>'[2]Paired System PV MW'!E5</f>
        <v>127.46955805707334</v>
      </c>
      <c r="V30" s="2"/>
      <c r="W30" s="2"/>
    </row>
    <row r="31" spans="2:23" ht="15.75" x14ac:dyDescent="0.25">
      <c r="B31" s="9">
        <v>2021</v>
      </c>
      <c r="C31" s="14">
        <v>0.2</v>
      </c>
      <c r="D31" s="14">
        <v>0.54</v>
      </c>
      <c r="E31" s="14">
        <v>66</v>
      </c>
      <c r="F31" s="14">
        <f>'[3]bottom up '!$G14</f>
        <v>0</v>
      </c>
      <c r="G31" s="15">
        <v>92.200134647670197</v>
      </c>
      <c r="H31" s="15">
        <f t="shared" si="0"/>
        <v>248.94036354870954</v>
      </c>
      <c r="I31" s="15">
        <f>'[2]Paired System PV MW'!D6</f>
        <v>110.64016157720424</v>
      </c>
      <c r="J31" s="15">
        <v>78</v>
      </c>
      <c r="K31" s="15">
        <f>'[3]bottom up '!$F14</f>
        <v>0</v>
      </c>
      <c r="L31" s="15">
        <f>'[2]Paired System PV MW'!E6</f>
        <v>177.09611151022909</v>
      </c>
      <c r="V31" s="2"/>
      <c r="W31" s="2"/>
    </row>
    <row r="32" spans="2:23" ht="15.75" x14ac:dyDescent="0.25">
      <c r="B32" s="9">
        <v>2022</v>
      </c>
      <c r="C32" s="14">
        <v>0.25</v>
      </c>
      <c r="D32" s="14">
        <v>0.67500000000000004</v>
      </c>
      <c r="E32" s="14">
        <v>82.1</v>
      </c>
      <c r="F32" s="14">
        <f>'[3]bottom up '!$G15</f>
        <v>0</v>
      </c>
      <c r="G32" s="15">
        <v>126.79180864853981</v>
      </c>
      <c r="H32" s="15">
        <f t="shared" si="0"/>
        <v>342.33788335105754</v>
      </c>
      <c r="I32" s="15">
        <f>'[2]Paired System PV MW'!D7</f>
        <v>152.15017037824776</v>
      </c>
      <c r="J32" s="15">
        <v>101.6</v>
      </c>
      <c r="K32" s="15">
        <f>'[3]bottom up '!$F15</f>
        <v>0</v>
      </c>
      <c r="L32" s="15">
        <f>'[2]Paired System PV MW'!E7</f>
        <v>232.76630455525438</v>
      </c>
      <c r="V32" s="2"/>
      <c r="W32" s="2"/>
    </row>
    <row r="33" spans="2:23" ht="15.75" x14ac:dyDescent="0.25">
      <c r="B33" s="9">
        <v>2023</v>
      </c>
      <c r="C33" s="14">
        <v>0.3</v>
      </c>
      <c r="D33" s="14">
        <v>0.80999999999999994</v>
      </c>
      <c r="E33" s="14">
        <v>99.8</v>
      </c>
      <c r="F33" s="14">
        <f>'[3]bottom up '!$G16</f>
        <v>0</v>
      </c>
      <c r="G33" s="15">
        <v>168.09362418320268</v>
      </c>
      <c r="H33" s="15">
        <f t="shared" si="0"/>
        <v>453.85278529464728</v>
      </c>
      <c r="I33" s="15">
        <f>'[2]Paired System PV MW'!D8</f>
        <v>201.71234901984323</v>
      </c>
      <c r="J33" s="15">
        <v>131</v>
      </c>
      <c r="K33" s="15">
        <f>'[3]bottom up '!$F16</f>
        <v>0</v>
      </c>
      <c r="L33" s="15">
        <f>'[2]Paired System PV MW'!E8</f>
        <v>295.16640831075364</v>
      </c>
      <c r="V33" s="2"/>
      <c r="W33" s="2"/>
    </row>
    <row r="34" spans="2:23" ht="15.75" x14ac:dyDescent="0.25">
      <c r="B34" s="9">
        <v>2024</v>
      </c>
      <c r="C34" s="14">
        <v>0.35000000000000003</v>
      </c>
      <c r="D34" s="14">
        <v>0.94499999999999995</v>
      </c>
      <c r="E34" s="14">
        <v>119.4</v>
      </c>
      <c r="F34" s="14">
        <f>'[3]bottom up '!$G17</f>
        <v>0</v>
      </c>
      <c r="G34" s="15">
        <v>217.14121942965872</v>
      </c>
      <c r="H34" s="15">
        <f t="shared" si="0"/>
        <v>586.28129246007859</v>
      </c>
      <c r="I34" s="15">
        <f>'[2]Paired System PV MW'!D9</f>
        <v>260.5694633155905</v>
      </c>
      <c r="J34" s="15">
        <v>163.30000000000001</v>
      </c>
      <c r="K34" s="15">
        <f>'[3]bottom up '!$F17</f>
        <v>0</v>
      </c>
      <c r="L34" s="15">
        <f>'[2]Paired System PV MW'!E9</f>
        <v>365.04749751860118</v>
      </c>
      <c r="V34" s="2"/>
      <c r="W34" s="2"/>
    </row>
    <row r="35" spans="2:23" ht="15.75" x14ac:dyDescent="0.25">
      <c r="B35" s="9">
        <v>2025</v>
      </c>
      <c r="C35" s="14">
        <v>7.351886470725324</v>
      </c>
      <c r="D35" s="14">
        <v>19.850093470958374</v>
      </c>
      <c r="E35" s="14">
        <v>141.30000000000001</v>
      </c>
      <c r="F35" s="14">
        <f>'[3]bottom up '!$G18</f>
        <v>0</v>
      </c>
      <c r="G35" s="15">
        <v>275.01272112545365</v>
      </c>
      <c r="H35" s="15">
        <f t="shared" si="0"/>
        <v>742.53434703872495</v>
      </c>
      <c r="I35" s="15">
        <f>'[2]Paired System PV MW'!D10</f>
        <v>330.01526535054438</v>
      </c>
      <c r="J35" s="15">
        <v>198.9</v>
      </c>
      <c r="K35" s="15">
        <f>'[3]bottom up '!$F18</f>
        <v>0</v>
      </c>
      <c r="L35" s="15">
        <f>'[2]Paired System PV MW'!E10</f>
        <v>443.22805772852075</v>
      </c>
      <c r="V35" s="2"/>
      <c r="W35" s="2"/>
    </row>
    <row r="36" spans="2:23" ht="15.75" x14ac:dyDescent="0.25">
      <c r="B36" s="9">
        <v>2026</v>
      </c>
      <c r="C36" s="14">
        <v>12.003085643994128</v>
      </c>
      <c r="D36" s="14">
        <v>32.408331238784143</v>
      </c>
      <c r="E36" s="14">
        <v>165.60000000000002</v>
      </c>
      <c r="F36" s="14">
        <f>'[3]bottom up '!$G19</f>
        <v>0</v>
      </c>
      <c r="G36" s="15">
        <v>342.77522141982683</v>
      </c>
      <c r="H36" s="15">
        <f t="shared" si="0"/>
        <v>925.49309783353249</v>
      </c>
      <c r="I36" s="15">
        <f>'[2]Paired System PV MW'!D11</f>
        <v>411.33026570379224</v>
      </c>
      <c r="J36" s="15">
        <v>238.10000000000002</v>
      </c>
      <c r="K36" s="15">
        <f>'[3]bottom up '!$F19</f>
        <v>0</v>
      </c>
      <c r="L36" s="15">
        <f>'[2]Paired System PV MW'!E11</f>
        <v>530.59565125807262</v>
      </c>
      <c r="V36" s="2"/>
      <c r="W36" s="2"/>
    </row>
    <row r="37" spans="2:23" ht="15.75" x14ac:dyDescent="0.25">
      <c r="B37" s="9">
        <v>2027</v>
      </c>
      <c r="C37" s="14">
        <v>17.183219371714735</v>
      </c>
      <c r="D37" s="14">
        <v>46.394692303629782</v>
      </c>
      <c r="E37" s="14">
        <v>195.50000000000003</v>
      </c>
      <c r="F37" s="14">
        <f>'[3]bottom up '!$G20</f>
        <v>0</v>
      </c>
      <c r="G37" s="15">
        <v>421.40748275756289</v>
      </c>
      <c r="H37" s="15">
        <f t="shared" si="0"/>
        <v>1137.8002034454198</v>
      </c>
      <c r="I37" s="15">
        <f>'[2]Paired System PV MW'!D12</f>
        <v>505.68897930907553</v>
      </c>
      <c r="J37" s="15">
        <v>281.3</v>
      </c>
      <c r="K37" s="15">
        <f>'[3]bottom up '!$F20</f>
        <v>0</v>
      </c>
      <c r="L37" s="15">
        <f>'[2]Paired System PV MW'!E12</f>
        <v>628.10728517944824</v>
      </c>
      <c r="V37" s="2"/>
      <c r="W37" s="2"/>
    </row>
    <row r="38" spans="2:23" ht="15.75" x14ac:dyDescent="0.25">
      <c r="B38" s="9">
        <v>2028</v>
      </c>
      <c r="C38" s="14">
        <v>22.945680609207084</v>
      </c>
      <c r="D38" s="14">
        <v>61.953337644859126</v>
      </c>
      <c r="E38" s="14">
        <v>228.3</v>
      </c>
      <c r="F38" s="14">
        <f>'[3]bottom up '!$G21</f>
        <v>0</v>
      </c>
      <c r="G38" s="15">
        <v>511.69751408881245</v>
      </c>
      <c r="H38" s="15">
        <f t="shared" si="0"/>
        <v>1381.5832880397936</v>
      </c>
      <c r="I38" s="15">
        <f>'[2]Paired System PV MW'!D13</f>
        <v>614.03701690657499</v>
      </c>
      <c r="J38" s="15">
        <v>330.5</v>
      </c>
      <c r="K38" s="15">
        <f>'[3]bottom up '!$F21</f>
        <v>0</v>
      </c>
      <c r="L38" s="15">
        <f>'[2]Paired System PV MW'!E13</f>
        <v>736.78805531032697</v>
      </c>
      <c r="V38" s="2"/>
      <c r="W38" s="2"/>
    </row>
    <row r="39" spans="2:23" ht="15.75" x14ac:dyDescent="0.25">
      <c r="B39" s="9">
        <v>2029</v>
      </c>
      <c r="C39" s="14">
        <v>29.347568065770332</v>
      </c>
      <c r="D39" s="14">
        <v>79.2384337775799</v>
      </c>
      <c r="E39" s="14">
        <v>264.3</v>
      </c>
      <c r="F39" s="14">
        <f>'[3]bottom up '!$G22</f>
        <v>0</v>
      </c>
      <c r="G39" s="15">
        <v>614.11813306897795</v>
      </c>
      <c r="H39" s="15">
        <f t="shared" si="0"/>
        <v>1658.1189592862406</v>
      </c>
      <c r="I39" s="15">
        <f>'[2]Paired System PV MW'!D14</f>
        <v>736.94175968277364</v>
      </c>
      <c r="J39" s="15">
        <v>384.6</v>
      </c>
      <c r="K39" s="15">
        <f>'[3]bottom up '!$F22</f>
        <v>0</v>
      </c>
      <c r="L39" s="15">
        <f>'[2]Paired System PV MW'!E14</f>
        <v>857.72756878792927</v>
      </c>
      <c r="V39" s="2"/>
      <c r="W39" s="2"/>
    </row>
    <row r="40" spans="2:23" ht="15.75" x14ac:dyDescent="0.25">
      <c r="B40" s="9">
        <v>2030</v>
      </c>
      <c r="C40" s="14">
        <v>36.449509590846866</v>
      </c>
      <c r="D40" s="14">
        <v>98.413675895286531</v>
      </c>
      <c r="E40" s="14">
        <v>303.7</v>
      </c>
      <c r="F40" s="14">
        <f>'[3]bottom up '!$G23</f>
        <v>0</v>
      </c>
      <c r="G40" s="15">
        <v>728.69041912407556</v>
      </c>
      <c r="H40" s="15">
        <f t="shared" si="0"/>
        <v>1967.4641316350042</v>
      </c>
      <c r="I40" s="15">
        <f>'[2]Paired System PV MW'!D15</f>
        <v>874.4285029488907</v>
      </c>
      <c r="J40" s="15">
        <v>444.1</v>
      </c>
      <c r="K40" s="15">
        <f>'[3]bottom up '!$F23</f>
        <v>0</v>
      </c>
      <c r="L40" s="15">
        <f>'[2]Paired System PV MW'!E15</f>
        <v>992.07357917760032</v>
      </c>
      <c r="V40" s="2"/>
      <c r="W40" s="2"/>
    </row>
    <row r="42" spans="2:23" x14ac:dyDescent="0.25">
      <c r="B42" s="24" t="s">
        <v>12</v>
      </c>
    </row>
  </sheetData>
  <mergeCells count="11">
    <mergeCell ref="C8:D8"/>
    <mergeCell ref="E8:F8"/>
    <mergeCell ref="G8:I8"/>
    <mergeCell ref="J8:L8"/>
    <mergeCell ref="B1:L1"/>
    <mergeCell ref="B2:L2"/>
    <mergeCell ref="B3:L3"/>
    <mergeCell ref="B4:L4"/>
    <mergeCell ref="B6:L6"/>
    <mergeCell ref="B7:F7"/>
    <mergeCell ref="G7:L7"/>
  </mergeCells>
  <pageMargins left="0.7" right="0.7" top="0.75" bottom="0.75" header="0.3" footer="0.3"/>
  <pageSetup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F6D29C4CF5324DBF2A4B52D2557434" ma:contentTypeVersion="4" ma:contentTypeDescription="Create a new document." ma:contentTypeScope="" ma:versionID="7081f9f5577f516885baea29fceef72e">
  <xsd:schema xmlns:xsd="http://www.w3.org/2001/XMLSchema" xmlns:xs="http://www.w3.org/2001/XMLSchema" xmlns:p="http://schemas.microsoft.com/office/2006/metadata/properties" xmlns:ns2="912f540d-d409-4b25-9a6c-10b1df9809fd" xmlns:ns3="577f7990-e26c-4f9a-82f0-ebfe7538eb37" targetNamespace="http://schemas.microsoft.com/office/2006/metadata/properties" ma:root="true" ma:fieldsID="12c6e817cc9e88707bc789a3a83c9208" ns2:_="" ns3:_="">
    <xsd:import namespace="912f540d-d409-4b25-9a6c-10b1df9809fd"/>
    <xsd:import namespace="577f7990-e26c-4f9a-82f0-ebfe7538eb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f540d-d409-4b25-9a6c-10b1df9809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f7990-e26c-4f9a-82f0-ebfe7538e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941B69-7E3A-40AA-801A-2E5F78BAB124}"/>
</file>

<file path=customXml/itemProps2.xml><?xml version="1.0" encoding="utf-8"?>
<ds:datastoreItem xmlns:ds="http://schemas.openxmlformats.org/officeDocument/2006/customXml" ds:itemID="{5873CA48-B695-4BA6-AC35-99ED667E8B5B}"/>
</file>

<file path=customXml/itemProps3.xml><?xml version="1.0" encoding="utf-8"?>
<ds:datastoreItem xmlns:ds="http://schemas.openxmlformats.org/officeDocument/2006/customXml" ds:itemID="{E6860910-6F35-4BD6-AE32-350A14D7E8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1.7b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Eduardo Martinez</dc:creator>
  <cp:lastModifiedBy>Eduardo Martinez</cp:lastModifiedBy>
  <cp:lastPrinted>2019-04-10T00:57:36Z</cp:lastPrinted>
  <dcterms:created xsi:type="dcterms:W3CDTF">2019-04-09T23:56:29Z</dcterms:created>
  <dcterms:modified xsi:type="dcterms:W3CDTF">2019-04-11T17:43:16Z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0x01010045F6D29C4CF5324DBF2A4B52D2557434</vt:lpwstr>
  </property>
</Properties>
</file>