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7"/>
  <workbookPr/>
  <mc:AlternateContent xmlns:mc="http://schemas.openxmlformats.org/markup-compatibility/2006">
    <mc:Choice Requires="x15">
      <x15ac:absPath xmlns:x15ac="http://schemas.microsoft.com/office/spreadsheetml/2010/11/ac" url="M:\Sales Forecast - Group Documents\IEPR\2019 IEPR\Forms\1.7a\"/>
    </mc:Choice>
  </mc:AlternateContent>
  <xr:revisionPtr revIDLastSave="0" documentId="11_6027A12D73BF9DA77AFCA91AFD5A921F476114CC" xr6:coauthVersionLast="43" xr6:coauthVersionMax="43" xr10:uidLastSave="{00000000-0000-0000-0000-000000000000}"/>
  <bookViews>
    <workbookView xWindow="0" yWindow="0" windowWidth="25200" windowHeight="11385" xr2:uid="{00000000-000D-0000-FFFF-FFFF00000000}"/>
  </bookViews>
  <sheets>
    <sheet name="Form 1.7a" sheetId="1" r:id="rId1"/>
    <sheet name="Sheet1" sheetId="2" r:id="rId2"/>
  </sheets>
  <externalReferences>
    <externalReference r:id="rId3"/>
  </externalReferences>
  <definedNames>
    <definedName name="_Order1" hidden="1">255</definedName>
    <definedName name="_Order2" hidden="1">255</definedName>
    <definedName name="ComName">'[1]FormList&amp;FilerInfo'!$B$2</definedName>
    <definedName name="Data3.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" i="2" l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P20" i="2"/>
  <c r="P19" i="2"/>
  <c r="Q19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Q2" i="2"/>
  <c r="H5" i="2"/>
  <c r="I5" i="2"/>
  <c r="H6" i="2"/>
  <c r="I6" i="2"/>
  <c r="F25" i="2"/>
  <c r="G25" i="2"/>
  <c r="H25" i="2"/>
  <c r="I25" i="2"/>
  <c r="H19" i="2"/>
  <c r="I19" i="2"/>
  <c r="H18" i="2"/>
  <c r="I18" i="2"/>
  <c r="H17" i="2"/>
  <c r="I17" i="2"/>
  <c r="H16" i="2"/>
  <c r="I16" i="2"/>
  <c r="H15" i="2"/>
  <c r="I15" i="2"/>
  <c r="H14" i="2"/>
  <c r="I14" i="2"/>
  <c r="H13" i="2"/>
  <c r="I13" i="2"/>
  <c r="H12" i="2"/>
  <c r="I12" i="2"/>
  <c r="H11" i="2"/>
  <c r="I11" i="2"/>
  <c r="H10" i="2"/>
  <c r="I10" i="2"/>
  <c r="H9" i="2"/>
  <c r="I9" i="2"/>
  <c r="H8" i="2"/>
  <c r="I8" i="2"/>
  <c r="H7" i="2"/>
  <c r="I7" i="2"/>
  <c r="H4" i="2"/>
  <c r="I4" i="2"/>
  <c r="H3" i="2"/>
  <c r="I3" i="2"/>
  <c r="H2" i="2"/>
  <c r="I2" i="2"/>
  <c r="H1" i="2"/>
  <c r="I1" i="2"/>
  <c r="H20" i="2"/>
  <c r="I20" i="2"/>
  <c r="F26" i="2"/>
  <c r="G26" i="2"/>
  <c r="H26" i="2"/>
  <c r="I26" i="2"/>
  <c r="F27" i="2"/>
  <c r="G27" i="2"/>
  <c r="H27" i="2"/>
  <c r="I27" i="2"/>
  <c r="F28" i="2"/>
  <c r="G28" i="2"/>
  <c r="H28" i="2"/>
  <c r="I28" i="2"/>
  <c r="F29" i="2"/>
  <c r="G29" i="2"/>
  <c r="H29" i="2"/>
  <c r="I29" i="2"/>
  <c r="F30" i="2"/>
  <c r="G30" i="2"/>
  <c r="H30" i="2"/>
  <c r="I30" i="2"/>
  <c r="F31" i="2"/>
  <c r="G31" i="2"/>
  <c r="H31" i="2"/>
  <c r="I31" i="2"/>
  <c r="F24" i="2"/>
  <c r="G24" i="2"/>
  <c r="H24" i="2"/>
  <c r="I24" i="2"/>
  <c r="F22" i="2"/>
  <c r="G22" i="2"/>
  <c r="H22" i="2"/>
  <c r="I22" i="2"/>
  <c r="F21" i="2"/>
  <c r="G21" i="2"/>
  <c r="H21" i="2"/>
  <c r="I21" i="2"/>
  <c r="F23" i="2"/>
  <c r="G23" i="2"/>
  <c r="H23" i="2"/>
  <c r="I23" i="2"/>
  <c r="F20" i="2"/>
</calcChain>
</file>

<file path=xl/sharedStrings.xml><?xml version="1.0" encoding="utf-8"?>
<sst xmlns="http://schemas.openxmlformats.org/spreadsheetml/2006/main" count="51" uniqueCount="17">
  <si>
    <t>FORM 1.7a</t>
  </si>
  <si>
    <t>SCE</t>
  </si>
  <si>
    <t>Cumulative Historical and Forecasted Capacity</t>
  </si>
  <si>
    <t xml:space="preserve">LOCAL PRIVATE SUPPLY BY SECTOR - PHOTOVOLTAIC &amp; CHP INCLUDING FUEL CELLS </t>
  </si>
  <si>
    <t>INSTALLED CAPACITY (MW)</t>
  </si>
  <si>
    <t>ENERGY (GWh)</t>
  </si>
  <si>
    <t>COINCIDENT PEAK DEMAND IMPACT (MW)</t>
  </si>
  <si>
    <t xml:space="preserve">Photovoltaic </t>
  </si>
  <si>
    <t>Combined Heat and Power including Fuel Cells</t>
  </si>
  <si>
    <t>YEAR</t>
  </si>
  <si>
    <t>RESIDENTIAL</t>
  </si>
  <si>
    <t>COMMERCIAL</t>
  </si>
  <si>
    <t>INDUSTRIAL</t>
  </si>
  <si>
    <t>AGRICULTURAL</t>
  </si>
  <si>
    <t>OTHER</t>
  </si>
  <si>
    <t>TOTAL</t>
  </si>
  <si>
    <t>Additional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</si>
</sst>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43" fontId="1" fillId="0" borderId="0" xfId="1" applyNumberFormat="1"/>
    <xf numFmtId="6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5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/>
    <xf numFmtId="165" fontId="1" fillId="3" borderId="1" xfId="1" applyNumberFormat="1" applyFont="1" applyFill="1" applyBorder="1"/>
    <xf numFmtId="164" fontId="1" fillId="3" borderId="1" xfId="3" applyNumberFormat="1" applyFont="1" applyFill="1" applyBorder="1"/>
    <xf numFmtId="43" fontId="1" fillId="3" borderId="1" xfId="3" applyFont="1" applyFill="1" applyBorder="1"/>
    <xf numFmtId="43" fontId="1" fillId="3" borderId="1" xfId="1" applyNumberFormat="1" applyFont="1" applyFill="1" applyBorder="1"/>
    <xf numFmtId="164" fontId="1" fillId="3" borderId="1" xfId="1" applyNumberFormat="1" applyFont="1" applyFill="1" applyBorder="1"/>
    <xf numFmtId="0" fontId="1" fillId="0" borderId="1" xfId="1" applyFont="1" applyFill="1" applyBorder="1"/>
    <xf numFmtId="164" fontId="1" fillId="0" borderId="1" xfId="3" applyNumberFormat="1" applyFont="1" applyFill="1" applyBorder="1"/>
    <xf numFmtId="164" fontId="1" fillId="0" borderId="1" xfId="1" applyNumberFormat="1" applyFont="1" applyFill="1" applyBorder="1"/>
    <xf numFmtId="43" fontId="1" fillId="0" borderId="1" xfId="3" applyFont="1" applyFill="1" applyBorder="1"/>
    <xf numFmtId="43" fontId="1" fillId="0" borderId="1" xfId="1" applyNumberFormat="1" applyFont="1" applyFill="1" applyBorder="1"/>
    <xf numFmtId="0" fontId="1" fillId="0" borderId="0" xfId="1" applyFill="1"/>
    <xf numFmtId="0" fontId="1" fillId="0" borderId="0" xfId="1" applyFont="1" applyFill="1"/>
    <xf numFmtId="0" fontId="0" fillId="0" borderId="0" xfId="1" applyFont="1" applyFill="1"/>
    <xf numFmtId="0" fontId="3" fillId="3" borderId="1" xfId="2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6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3" borderId="1" xfId="1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Normal 2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\AppData\Local\Microsoft\Windows\INetCache\Content.Outlook\L9VJ9R01\DOCUME~1\agautam\LOCALS~1\Temp\XPgrpwise\CEC09%20demand-price%20forms-final-12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68"/>
  <sheetViews>
    <sheetView tabSelected="1" zoomScaleNormal="100" workbookViewId="0" xr3:uid="{AEA406A1-0E4B-5B11-9CD5-51D6E497D94C}">
      <selection activeCell="A3" sqref="A3"/>
    </sheetView>
  </sheetViews>
  <sheetFormatPr defaultRowHeight="15"/>
  <cols>
    <col min="1" max="1" width="4.7109375" style="17" customWidth="1"/>
    <col min="2" max="2" width="9.140625" style="1"/>
    <col min="3" max="3" width="15.85546875" style="1" customWidth="1"/>
    <col min="4" max="4" width="17.140625" style="1" customWidth="1"/>
    <col min="5" max="5" width="15.85546875" style="1" customWidth="1"/>
    <col min="6" max="6" width="19" style="1" customWidth="1"/>
    <col min="7" max="7" width="8.7109375" style="1" customWidth="1"/>
    <col min="8" max="8" width="10.28515625" style="1" customWidth="1"/>
    <col min="9" max="9" width="16.28515625" style="1" customWidth="1"/>
    <col min="10" max="10" width="16.7109375" style="1" customWidth="1"/>
    <col min="11" max="11" width="14.140625" style="1" customWidth="1"/>
    <col min="12" max="12" width="19" style="1" customWidth="1"/>
    <col min="13" max="13" width="8.85546875" style="1" customWidth="1"/>
    <col min="14" max="14" width="9.28515625" style="1" customWidth="1"/>
    <col min="15" max="15" width="16" style="1" customWidth="1"/>
    <col min="16" max="16" width="16.85546875" style="1" customWidth="1"/>
    <col min="17" max="17" width="14.42578125" style="1" customWidth="1"/>
    <col min="18" max="18" width="19.42578125" style="1" customWidth="1"/>
    <col min="19" max="19" width="9.42578125" style="1" customWidth="1"/>
    <col min="20" max="20" width="9.5703125" style="1" customWidth="1"/>
    <col min="21" max="21" width="16.140625" style="1" customWidth="1"/>
    <col min="22" max="22" width="17.42578125" style="1" customWidth="1"/>
    <col min="23" max="23" width="14.5703125" style="1" customWidth="1"/>
    <col min="24" max="24" width="18.140625" style="1" customWidth="1"/>
    <col min="25" max="26" width="9.7109375" style="1" customWidth="1"/>
    <col min="27" max="27" width="15.5703125" style="1" customWidth="1"/>
    <col min="28" max="28" width="17.28515625" style="1" customWidth="1"/>
    <col min="29" max="29" width="14.28515625" style="1" customWidth="1"/>
    <col min="30" max="30" width="18.28515625" style="1" customWidth="1"/>
    <col min="31" max="31" width="9.42578125" style="1" customWidth="1"/>
    <col min="32" max="32" width="10.140625" style="1" customWidth="1"/>
    <col min="33" max="33" width="16" style="1" customWidth="1"/>
    <col min="34" max="34" width="16.7109375" style="1" customWidth="1"/>
    <col min="35" max="35" width="16.140625" style="1" customWidth="1"/>
    <col min="36" max="36" width="18.28515625" style="1" customWidth="1"/>
    <col min="37" max="38" width="9.28515625" style="1" customWidth="1"/>
    <col min="39" max="16384" width="9.140625" style="17"/>
  </cols>
  <sheetData>
    <row r="1" spans="2:38" ht="15.7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2:38" ht="15.75">
      <c r="B2" s="22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2:38" ht="15.7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15.75">
      <c r="B4" s="24" t="s">
        <v>2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</row>
    <row r="5" spans="2:38" ht="15.75">
      <c r="B5" s="24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7" spans="2:38" ht="15.75">
      <c r="B7" s="25" t="s">
        <v>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 t="s">
        <v>5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 t="s">
        <v>6</v>
      </c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</row>
    <row r="8" spans="2:38" ht="15.75">
      <c r="B8" s="20" t="s">
        <v>7</v>
      </c>
      <c r="C8" s="20"/>
      <c r="D8" s="20"/>
      <c r="E8" s="20"/>
      <c r="F8" s="20"/>
      <c r="G8" s="20"/>
      <c r="H8" s="20"/>
      <c r="I8" s="20" t="s">
        <v>8</v>
      </c>
      <c r="J8" s="20"/>
      <c r="K8" s="20"/>
      <c r="L8" s="20"/>
      <c r="M8" s="20"/>
      <c r="N8" s="20"/>
      <c r="O8" s="25" t="s">
        <v>7</v>
      </c>
      <c r="P8" s="25"/>
      <c r="Q8" s="25"/>
      <c r="R8" s="25"/>
      <c r="S8" s="25"/>
      <c r="T8" s="25"/>
      <c r="U8" s="20" t="s">
        <v>8</v>
      </c>
      <c r="V8" s="20"/>
      <c r="W8" s="20"/>
      <c r="X8" s="20"/>
      <c r="Y8" s="20"/>
      <c r="Z8" s="20"/>
      <c r="AA8" s="25" t="s">
        <v>7</v>
      </c>
      <c r="AB8" s="25"/>
      <c r="AC8" s="25"/>
      <c r="AD8" s="25"/>
      <c r="AE8" s="25"/>
      <c r="AF8" s="25"/>
      <c r="AG8" s="20" t="s">
        <v>8</v>
      </c>
      <c r="AH8" s="20"/>
      <c r="AI8" s="20"/>
      <c r="AJ8" s="20"/>
      <c r="AK8" s="20"/>
      <c r="AL8" s="20"/>
    </row>
    <row r="9" spans="2:38" s="18" customFormat="1" ht="30"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  <c r="N9" s="5" t="s">
        <v>15</v>
      </c>
      <c r="O9" s="5" t="s">
        <v>10</v>
      </c>
      <c r="P9" s="5" t="s">
        <v>11</v>
      </c>
      <c r="Q9" s="5" t="s">
        <v>12</v>
      </c>
      <c r="R9" s="5" t="s">
        <v>13</v>
      </c>
      <c r="S9" s="5" t="s">
        <v>14</v>
      </c>
      <c r="T9" s="5" t="s">
        <v>15</v>
      </c>
      <c r="U9" s="5" t="s">
        <v>10</v>
      </c>
      <c r="V9" s="5" t="s">
        <v>11</v>
      </c>
      <c r="W9" s="5" t="s">
        <v>12</v>
      </c>
      <c r="X9" s="5" t="s">
        <v>13</v>
      </c>
      <c r="Y9" s="5" t="s">
        <v>14</v>
      </c>
      <c r="Z9" s="5" t="s">
        <v>15</v>
      </c>
      <c r="AA9" s="5" t="s">
        <v>10</v>
      </c>
      <c r="AB9" s="5" t="s">
        <v>11</v>
      </c>
      <c r="AC9" s="5" t="s">
        <v>12</v>
      </c>
      <c r="AD9" s="5" t="s">
        <v>13</v>
      </c>
      <c r="AE9" s="5" t="s">
        <v>14</v>
      </c>
      <c r="AF9" s="5" t="s">
        <v>15</v>
      </c>
      <c r="AG9" s="5" t="s">
        <v>10</v>
      </c>
      <c r="AH9" s="5" t="s">
        <v>11</v>
      </c>
      <c r="AI9" s="5" t="s">
        <v>12</v>
      </c>
      <c r="AJ9" s="5" t="s">
        <v>13</v>
      </c>
      <c r="AK9" s="5" t="s">
        <v>14</v>
      </c>
      <c r="AL9" s="5" t="s">
        <v>15</v>
      </c>
    </row>
    <row r="10" spans="2:38" s="18" customFormat="1">
      <c r="B10" s="6">
        <v>2000</v>
      </c>
      <c r="C10" s="7">
        <v>4.2010000000000006E-2</v>
      </c>
      <c r="D10" s="7">
        <v>0.22</v>
      </c>
      <c r="E10" s="7">
        <v>0</v>
      </c>
      <c r="F10" s="7">
        <v>0</v>
      </c>
      <c r="G10" s="7">
        <v>0</v>
      </c>
      <c r="H10" s="7">
        <v>0.26201000000000002</v>
      </c>
      <c r="I10" s="8">
        <v>0.378</v>
      </c>
      <c r="J10" s="8">
        <v>86.730700000000013</v>
      </c>
      <c r="K10" s="8">
        <v>380.24600000000004</v>
      </c>
      <c r="L10" s="8">
        <v>0.37</v>
      </c>
      <c r="M10" s="8">
        <v>48.689</v>
      </c>
      <c r="N10" s="8">
        <v>516.41370000000006</v>
      </c>
      <c r="O10" s="8">
        <v>0.142756992</v>
      </c>
      <c r="P10" s="8">
        <v>0.82010879999999997</v>
      </c>
      <c r="Q10" s="8">
        <v>0</v>
      </c>
      <c r="R10" s="8">
        <v>0</v>
      </c>
      <c r="S10" s="8">
        <v>0</v>
      </c>
      <c r="T10" s="8">
        <v>0.962865792</v>
      </c>
      <c r="U10" s="9">
        <v>1.6601760000000001</v>
      </c>
      <c r="V10" s="9">
        <v>364.77306096000024</v>
      </c>
      <c r="W10" s="9">
        <v>3763.4064191999992</v>
      </c>
      <c r="X10" s="9">
        <v>2.5824959999999999</v>
      </c>
      <c r="Y10" s="9">
        <v>336.90065760000005</v>
      </c>
      <c r="Z10" s="9">
        <v>4469.3228097599995</v>
      </c>
      <c r="AA10" s="10">
        <v>2.3105500000000005E-2</v>
      </c>
      <c r="AB10" s="10">
        <v>0.12100000000000001</v>
      </c>
      <c r="AC10" s="10">
        <v>0</v>
      </c>
      <c r="AD10" s="10">
        <v>0</v>
      </c>
      <c r="AE10" s="10">
        <v>0</v>
      </c>
      <c r="AF10" s="9">
        <v>0.14410550000000003</v>
      </c>
      <c r="AG10" s="9">
        <v>0.378</v>
      </c>
      <c r="AH10" s="9">
        <v>86.730700000000013</v>
      </c>
      <c r="AI10" s="9">
        <v>380.24600000000004</v>
      </c>
      <c r="AJ10" s="9">
        <v>0.37</v>
      </c>
      <c r="AK10" s="9">
        <v>48.689</v>
      </c>
      <c r="AL10" s="6">
        <v>516.41370000000006</v>
      </c>
    </row>
    <row r="11" spans="2:38" s="18" customFormat="1">
      <c r="B11" s="6">
        <v>2001</v>
      </c>
      <c r="C11" s="7">
        <v>0.64119000000000004</v>
      </c>
      <c r="D11" s="7">
        <v>0.27305000000000001</v>
      </c>
      <c r="E11" s="7">
        <v>3.7799999999999999E-3</v>
      </c>
      <c r="F11" s="7">
        <v>0</v>
      </c>
      <c r="G11" s="7">
        <v>2.5000000000000001E-3</v>
      </c>
      <c r="H11" s="7">
        <v>0.92052</v>
      </c>
      <c r="I11" s="8">
        <v>0.378</v>
      </c>
      <c r="J11" s="8">
        <v>88.505700000000004</v>
      </c>
      <c r="K11" s="8">
        <v>355.00700000000006</v>
      </c>
      <c r="L11" s="8">
        <v>0.37</v>
      </c>
      <c r="M11" s="8">
        <v>35.384999999999998</v>
      </c>
      <c r="N11" s="8">
        <v>479.64570000000003</v>
      </c>
      <c r="O11" s="8">
        <v>1.1621836799999996</v>
      </c>
      <c r="P11" s="8">
        <v>0.91886399999999979</v>
      </c>
      <c r="Q11" s="8">
        <v>0</v>
      </c>
      <c r="R11" s="8">
        <v>0</v>
      </c>
      <c r="S11" s="8">
        <v>0</v>
      </c>
      <c r="T11" s="8">
        <v>2.0810476799999993</v>
      </c>
      <c r="U11" s="9">
        <v>1.6556399999999998</v>
      </c>
      <c r="V11" s="9">
        <v>357.22278440000002</v>
      </c>
      <c r="W11" s="9">
        <v>3635.4459900000006</v>
      </c>
      <c r="X11" s="9">
        <v>2.57544</v>
      </c>
      <c r="Y11" s="9">
        <v>241.3842819999999</v>
      </c>
      <c r="Z11" s="9">
        <v>4238.2841364000005</v>
      </c>
      <c r="AA11" s="10">
        <v>0.35265450000000004</v>
      </c>
      <c r="AB11" s="10">
        <v>0.15017750000000002</v>
      </c>
      <c r="AC11" s="10">
        <v>2.0790000000000001E-3</v>
      </c>
      <c r="AD11" s="10">
        <v>0</v>
      </c>
      <c r="AE11" s="10">
        <v>1.3750000000000001E-3</v>
      </c>
      <c r="AF11" s="9">
        <v>0.50628600000000001</v>
      </c>
      <c r="AG11" s="9">
        <v>0.378</v>
      </c>
      <c r="AH11" s="9">
        <v>88.505700000000004</v>
      </c>
      <c r="AI11" s="9">
        <v>355.00700000000006</v>
      </c>
      <c r="AJ11" s="9">
        <v>0.36999999999999994</v>
      </c>
      <c r="AK11" s="9">
        <v>35.384999999999998</v>
      </c>
      <c r="AL11" s="6">
        <v>479.64570000000003</v>
      </c>
    </row>
    <row r="12" spans="2:38" s="18" customFormat="1">
      <c r="B12" s="6">
        <v>2002</v>
      </c>
      <c r="C12" s="7">
        <v>1.9370800000000004</v>
      </c>
      <c r="D12" s="7">
        <v>0.58087</v>
      </c>
      <c r="E12" s="7">
        <v>2.1079999999999998E-2</v>
      </c>
      <c r="F12" s="7">
        <v>1.393E-2</v>
      </c>
      <c r="G12" s="7">
        <v>0.1305</v>
      </c>
      <c r="H12" s="7">
        <v>2.6834600000000006</v>
      </c>
      <c r="I12" s="8">
        <v>0.378</v>
      </c>
      <c r="J12" s="8">
        <v>92.611499999999978</v>
      </c>
      <c r="K12" s="8">
        <v>424.35700000000008</v>
      </c>
      <c r="L12" s="8">
        <v>0.52167999267578125</v>
      </c>
      <c r="M12" s="8">
        <v>42.058999999999997</v>
      </c>
      <c r="N12" s="8">
        <v>559.92717999267586</v>
      </c>
      <c r="O12" s="8">
        <v>3.4310701440000004</v>
      </c>
      <c r="P12" s="8">
        <v>1.8420566399999998</v>
      </c>
      <c r="Q12" s="8">
        <v>4.32</v>
      </c>
      <c r="R12" s="8">
        <v>0</v>
      </c>
      <c r="S12" s="8">
        <v>0</v>
      </c>
      <c r="T12" s="8">
        <v>9.5931267840000007</v>
      </c>
      <c r="U12" s="9">
        <v>1.6556399999999998</v>
      </c>
      <c r="V12" s="9">
        <v>372.67018299999995</v>
      </c>
      <c r="W12" s="9">
        <v>3621.8972630000017</v>
      </c>
      <c r="X12" s="9">
        <v>2.101068476257324</v>
      </c>
      <c r="Y12" s="9">
        <v>301.04703599999982</v>
      </c>
      <c r="Z12" s="9">
        <v>4299.3711904762586</v>
      </c>
      <c r="AA12" s="10">
        <v>1.0653940000000002</v>
      </c>
      <c r="AB12" s="10">
        <v>0.31947850000000005</v>
      </c>
      <c r="AC12" s="10">
        <v>1.1594E-2</v>
      </c>
      <c r="AD12" s="10">
        <v>7.6614999999999999E-3</v>
      </c>
      <c r="AE12" s="10">
        <v>7.1775000000000005E-2</v>
      </c>
      <c r="AF12" s="9">
        <v>1.4759030000000004</v>
      </c>
      <c r="AG12" s="9">
        <v>0.378</v>
      </c>
      <c r="AH12" s="9">
        <v>92.611499999999978</v>
      </c>
      <c r="AI12" s="9">
        <v>424.35700000000008</v>
      </c>
      <c r="AJ12" s="9">
        <v>0.52167999267578125</v>
      </c>
      <c r="AK12" s="9">
        <v>42.058999999999997</v>
      </c>
      <c r="AL12" s="6">
        <v>559.92717999267586</v>
      </c>
    </row>
    <row r="13" spans="2:38" s="18" customFormat="1">
      <c r="B13" s="6">
        <v>2003</v>
      </c>
      <c r="C13" s="7">
        <v>4.9603500000000009</v>
      </c>
      <c r="D13" s="7">
        <v>2.5922100000000001</v>
      </c>
      <c r="E13" s="7">
        <v>3.2279999999999996E-2</v>
      </c>
      <c r="F13" s="7">
        <v>1.393E-2</v>
      </c>
      <c r="G13" s="7">
        <v>1.00942</v>
      </c>
      <c r="H13" s="7">
        <v>8.6081900000000022</v>
      </c>
      <c r="I13" s="8">
        <v>0.378</v>
      </c>
      <c r="J13" s="8">
        <v>103.69949999999997</v>
      </c>
      <c r="K13" s="8">
        <v>427.39560000000017</v>
      </c>
      <c r="L13" s="8">
        <v>0.40167999267578125</v>
      </c>
      <c r="M13" s="8">
        <v>49.711999999999989</v>
      </c>
      <c r="N13" s="8">
        <v>581.58677999267593</v>
      </c>
      <c r="O13" s="8">
        <v>8.4825498240000012</v>
      </c>
      <c r="P13" s="8">
        <v>6.4601107199999985</v>
      </c>
      <c r="Q13" s="8">
        <v>6.2207999999999997</v>
      </c>
      <c r="R13" s="8">
        <v>0</v>
      </c>
      <c r="S13" s="8">
        <v>0</v>
      </c>
      <c r="T13" s="8">
        <v>21.163460543999999</v>
      </c>
      <c r="U13" s="9">
        <v>1.6556399999999998</v>
      </c>
      <c r="V13" s="9">
        <v>468.208641</v>
      </c>
      <c r="W13" s="9">
        <v>4054.1561926000013</v>
      </c>
      <c r="X13" s="9">
        <v>2.7697017150878906</v>
      </c>
      <c r="Y13" s="9">
        <v>416.30848799999973</v>
      </c>
      <c r="Z13" s="9">
        <v>4943.0986633150887</v>
      </c>
      <c r="AA13" s="10">
        <v>2.7281925000000005</v>
      </c>
      <c r="AB13" s="10">
        <v>1.4257155000000001</v>
      </c>
      <c r="AC13" s="10">
        <v>1.7753999999999999E-2</v>
      </c>
      <c r="AD13" s="10">
        <v>7.6615000000000008E-3</v>
      </c>
      <c r="AE13" s="10">
        <v>0.55518100000000004</v>
      </c>
      <c r="AF13" s="9">
        <v>4.7345045000000017</v>
      </c>
      <c r="AG13" s="9">
        <v>0.378</v>
      </c>
      <c r="AH13" s="9">
        <v>103.69949999999997</v>
      </c>
      <c r="AI13" s="9">
        <v>427.39560000000017</v>
      </c>
      <c r="AJ13" s="9">
        <v>0.40167999267578125</v>
      </c>
      <c r="AK13" s="9">
        <v>49.711999999999989</v>
      </c>
      <c r="AL13" s="6">
        <v>581.58677999267593</v>
      </c>
    </row>
    <row r="14" spans="2:38" s="18" customFormat="1">
      <c r="B14" s="6">
        <v>2004</v>
      </c>
      <c r="C14" s="7">
        <v>9.0336980000000011</v>
      </c>
      <c r="D14" s="7">
        <v>4.7147600000000001</v>
      </c>
      <c r="E14" s="7">
        <v>0.26567999999999997</v>
      </c>
      <c r="F14" s="7">
        <v>1.393E-2</v>
      </c>
      <c r="G14" s="7">
        <v>2.1691099999999999</v>
      </c>
      <c r="H14" s="7">
        <v>16.197178000000001</v>
      </c>
      <c r="I14" s="8">
        <v>0.378</v>
      </c>
      <c r="J14" s="8">
        <v>107.53174999999996</v>
      </c>
      <c r="K14" s="8">
        <v>428.77060000000012</v>
      </c>
      <c r="L14" s="8">
        <v>1.6263199926757812</v>
      </c>
      <c r="M14" s="8">
        <v>51.769205999999983</v>
      </c>
      <c r="N14" s="8">
        <v>590.07587599267583</v>
      </c>
      <c r="O14" s="8">
        <v>15.462593280000013</v>
      </c>
      <c r="P14" s="8">
        <v>12.475525824</v>
      </c>
      <c r="Q14" s="8">
        <v>6.2207999999999997</v>
      </c>
      <c r="R14" s="8">
        <v>0</v>
      </c>
      <c r="S14" s="8">
        <v>0</v>
      </c>
      <c r="T14" s="8">
        <v>34.158919104000013</v>
      </c>
      <c r="U14" s="9">
        <v>1.6601760000000001</v>
      </c>
      <c r="V14" s="9">
        <v>559.17624846000035</v>
      </c>
      <c r="W14" s="9">
        <v>4108.1198884799987</v>
      </c>
      <c r="X14" s="9">
        <v>5.0649714749648442</v>
      </c>
      <c r="Y14" s="9">
        <v>430.87426918559993</v>
      </c>
      <c r="Z14" s="9">
        <v>5104.8955536005642</v>
      </c>
      <c r="AA14" s="10">
        <v>4.9685339000000006</v>
      </c>
      <c r="AB14" s="10">
        <v>2.593118</v>
      </c>
      <c r="AC14" s="10">
        <v>0.146124</v>
      </c>
      <c r="AD14" s="10">
        <v>7.6614999999999999E-3</v>
      </c>
      <c r="AE14" s="10">
        <v>1.1930105</v>
      </c>
      <c r="AF14" s="9">
        <v>8.9084479000000005</v>
      </c>
      <c r="AG14" s="9">
        <v>0.378</v>
      </c>
      <c r="AH14" s="9">
        <v>107.53174999999996</v>
      </c>
      <c r="AI14" s="9">
        <v>428.77060000000012</v>
      </c>
      <c r="AJ14" s="9">
        <v>1.6263199926757812</v>
      </c>
      <c r="AK14" s="9">
        <v>51.769205999999983</v>
      </c>
      <c r="AL14" s="6">
        <v>590.07587599267583</v>
      </c>
    </row>
    <row r="15" spans="2:38" s="18" customFormat="1">
      <c r="B15" s="6">
        <v>2005</v>
      </c>
      <c r="C15" s="7">
        <v>12.088258000000002</v>
      </c>
      <c r="D15" s="7">
        <v>9.0021500000000003</v>
      </c>
      <c r="E15" s="7">
        <v>0.30578</v>
      </c>
      <c r="F15" s="7">
        <v>0.32782999999999995</v>
      </c>
      <c r="G15" s="7">
        <v>3.2424300000000001</v>
      </c>
      <c r="H15" s="7">
        <v>24.966448</v>
      </c>
      <c r="I15" s="8">
        <v>0.378</v>
      </c>
      <c r="J15" s="8">
        <v>111.37271549999997</v>
      </c>
      <c r="K15" s="8">
        <v>427.93527000000017</v>
      </c>
      <c r="L15" s="8">
        <v>2.9808239926757816</v>
      </c>
      <c r="M15" s="8">
        <v>54.606442000000001</v>
      </c>
      <c r="N15" s="8">
        <v>597.27325149267597</v>
      </c>
      <c r="O15" s="8">
        <v>21.314722752000012</v>
      </c>
      <c r="P15" s="8">
        <v>20.533397184000002</v>
      </c>
      <c r="Q15" s="8">
        <v>6.3573120000000003</v>
      </c>
      <c r="R15" s="8">
        <v>0</v>
      </c>
      <c r="S15" s="8">
        <v>0</v>
      </c>
      <c r="T15" s="8">
        <v>48.205431936000018</v>
      </c>
      <c r="U15" s="9">
        <v>1.6556399999999998</v>
      </c>
      <c r="V15" s="9">
        <v>642.81332120024967</v>
      </c>
      <c r="W15" s="9">
        <v>4103.3304964000026</v>
      </c>
      <c r="X15" s="9">
        <v>11.86945889908789</v>
      </c>
      <c r="Y15" s="9">
        <v>437.7127508399999</v>
      </c>
      <c r="Z15" s="9">
        <v>5197.3816673393394</v>
      </c>
      <c r="AA15" s="10">
        <v>6.6485419000000014</v>
      </c>
      <c r="AB15" s="10">
        <v>4.9511825000000007</v>
      </c>
      <c r="AC15" s="10">
        <v>0.168179</v>
      </c>
      <c r="AD15" s="10">
        <v>0.18030649999999998</v>
      </c>
      <c r="AE15" s="10">
        <v>1.7833365000000001</v>
      </c>
      <c r="AF15" s="9">
        <v>13.731546400000001</v>
      </c>
      <c r="AG15" s="9">
        <v>0.378</v>
      </c>
      <c r="AH15" s="9">
        <v>111.37271549999997</v>
      </c>
      <c r="AI15" s="9">
        <v>427.93527000000017</v>
      </c>
      <c r="AJ15" s="9">
        <v>2.9808239926757816</v>
      </c>
      <c r="AK15" s="9">
        <v>54.606442000000001</v>
      </c>
      <c r="AL15" s="6">
        <v>597.27325149267597</v>
      </c>
    </row>
    <row r="16" spans="2:38" s="18" customFormat="1">
      <c r="B16" s="6">
        <v>2006</v>
      </c>
      <c r="C16" s="7">
        <v>17.682848</v>
      </c>
      <c r="D16" s="7">
        <v>15.50286</v>
      </c>
      <c r="E16" s="7">
        <v>0.54137999999999997</v>
      </c>
      <c r="F16" s="7">
        <v>0.67622999999999989</v>
      </c>
      <c r="G16" s="7">
        <v>7.2697300000000009</v>
      </c>
      <c r="H16" s="7">
        <v>41.673047999999994</v>
      </c>
      <c r="I16" s="8">
        <v>0.378</v>
      </c>
      <c r="J16" s="8">
        <v>110.61411549999997</v>
      </c>
      <c r="K16" s="8">
        <v>430.92727000000014</v>
      </c>
      <c r="L16" s="8">
        <v>1.9008239926757813</v>
      </c>
      <c r="M16" s="8">
        <v>58.828491999999997</v>
      </c>
      <c r="N16" s="8">
        <v>602.64870149267585</v>
      </c>
      <c r="O16" s="8">
        <v>32.969002233600037</v>
      </c>
      <c r="P16" s="8">
        <v>34.839526464000002</v>
      </c>
      <c r="Q16" s="8">
        <v>8.0853120000000001</v>
      </c>
      <c r="R16" s="8">
        <v>0</v>
      </c>
      <c r="S16" s="8">
        <v>0</v>
      </c>
      <c r="T16" s="8">
        <v>75.893840697600041</v>
      </c>
      <c r="U16" s="9">
        <v>1.6556399999999998</v>
      </c>
      <c r="V16" s="9">
        <v>654.66869660099974</v>
      </c>
      <c r="W16" s="9">
        <v>4067.1249404400014</v>
      </c>
      <c r="X16" s="9">
        <v>11.962452723087891</v>
      </c>
      <c r="Y16" s="9">
        <v>438.76111435199988</v>
      </c>
      <c r="Z16" s="9">
        <v>5174.1728441160894</v>
      </c>
      <c r="AA16" s="10">
        <v>9.7255663999999999</v>
      </c>
      <c r="AB16" s="10">
        <v>8.5265730000000008</v>
      </c>
      <c r="AC16" s="10">
        <v>0.297759</v>
      </c>
      <c r="AD16" s="10">
        <v>0.37192649999999999</v>
      </c>
      <c r="AE16" s="10">
        <v>3.9983515000000009</v>
      </c>
      <c r="AF16" s="9">
        <v>22.920176399999999</v>
      </c>
      <c r="AG16" s="9">
        <v>0.378</v>
      </c>
      <c r="AH16" s="9">
        <v>110.61411549999997</v>
      </c>
      <c r="AI16" s="9">
        <v>430.92727000000014</v>
      </c>
      <c r="AJ16" s="9">
        <v>1.9008239926757813</v>
      </c>
      <c r="AK16" s="9">
        <v>58.828492000000004</v>
      </c>
      <c r="AL16" s="6">
        <v>602.64870149267585</v>
      </c>
    </row>
    <row r="17" spans="2:38" s="18" customFormat="1">
      <c r="B17" s="6">
        <v>2007</v>
      </c>
      <c r="C17" s="7">
        <v>25.978928</v>
      </c>
      <c r="D17" s="7">
        <v>27.628329999999998</v>
      </c>
      <c r="E17" s="7">
        <v>2.6395799999999996</v>
      </c>
      <c r="F17" s="7">
        <v>0.78022999999999987</v>
      </c>
      <c r="G17" s="7">
        <v>8.6094700000000017</v>
      </c>
      <c r="H17" s="7">
        <v>65.636538000000002</v>
      </c>
      <c r="I17" s="8">
        <v>0.378</v>
      </c>
      <c r="J17" s="8">
        <v>107.66331549999998</v>
      </c>
      <c r="K17" s="8">
        <v>421.7482700000001</v>
      </c>
      <c r="L17" s="8">
        <v>1.9008239926757813</v>
      </c>
      <c r="M17" s="8">
        <v>56.553491999999991</v>
      </c>
      <c r="N17" s="8">
        <v>588.24390149267583</v>
      </c>
      <c r="O17" s="8">
        <v>49.074287097600056</v>
      </c>
      <c r="P17" s="8">
        <v>57.942696383999994</v>
      </c>
      <c r="Q17" s="8">
        <v>10.0255104</v>
      </c>
      <c r="R17" s="8">
        <v>0</v>
      </c>
      <c r="S17" s="8">
        <v>0</v>
      </c>
      <c r="T17" s="8">
        <v>117.04249388160005</v>
      </c>
      <c r="U17" s="9">
        <v>1.3088899999999999</v>
      </c>
      <c r="V17" s="9">
        <v>633.9033794009996</v>
      </c>
      <c r="W17" s="9">
        <v>4068.0992714400018</v>
      </c>
      <c r="X17" s="9">
        <v>11.962452723087891</v>
      </c>
      <c r="Y17" s="9">
        <v>435.84555275199995</v>
      </c>
      <c r="Z17" s="9">
        <v>5151.1195463160893</v>
      </c>
      <c r="AA17" s="10">
        <v>14.288410400000004</v>
      </c>
      <c r="AB17" s="10">
        <v>15.195581500000001</v>
      </c>
      <c r="AC17" s="10">
        <v>1.4517690000000001</v>
      </c>
      <c r="AD17" s="10">
        <v>0.42912650000000002</v>
      </c>
      <c r="AE17" s="10">
        <v>4.7352085000000015</v>
      </c>
      <c r="AF17" s="9">
        <v>36.100095900000007</v>
      </c>
      <c r="AG17" s="9">
        <v>0.378</v>
      </c>
      <c r="AH17" s="9">
        <v>107.66331549999998</v>
      </c>
      <c r="AI17" s="9">
        <v>421.7482700000001</v>
      </c>
      <c r="AJ17" s="9">
        <v>1.9008239926757815</v>
      </c>
      <c r="AK17" s="9">
        <v>56.553491999999984</v>
      </c>
      <c r="AL17" s="6">
        <v>588.24390149267583</v>
      </c>
    </row>
    <row r="18" spans="2:38" s="18" customFormat="1">
      <c r="B18" s="6">
        <v>2008</v>
      </c>
      <c r="C18" s="7">
        <v>35.350548000000003</v>
      </c>
      <c r="D18" s="7">
        <v>52.958199999999998</v>
      </c>
      <c r="E18" s="7">
        <v>3.3360799999999995</v>
      </c>
      <c r="F18" s="7">
        <v>4.5378299999999996</v>
      </c>
      <c r="G18" s="7">
        <v>15.253270000000002</v>
      </c>
      <c r="H18" s="7">
        <v>111.435928</v>
      </c>
      <c r="I18" s="8">
        <v>0.10299999999999999</v>
      </c>
      <c r="J18" s="8">
        <v>112.11911550000001</v>
      </c>
      <c r="K18" s="8">
        <v>421.23327000000006</v>
      </c>
      <c r="L18" s="8">
        <v>1.9008239926757813</v>
      </c>
      <c r="M18" s="8">
        <v>66.127492000000004</v>
      </c>
      <c r="N18" s="8">
        <v>601.48370149267578</v>
      </c>
      <c r="O18" s="8">
        <v>66.694824057600059</v>
      </c>
      <c r="P18" s="8">
        <v>110.21260896</v>
      </c>
      <c r="Q18" s="8">
        <v>15.797894399999999</v>
      </c>
      <c r="R18" s="8">
        <v>0</v>
      </c>
      <c r="S18" s="8">
        <v>0</v>
      </c>
      <c r="T18" s="8">
        <v>192.70532741760005</v>
      </c>
      <c r="U18" s="9">
        <v>0.45237600000000006</v>
      </c>
      <c r="V18" s="9">
        <v>682.99831602839981</v>
      </c>
      <c r="W18" s="9">
        <v>4086.1764228959992</v>
      </c>
      <c r="X18" s="9">
        <v>11.995226566164844</v>
      </c>
      <c r="Y18" s="9">
        <v>474.45890455679989</v>
      </c>
      <c r="Z18" s="9">
        <v>5256.0812460473635</v>
      </c>
      <c r="AA18" s="10">
        <v>19.442801400000004</v>
      </c>
      <c r="AB18" s="10">
        <v>29.127010000000002</v>
      </c>
      <c r="AC18" s="10">
        <v>1.8348439999999999</v>
      </c>
      <c r="AD18" s="10">
        <v>2.4958065</v>
      </c>
      <c r="AE18" s="10">
        <v>8.3892985000000007</v>
      </c>
      <c r="AF18" s="9">
        <v>61.289760400000006</v>
      </c>
      <c r="AG18" s="9">
        <v>0.10299999999999999</v>
      </c>
      <c r="AH18" s="9">
        <v>112.11911550000001</v>
      </c>
      <c r="AI18" s="9">
        <v>421.23327000000006</v>
      </c>
      <c r="AJ18" s="9">
        <v>1.9008239926757811</v>
      </c>
      <c r="AK18" s="9">
        <v>66.127492000000004</v>
      </c>
      <c r="AL18" s="6">
        <v>601.48370149267578</v>
      </c>
    </row>
    <row r="19" spans="2:38" s="18" customFormat="1">
      <c r="B19" s="6">
        <v>2009</v>
      </c>
      <c r="C19" s="7">
        <v>52.486007999999998</v>
      </c>
      <c r="D19" s="7">
        <v>67.284260000000003</v>
      </c>
      <c r="E19" s="7">
        <v>5.9094799999999994</v>
      </c>
      <c r="F19" s="7">
        <v>4.5969299999999995</v>
      </c>
      <c r="G19" s="7">
        <v>18.645100000000003</v>
      </c>
      <c r="H19" s="7">
        <v>148.92177800000002</v>
      </c>
      <c r="I19" s="8">
        <v>0.1386</v>
      </c>
      <c r="J19" s="8">
        <v>118.91911549999998</v>
      </c>
      <c r="K19" s="8">
        <v>420.70127000000008</v>
      </c>
      <c r="L19" s="8">
        <v>1.9008239926757813</v>
      </c>
      <c r="M19" s="8">
        <v>67.607492000000008</v>
      </c>
      <c r="N19" s="8">
        <v>609.26730149267587</v>
      </c>
      <c r="O19" s="8">
        <v>100.53319397760021</v>
      </c>
      <c r="P19" s="8">
        <v>136.71791366399998</v>
      </c>
      <c r="Q19" s="8">
        <v>19.387295999999999</v>
      </c>
      <c r="R19" s="8">
        <v>0</v>
      </c>
      <c r="S19" s="8">
        <v>0</v>
      </c>
      <c r="T19" s="8">
        <v>256.63840364160018</v>
      </c>
      <c r="U19" s="9">
        <v>0.47931799999999997</v>
      </c>
      <c r="V19" s="9">
        <v>680.26454060099957</v>
      </c>
      <c r="W19" s="9">
        <v>4058.6527429400012</v>
      </c>
      <c r="X19" s="9">
        <v>11.655852723087889</v>
      </c>
      <c r="Y19" s="9">
        <v>458.34540835199994</v>
      </c>
      <c r="Z19" s="9">
        <v>5209.3978626160888</v>
      </c>
      <c r="AA19" s="10">
        <v>28.867304400000002</v>
      </c>
      <c r="AB19" s="10">
        <v>37.006343000000008</v>
      </c>
      <c r="AC19" s="10">
        <v>3.2502139999999997</v>
      </c>
      <c r="AD19" s="10">
        <v>2.5283115</v>
      </c>
      <c r="AE19" s="10">
        <v>10.254805000000001</v>
      </c>
      <c r="AF19" s="9">
        <v>81.906977900000015</v>
      </c>
      <c r="AG19" s="9">
        <v>0.1386</v>
      </c>
      <c r="AH19" s="9">
        <v>118.91911549999998</v>
      </c>
      <c r="AI19" s="9">
        <v>420.70127000000008</v>
      </c>
      <c r="AJ19" s="9">
        <v>1.9008239926757813</v>
      </c>
      <c r="AK19" s="9">
        <v>67.607492000000008</v>
      </c>
      <c r="AL19" s="6">
        <v>609.26730149267587</v>
      </c>
    </row>
    <row r="20" spans="2:38" s="18" customFormat="1">
      <c r="B20" s="6">
        <v>2010</v>
      </c>
      <c r="C20" s="7">
        <v>80.035908000000006</v>
      </c>
      <c r="D20" s="7">
        <v>87.894419999999997</v>
      </c>
      <c r="E20" s="7">
        <v>6.3732799999999994</v>
      </c>
      <c r="F20" s="7">
        <v>4.9568299999999992</v>
      </c>
      <c r="G20" s="7">
        <v>25.959600000000002</v>
      </c>
      <c r="H20" s="7">
        <v>205.22003799999999</v>
      </c>
      <c r="I20" s="8">
        <v>0.30979999999999996</v>
      </c>
      <c r="J20" s="8">
        <v>123.90461549999996</v>
      </c>
      <c r="K20" s="8">
        <v>418.17827000000011</v>
      </c>
      <c r="L20" s="8">
        <v>1.8258239926757811</v>
      </c>
      <c r="M20" s="8">
        <v>61.748691999999991</v>
      </c>
      <c r="N20" s="8">
        <v>605.96720149267583</v>
      </c>
      <c r="O20" s="8">
        <v>154.7847285696003</v>
      </c>
      <c r="P20" s="8">
        <v>168.13227974399999</v>
      </c>
      <c r="Q20" s="8">
        <v>29.197497600000002</v>
      </c>
      <c r="R20" s="8">
        <v>0</v>
      </c>
      <c r="S20" s="8">
        <v>0</v>
      </c>
      <c r="T20" s="8">
        <v>352.11450591360028</v>
      </c>
      <c r="U20" s="9">
        <v>1.3135911999999998</v>
      </c>
      <c r="V20" s="9">
        <v>666.82681010099964</v>
      </c>
      <c r="W20" s="9">
        <v>4032.7220318800019</v>
      </c>
      <c r="X20" s="9">
        <v>11.502552723087891</v>
      </c>
      <c r="Y20" s="9">
        <v>370.11008935200005</v>
      </c>
      <c r="Z20" s="9">
        <v>5082.4750752560894</v>
      </c>
      <c r="AA20" s="10">
        <v>44.019749400000009</v>
      </c>
      <c r="AB20" s="10">
        <v>48.341931000000002</v>
      </c>
      <c r="AC20" s="10">
        <v>3.5053040000000002</v>
      </c>
      <c r="AD20" s="10">
        <v>2.7262564999999999</v>
      </c>
      <c r="AE20" s="10">
        <v>14.277780000000002</v>
      </c>
      <c r="AF20" s="9">
        <v>112.8710209</v>
      </c>
      <c r="AG20" s="9">
        <v>0.30979999999999996</v>
      </c>
      <c r="AH20" s="9">
        <v>123.90461549999996</v>
      </c>
      <c r="AI20" s="9">
        <v>418.17827000000011</v>
      </c>
      <c r="AJ20" s="9">
        <v>1.8258239926757813</v>
      </c>
      <c r="AK20" s="9">
        <v>61.748691999999991</v>
      </c>
      <c r="AL20" s="6">
        <v>605.96720149267583</v>
      </c>
    </row>
    <row r="21" spans="2:38" s="18" customFormat="1">
      <c r="B21" s="6">
        <v>2011</v>
      </c>
      <c r="C21" s="7">
        <v>122.42626800000001</v>
      </c>
      <c r="D21" s="7">
        <v>131.63243</v>
      </c>
      <c r="E21" s="7">
        <v>7.1462799999999991</v>
      </c>
      <c r="F21" s="7">
        <v>5.9841299999999986</v>
      </c>
      <c r="G21" s="7">
        <v>45.486000000000004</v>
      </c>
      <c r="H21" s="7">
        <v>312.67510799999997</v>
      </c>
      <c r="I21" s="8">
        <v>0.40104999999999996</v>
      </c>
      <c r="J21" s="8">
        <v>126.60972549999997</v>
      </c>
      <c r="K21" s="8">
        <v>414.53303000000017</v>
      </c>
      <c r="L21" s="8">
        <v>1.8258239926757811</v>
      </c>
      <c r="M21" s="8">
        <v>62.690492000000006</v>
      </c>
      <c r="N21" s="8">
        <v>606.06012149267588</v>
      </c>
      <c r="O21" s="8">
        <v>258.04924824960142</v>
      </c>
      <c r="P21" s="8">
        <v>216.36247737600004</v>
      </c>
      <c r="Q21" s="8">
        <v>55.812499200000005</v>
      </c>
      <c r="R21" s="8">
        <v>0</v>
      </c>
      <c r="S21" s="8">
        <v>0</v>
      </c>
      <c r="T21" s="8">
        <v>530.22422482560148</v>
      </c>
      <c r="U21" s="9">
        <v>1.5836474</v>
      </c>
      <c r="V21" s="9">
        <v>624.65143240099962</v>
      </c>
      <c r="W21" s="9">
        <v>3996.752782760002</v>
      </c>
      <c r="X21" s="9">
        <v>11.037501865543945</v>
      </c>
      <c r="Y21" s="9">
        <v>344.05555890400001</v>
      </c>
      <c r="Z21" s="9">
        <v>4978.0809233305463</v>
      </c>
      <c r="AA21" s="10">
        <v>67.334447400000016</v>
      </c>
      <c r="AB21" s="10">
        <v>72.397836500000011</v>
      </c>
      <c r="AC21" s="10">
        <v>3.9304539999999997</v>
      </c>
      <c r="AD21" s="10">
        <v>3.2912714999999997</v>
      </c>
      <c r="AE21" s="10">
        <v>25.017300000000002</v>
      </c>
      <c r="AF21" s="9">
        <v>171.9713094</v>
      </c>
      <c r="AG21" s="9">
        <v>0.40104999999999996</v>
      </c>
      <c r="AH21" s="9">
        <v>126.60972549999997</v>
      </c>
      <c r="AI21" s="9">
        <v>414.53303000000017</v>
      </c>
      <c r="AJ21" s="9">
        <v>1.8258239926757809</v>
      </c>
      <c r="AK21" s="9">
        <v>62.690492000000006</v>
      </c>
      <c r="AL21" s="6">
        <v>606.06012149267588</v>
      </c>
    </row>
    <row r="22" spans="2:38" s="18" customFormat="1">
      <c r="B22" s="6">
        <v>2012</v>
      </c>
      <c r="C22" s="7">
        <v>193.56777800000003</v>
      </c>
      <c r="D22" s="7">
        <v>175.91652999999999</v>
      </c>
      <c r="E22" s="7">
        <v>9.4513799999999986</v>
      </c>
      <c r="F22" s="7">
        <v>7.5835299999999988</v>
      </c>
      <c r="G22" s="7">
        <v>61.792500000000004</v>
      </c>
      <c r="H22" s="7">
        <v>448.31171800000004</v>
      </c>
      <c r="I22" s="8">
        <v>0.40454999999999997</v>
      </c>
      <c r="J22" s="8">
        <v>130.76052549999997</v>
      </c>
      <c r="K22" s="8">
        <v>414.57743000000016</v>
      </c>
      <c r="L22" s="8">
        <v>2.6736439999999999</v>
      </c>
      <c r="M22" s="8">
        <v>60.123656000000004</v>
      </c>
      <c r="N22" s="8">
        <v>608.53980550000017</v>
      </c>
      <c r="O22" s="8">
        <v>420.5670780096018</v>
      </c>
      <c r="P22" s="8">
        <v>257.23937145600007</v>
      </c>
      <c r="Q22" s="8">
        <v>120.60874944000001</v>
      </c>
      <c r="R22" s="8">
        <v>0</v>
      </c>
      <c r="S22" s="8">
        <v>0</v>
      </c>
      <c r="T22" s="8">
        <v>798.41519890560187</v>
      </c>
      <c r="U22" s="9">
        <v>1.7913357600000002</v>
      </c>
      <c r="V22" s="9">
        <v>654.14205364240024</v>
      </c>
      <c r="W22" s="9">
        <v>4007.5655843039981</v>
      </c>
      <c r="X22" s="9">
        <v>11.625704227200002</v>
      </c>
      <c r="Y22" s="9">
        <v>347.09557530240005</v>
      </c>
      <c r="Z22" s="9">
        <v>5022.2202532359988</v>
      </c>
      <c r="AA22" s="10">
        <v>106.46227790000002</v>
      </c>
      <c r="AB22" s="10">
        <v>96.754091500000015</v>
      </c>
      <c r="AC22" s="10">
        <v>5.1982590000000002</v>
      </c>
      <c r="AD22" s="10">
        <v>4.1709414999999996</v>
      </c>
      <c r="AE22" s="10">
        <v>33.985875000000007</v>
      </c>
      <c r="AF22" s="9">
        <v>246.57144490000005</v>
      </c>
      <c r="AG22" s="9">
        <v>0.40454999999999997</v>
      </c>
      <c r="AH22" s="9">
        <v>130.76052549999997</v>
      </c>
      <c r="AI22" s="9">
        <v>414.57743000000016</v>
      </c>
      <c r="AJ22" s="9">
        <v>2.6736439999999999</v>
      </c>
      <c r="AK22" s="9">
        <v>60.123656000000011</v>
      </c>
      <c r="AL22" s="6">
        <v>608.53980550000017</v>
      </c>
    </row>
    <row r="23" spans="2:38" s="18" customFormat="1">
      <c r="B23" s="6">
        <v>2013</v>
      </c>
      <c r="C23" s="7">
        <v>323.76641800000004</v>
      </c>
      <c r="D23" s="7">
        <v>207.97352999999998</v>
      </c>
      <c r="E23" s="7">
        <v>10.221479999999998</v>
      </c>
      <c r="F23" s="7">
        <v>9.1116299999999981</v>
      </c>
      <c r="G23" s="7">
        <v>80.780699999999996</v>
      </c>
      <c r="H23" s="7">
        <v>631.85375800000008</v>
      </c>
      <c r="I23" s="8">
        <v>0.40454999999999997</v>
      </c>
      <c r="J23" s="8">
        <v>122.14187549999998</v>
      </c>
      <c r="K23" s="8">
        <v>574.83743000000027</v>
      </c>
      <c r="L23" s="8">
        <v>2.6736439999999999</v>
      </c>
      <c r="M23" s="8">
        <v>60.723656000000005</v>
      </c>
      <c r="N23" s="8">
        <v>760.7811555000003</v>
      </c>
      <c r="O23" s="8">
        <v>671.06336664960759</v>
      </c>
      <c r="P23" s="8">
        <v>290.85154617600011</v>
      </c>
      <c r="Q23" s="8">
        <v>220.85030591999998</v>
      </c>
      <c r="R23" s="8">
        <v>0</v>
      </c>
      <c r="S23" s="8">
        <v>0</v>
      </c>
      <c r="T23" s="8">
        <v>1182.7652187456076</v>
      </c>
      <c r="U23" s="9">
        <v>1.7915513999999999</v>
      </c>
      <c r="V23" s="9">
        <v>726.50672876099998</v>
      </c>
      <c r="W23" s="9">
        <v>4001.956735560002</v>
      </c>
      <c r="X23" s="9">
        <v>16.701385007999999</v>
      </c>
      <c r="Y23" s="9">
        <v>346.14722673599999</v>
      </c>
      <c r="Z23" s="9">
        <v>5093.1036274650014</v>
      </c>
      <c r="AA23" s="10">
        <v>178.07152990000003</v>
      </c>
      <c r="AB23" s="10">
        <v>114.38544150000001</v>
      </c>
      <c r="AC23" s="10">
        <v>5.6218139999999988</v>
      </c>
      <c r="AD23" s="10">
        <v>5.0113964999999991</v>
      </c>
      <c r="AE23" s="10">
        <v>44.429385000000003</v>
      </c>
      <c r="AF23" s="9">
        <v>347.51956690000009</v>
      </c>
      <c r="AG23" s="9">
        <v>0.40454999999999997</v>
      </c>
      <c r="AH23" s="9">
        <v>122.14187549999998</v>
      </c>
      <c r="AI23" s="9">
        <v>574.83743000000027</v>
      </c>
      <c r="AJ23" s="9">
        <v>2.6736439999999999</v>
      </c>
      <c r="AK23" s="9">
        <v>60.723656000000005</v>
      </c>
      <c r="AL23" s="6">
        <v>760.7811555000003</v>
      </c>
    </row>
    <row r="24" spans="2:38" s="18" customFormat="1">
      <c r="B24" s="6">
        <v>2014</v>
      </c>
      <c r="C24" s="7">
        <v>501.14843800000006</v>
      </c>
      <c r="D24" s="7">
        <v>257.82842999999997</v>
      </c>
      <c r="E24" s="7">
        <v>10.565879999999998</v>
      </c>
      <c r="F24" s="7">
        <v>12.192329999999998</v>
      </c>
      <c r="G24" s="7">
        <v>86.012699999999995</v>
      </c>
      <c r="H24" s="7">
        <v>867.74777799999993</v>
      </c>
      <c r="I24" s="8">
        <v>0.40454999999999997</v>
      </c>
      <c r="J24" s="8">
        <v>122.14187549999998</v>
      </c>
      <c r="K24" s="8">
        <v>574.46943000000022</v>
      </c>
      <c r="L24" s="8">
        <v>2.6736439999999999</v>
      </c>
      <c r="M24" s="8">
        <v>61.373656000000004</v>
      </c>
      <c r="N24" s="8">
        <v>761.06315550000033</v>
      </c>
      <c r="O24" s="8">
        <v>1005.0678749376174</v>
      </c>
      <c r="P24" s="8">
        <v>338.97038457600013</v>
      </c>
      <c r="Q24" s="8">
        <v>262.39787136000001</v>
      </c>
      <c r="R24" s="8">
        <v>0</v>
      </c>
      <c r="S24" s="8">
        <v>0</v>
      </c>
      <c r="T24" s="8">
        <v>1606.4361308736175</v>
      </c>
      <c r="U24" s="9">
        <v>1.7915513999999999</v>
      </c>
      <c r="V24" s="9">
        <v>760.6863357209993</v>
      </c>
      <c r="W24" s="9">
        <v>3944.4086875600019</v>
      </c>
      <c r="X24" s="9">
        <v>16.701385007999999</v>
      </c>
      <c r="Y24" s="9">
        <v>348.70952673599999</v>
      </c>
      <c r="Z24" s="9">
        <v>5072.2974864250018</v>
      </c>
      <c r="AA24" s="10">
        <v>275.63164090000004</v>
      </c>
      <c r="AB24" s="10">
        <v>141.80563649999999</v>
      </c>
      <c r="AC24" s="10">
        <v>5.8112339999999989</v>
      </c>
      <c r="AD24" s="10">
        <v>6.7057814999999987</v>
      </c>
      <c r="AE24" s="10">
        <v>47.306985000000005</v>
      </c>
      <c r="AF24" s="9">
        <v>477.26127789999998</v>
      </c>
      <c r="AG24" s="9">
        <v>0.40454999999999997</v>
      </c>
      <c r="AH24" s="9">
        <v>122.14187549999998</v>
      </c>
      <c r="AI24" s="9">
        <v>574.46943000000022</v>
      </c>
      <c r="AJ24" s="9">
        <v>2.6736439999999999</v>
      </c>
      <c r="AK24" s="9">
        <v>61.373655999999997</v>
      </c>
      <c r="AL24" s="6">
        <v>761.06315550000033</v>
      </c>
    </row>
    <row r="25" spans="2:38" s="18" customFormat="1">
      <c r="B25" s="6">
        <v>2015</v>
      </c>
      <c r="C25" s="7">
        <v>797.18076362999909</v>
      </c>
      <c r="D25" s="7">
        <v>295.7023769999999</v>
      </c>
      <c r="E25" s="7">
        <v>44.68402600000001</v>
      </c>
      <c r="F25" s="7">
        <v>12.192329999999998</v>
      </c>
      <c r="G25" s="7">
        <v>86.012699999999995</v>
      </c>
      <c r="H25" s="7">
        <v>1235.7721966299989</v>
      </c>
      <c r="I25" s="8">
        <v>0.40454999999999997</v>
      </c>
      <c r="J25" s="8">
        <v>122.14187549999998</v>
      </c>
      <c r="K25" s="8">
        <v>463.83943000000011</v>
      </c>
      <c r="L25" s="8">
        <v>2.6736439999999999</v>
      </c>
      <c r="M25" s="8">
        <v>61.373656000000004</v>
      </c>
      <c r="N25" s="8">
        <v>650.43315550000023</v>
      </c>
      <c r="O25" s="8">
        <v>1547.2135975622568</v>
      </c>
      <c r="P25" s="8">
        <v>429.25563014400012</v>
      </c>
      <c r="Q25" s="8">
        <v>293.430822912</v>
      </c>
      <c r="R25" s="8">
        <v>0</v>
      </c>
      <c r="S25" s="8">
        <v>0</v>
      </c>
      <c r="T25" s="8">
        <v>2269.900050618257</v>
      </c>
      <c r="U25" s="9">
        <v>1.7915513999999999</v>
      </c>
      <c r="V25" s="9">
        <v>788.79133572099931</v>
      </c>
      <c r="W25" s="9">
        <v>3236.758951560003</v>
      </c>
      <c r="X25" s="9">
        <v>16.701385007999999</v>
      </c>
      <c r="Y25" s="9">
        <v>348.70952673599999</v>
      </c>
      <c r="Z25" s="9">
        <v>4392.752750425002</v>
      </c>
      <c r="AA25" s="10">
        <v>438.44941999649956</v>
      </c>
      <c r="AB25" s="10">
        <v>162.63630734999995</v>
      </c>
      <c r="AC25" s="10">
        <v>24.576214300000007</v>
      </c>
      <c r="AD25" s="10">
        <v>6.7057814999999996</v>
      </c>
      <c r="AE25" s="10">
        <v>47.306984999999997</v>
      </c>
      <c r="AF25" s="9">
        <v>679.67470814649948</v>
      </c>
      <c r="AG25" s="9">
        <v>0.40454999999999997</v>
      </c>
      <c r="AH25" s="9">
        <v>122.14187549999998</v>
      </c>
      <c r="AI25" s="9">
        <v>463.83943000000011</v>
      </c>
      <c r="AJ25" s="9">
        <v>2.6736439999999999</v>
      </c>
      <c r="AK25" s="9">
        <v>61.373656000000004</v>
      </c>
      <c r="AL25" s="6">
        <v>650.43315550000023</v>
      </c>
    </row>
    <row r="26" spans="2:38" s="18" customFormat="1">
      <c r="B26" s="6">
        <v>2016</v>
      </c>
      <c r="C26" s="7">
        <v>1084.1110461366652</v>
      </c>
      <c r="D26" s="7">
        <v>383.29154499999993</v>
      </c>
      <c r="E26" s="7">
        <v>98.199658000000014</v>
      </c>
      <c r="F26" s="7">
        <v>12.200840666666664</v>
      </c>
      <c r="G26" s="7">
        <v>93.859665333333325</v>
      </c>
      <c r="H26" s="7">
        <v>1671.6627551366653</v>
      </c>
      <c r="I26" s="8">
        <v>0.40454999999999997</v>
      </c>
      <c r="J26" s="8">
        <v>127.14187549999998</v>
      </c>
      <c r="K26" s="8">
        <v>466.83943000000011</v>
      </c>
      <c r="L26" s="8">
        <v>2.9946440000000001</v>
      </c>
      <c r="M26" s="8">
        <v>64.373655999999997</v>
      </c>
      <c r="N26" s="8">
        <v>661.75415550000014</v>
      </c>
      <c r="O26" s="8">
        <v>2126.6982571657172</v>
      </c>
      <c r="P26" s="8">
        <v>590.74574400000006</v>
      </c>
      <c r="Q26" s="8">
        <v>378.48221740799994</v>
      </c>
      <c r="R26" s="8">
        <v>0</v>
      </c>
      <c r="S26" s="8">
        <v>0</v>
      </c>
      <c r="T26" s="8">
        <v>3095.9262185737171</v>
      </c>
      <c r="U26" s="9">
        <v>1.7964597600000003</v>
      </c>
      <c r="V26" s="9">
        <v>793.12792221239954</v>
      </c>
      <c r="W26" s="9">
        <v>3346.3657763039978</v>
      </c>
      <c r="X26" s="9">
        <v>16.747142227200001</v>
      </c>
      <c r="Y26" s="9">
        <v>349.6648953024</v>
      </c>
      <c r="Z26" s="9">
        <v>4507.7021958059968</v>
      </c>
      <c r="AA26" s="10">
        <v>596.261075375166</v>
      </c>
      <c r="AB26" s="10">
        <v>210.81034974999997</v>
      </c>
      <c r="AC26" s="10">
        <v>54.009811900000017</v>
      </c>
      <c r="AD26" s="10">
        <v>6.7104623666666665</v>
      </c>
      <c r="AE26" s="10">
        <v>51.622815933333335</v>
      </c>
      <c r="AF26" s="9">
        <v>919.41451532516601</v>
      </c>
      <c r="AG26" s="9">
        <v>0.40454999999999997</v>
      </c>
      <c r="AH26" s="9">
        <v>127.14187549999998</v>
      </c>
      <c r="AI26" s="9">
        <v>466.83943000000016</v>
      </c>
      <c r="AJ26" s="9">
        <v>2.9946440000000001</v>
      </c>
      <c r="AK26" s="9">
        <v>64.373655999999997</v>
      </c>
      <c r="AL26" s="6">
        <v>661.75415550000014</v>
      </c>
    </row>
    <row r="27" spans="2:38" s="18" customFormat="1">
      <c r="B27" s="6">
        <v>2017</v>
      </c>
      <c r="C27" s="8">
        <v>1319.1302461366652</v>
      </c>
      <c r="D27" s="8">
        <v>470.87466776172442</v>
      </c>
      <c r="E27" s="8">
        <v>120.63853726558193</v>
      </c>
      <c r="F27" s="8">
        <v>14.988764741289565</v>
      </c>
      <c r="G27" s="8">
        <v>115.30684489807877</v>
      </c>
      <c r="H27" s="8">
        <v>2040.93906080334</v>
      </c>
      <c r="I27" s="8">
        <v>0.40454999999999997</v>
      </c>
      <c r="J27" s="11">
        <v>132.14187549999997</v>
      </c>
      <c r="K27" s="8">
        <v>469.83943000000011</v>
      </c>
      <c r="L27" s="8">
        <v>3.3156439999999998</v>
      </c>
      <c r="M27" s="8">
        <v>67.373655999999997</v>
      </c>
      <c r="N27" s="8">
        <v>673.07515550000016</v>
      </c>
      <c r="O27" s="8">
        <v>2341.239931647895</v>
      </c>
      <c r="P27" s="8">
        <v>810.76754179740772</v>
      </c>
      <c r="Q27" s="8">
        <v>183.34993002823504</v>
      </c>
      <c r="R27" s="8">
        <v>23.403823903671686</v>
      </c>
      <c r="S27" s="8">
        <v>184.50017817490067</v>
      </c>
      <c r="T27" s="8">
        <v>3543.2614055521103</v>
      </c>
      <c r="U27" s="9">
        <v>1.8185321999999999</v>
      </c>
      <c r="V27" s="9">
        <v>881.59100758499983</v>
      </c>
      <c r="W27" s="9">
        <v>3245.0441595600028</v>
      </c>
      <c r="X27" s="9">
        <v>16.701385007999999</v>
      </c>
      <c r="Y27" s="9">
        <v>348.70952673599999</v>
      </c>
      <c r="Z27" s="9">
        <v>4493.8646110890031</v>
      </c>
      <c r="AA27" s="10">
        <v>725.52163537516594</v>
      </c>
      <c r="AB27" s="10">
        <v>258.98106726894849</v>
      </c>
      <c r="AC27" s="10">
        <v>66.351195496070076</v>
      </c>
      <c r="AD27" s="10">
        <v>8.2438206077092619</v>
      </c>
      <c r="AE27" s="10">
        <v>63.418764693943331</v>
      </c>
      <c r="AF27" s="9">
        <v>1122.5164834418372</v>
      </c>
      <c r="AG27" s="9">
        <v>0.39427674542902796</v>
      </c>
      <c r="AH27" s="9">
        <v>128.78622817211175</v>
      </c>
      <c r="AI27" s="9">
        <v>457.90819758899931</v>
      </c>
      <c r="AJ27" s="9">
        <v>3.2314456193827321</v>
      </c>
      <c r="AK27" s="9">
        <v>65.66275074857225</v>
      </c>
      <c r="AL27" s="6">
        <v>655.98289887449516</v>
      </c>
    </row>
    <row r="28" spans="2:38" s="18" customFormat="1">
      <c r="B28" s="6">
        <v>2018</v>
      </c>
      <c r="C28" s="8">
        <v>1572.4216461366652</v>
      </c>
      <c r="D28" s="8">
        <v>544.29739594305261</v>
      </c>
      <c r="E28" s="8">
        <v>139.44950998566475</v>
      </c>
      <c r="F28" s="8">
        <v>17.325938674652384</v>
      </c>
      <c r="G28" s="8">
        <v>133.28645541873288</v>
      </c>
      <c r="H28" s="8">
        <v>2406.7809461587681</v>
      </c>
      <c r="I28" s="8">
        <v>0.40454999999999997</v>
      </c>
      <c r="J28" s="11">
        <v>137.14187549999997</v>
      </c>
      <c r="K28" s="8">
        <v>472.83943000000011</v>
      </c>
      <c r="L28" s="8">
        <v>3.636644</v>
      </c>
      <c r="M28" s="8">
        <v>70.373655999999997</v>
      </c>
      <c r="N28" s="8">
        <v>684.39615550000019</v>
      </c>
      <c r="O28" s="8">
        <v>2490.968953905</v>
      </c>
      <c r="P28" s="8">
        <v>802.86235350999993</v>
      </c>
      <c r="Q28" s="8">
        <v>189.08809458499999</v>
      </c>
      <c r="R28" s="8">
        <v>19.543159256000003</v>
      </c>
      <c r="S28" s="8">
        <v>371.63101525200005</v>
      </c>
      <c r="T28" s="8">
        <v>3874.0935765079998</v>
      </c>
      <c r="U28" s="9">
        <v>1.8209849999999999</v>
      </c>
      <c r="V28" s="9">
        <v>968.18839696899931</v>
      </c>
      <c r="W28" s="9">
        <v>3245.3945595600026</v>
      </c>
      <c r="X28" s="9">
        <v>16.701385007999999</v>
      </c>
      <c r="Y28" s="9">
        <v>348.70952673599999</v>
      </c>
      <c r="Z28" s="9">
        <v>4580.814853273002</v>
      </c>
      <c r="AA28" s="10">
        <v>864.831905375166</v>
      </c>
      <c r="AB28" s="10">
        <v>299.36356776867899</v>
      </c>
      <c r="AC28" s="10">
        <v>76.697230492115622</v>
      </c>
      <c r="AD28" s="10">
        <v>9.5292662710588125</v>
      </c>
      <c r="AE28" s="10">
        <v>73.307550480303092</v>
      </c>
      <c r="AF28" s="9">
        <v>1323.7295203873225</v>
      </c>
      <c r="AG28" s="9">
        <v>0.3952573155339012</v>
      </c>
      <c r="AH28" s="9">
        <v>133.99166866250027</v>
      </c>
      <c r="AI28" s="9">
        <v>461.97810846713645</v>
      </c>
      <c r="AJ28" s="9">
        <v>3.5531087504448617</v>
      </c>
      <c r="AK28" s="9">
        <v>68.757143381204358</v>
      </c>
      <c r="AL28" s="6">
        <v>668.67528657681999</v>
      </c>
    </row>
    <row r="29" spans="2:38" s="18" customFormat="1">
      <c r="B29" s="12">
        <v>2019</v>
      </c>
      <c r="C29" s="13">
        <v>1858.6661461366652</v>
      </c>
      <c r="D29" s="13">
        <v>641.63487099871224</v>
      </c>
      <c r="E29" s="13">
        <v>164.38746357670811</v>
      </c>
      <c r="F29" s="13">
        <v>20.424360853648647</v>
      </c>
      <c r="G29" s="13">
        <v>157.1222612232045</v>
      </c>
      <c r="H29" s="13">
        <v>2842.235102788939</v>
      </c>
      <c r="I29" s="13">
        <v>0.40454999999999997</v>
      </c>
      <c r="J29" s="14">
        <v>142.14187549999997</v>
      </c>
      <c r="K29" s="13">
        <v>475.83943000000011</v>
      </c>
      <c r="L29" s="13">
        <v>3.9576440000000002</v>
      </c>
      <c r="M29" s="13">
        <v>73.373655999999997</v>
      </c>
      <c r="N29" s="13">
        <v>695.7171555000001</v>
      </c>
      <c r="O29" s="13">
        <v>2946.1777889590003</v>
      </c>
      <c r="P29" s="13">
        <v>999.92022701600001</v>
      </c>
      <c r="Q29" s="13">
        <v>203.18624665499999</v>
      </c>
      <c r="R29" s="13">
        <v>19.375080026999999</v>
      </c>
      <c r="S29" s="13">
        <v>407.49385123300004</v>
      </c>
      <c r="T29" s="13">
        <v>4576.1531938899998</v>
      </c>
      <c r="U29" s="15">
        <v>1.8209849999999999</v>
      </c>
      <c r="V29" s="15">
        <v>1005.8322339689994</v>
      </c>
      <c r="W29" s="15">
        <v>3266.4185595600029</v>
      </c>
      <c r="X29" s="15">
        <v>17.822665007999998</v>
      </c>
      <c r="Y29" s="15">
        <v>366.22952673599997</v>
      </c>
      <c r="Z29" s="15">
        <v>4658.1239702730018</v>
      </c>
      <c r="AA29" s="16">
        <v>1022.2663803751659</v>
      </c>
      <c r="AB29" s="16">
        <v>352.89917904929177</v>
      </c>
      <c r="AC29" s="16">
        <v>90.413104967189469</v>
      </c>
      <c r="AD29" s="16">
        <v>11.233398469506756</v>
      </c>
      <c r="AE29" s="16">
        <v>86.417243672762481</v>
      </c>
      <c r="AF29" s="15">
        <v>1563.2293065339165</v>
      </c>
      <c r="AG29" s="15">
        <v>0.38531420718710746</v>
      </c>
      <c r="AH29" s="15">
        <v>135.38322597051297</v>
      </c>
      <c r="AI29" s="15">
        <v>453.21392341815636</v>
      </c>
      <c r="AJ29" s="15">
        <v>3.7694635031239963</v>
      </c>
      <c r="AK29" s="15">
        <v>69.884840168235201</v>
      </c>
      <c r="AL29" s="12">
        <v>662.63676726721565</v>
      </c>
    </row>
    <row r="30" spans="2:38" s="18" customFormat="1">
      <c r="B30" s="12">
        <v>2020</v>
      </c>
      <c r="C30" s="13">
        <v>2257.9372461366652</v>
      </c>
      <c r="D30" s="13">
        <v>750.72878369067007</v>
      </c>
      <c r="E30" s="13">
        <v>192.33742766013739</v>
      </c>
      <c r="F30" s="13">
        <v>23.897011017267104</v>
      </c>
      <c r="G30" s="13">
        <v>183.83695991339096</v>
      </c>
      <c r="H30" s="13">
        <v>3408.737428418131</v>
      </c>
      <c r="I30" s="13">
        <v>0.40454999999999997</v>
      </c>
      <c r="J30" s="14">
        <v>147.14187549999997</v>
      </c>
      <c r="K30" s="13">
        <v>478.83943000000011</v>
      </c>
      <c r="L30" s="13">
        <v>4.2786439999999999</v>
      </c>
      <c r="M30" s="13">
        <v>76.373656000000011</v>
      </c>
      <c r="N30" s="13">
        <v>707.03815550000024</v>
      </c>
      <c r="O30" s="13">
        <v>3525.3243165439999</v>
      </c>
      <c r="P30" s="13">
        <v>1198.1609181449999</v>
      </c>
      <c r="Q30" s="13">
        <v>219.630456173</v>
      </c>
      <c r="R30" s="13">
        <v>19.271595339000001</v>
      </c>
      <c r="S30" s="13">
        <v>472.65526244400002</v>
      </c>
      <c r="T30" s="13">
        <v>5435.0425486450004</v>
      </c>
      <c r="U30" s="15">
        <v>1.8259740000000002</v>
      </c>
      <c r="V30" s="15">
        <v>1039.2407459195992</v>
      </c>
      <c r="W30" s="15">
        <v>3296.3916515039973</v>
      </c>
      <c r="X30" s="15">
        <v>18.992774227200002</v>
      </c>
      <c r="Y30" s="15">
        <v>384.75289530240002</v>
      </c>
      <c r="Z30" s="15">
        <v>4741.2040409531974</v>
      </c>
      <c r="AA30" s="16">
        <v>1230.1887844902426</v>
      </c>
      <c r="AB30" s="16">
        <v>409.01851079804771</v>
      </c>
      <c r="AC30" s="16">
        <v>104.79093108103284</v>
      </c>
      <c r="AD30" s="16">
        <v>13.019775012162762</v>
      </c>
      <c r="AE30" s="16">
        <v>100.1596331550782</v>
      </c>
      <c r="AF30" s="15">
        <v>1857.1776345365643</v>
      </c>
      <c r="AG30" s="15">
        <v>0.38456943859849696</v>
      </c>
      <c r="AH30" s="15">
        <v>139.87459759081679</v>
      </c>
      <c r="AI30" s="15">
        <v>455.18974360134553</v>
      </c>
      <c r="AJ30" s="15">
        <v>4.0673234978193742</v>
      </c>
      <c r="AK30" s="15">
        <v>72.601591920985626</v>
      </c>
      <c r="AL30" s="12">
        <v>672.11782604956602</v>
      </c>
    </row>
    <row r="31" spans="2:38" s="18" customFormat="1">
      <c r="B31" s="12">
        <v>2021</v>
      </c>
      <c r="C31" s="13">
        <v>2687.4100461366652</v>
      </c>
      <c r="D31" s="13">
        <v>869.37758952697288</v>
      </c>
      <c r="E31" s="13">
        <v>222.735364445394</v>
      </c>
      <c r="F31" s="13">
        <v>27.673810151458806</v>
      </c>
      <c r="G31" s="13">
        <v>212.89144168651492</v>
      </c>
      <c r="H31" s="13">
        <v>4020.088251947006</v>
      </c>
      <c r="I31" s="13">
        <v>0.40454999999999997</v>
      </c>
      <c r="J31" s="14">
        <v>152.14187549999997</v>
      </c>
      <c r="K31" s="13">
        <v>481.83943000000011</v>
      </c>
      <c r="L31" s="13">
        <v>4.5996439999999996</v>
      </c>
      <c r="M31" s="13">
        <v>79.373656000000011</v>
      </c>
      <c r="N31" s="13">
        <v>718.35915550000016</v>
      </c>
      <c r="O31" s="13">
        <v>4227.1074603549996</v>
      </c>
      <c r="P31" s="13">
        <v>1416.7418311919998</v>
      </c>
      <c r="Q31" s="13">
        <v>238.03561305000002</v>
      </c>
      <c r="R31" s="13">
        <v>19.218341300999999</v>
      </c>
      <c r="S31" s="13">
        <v>543.29059551800003</v>
      </c>
      <c r="T31" s="13">
        <v>6444.3938414160002</v>
      </c>
      <c r="U31" s="15">
        <v>1.8209849999999999</v>
      </c>
      <c r="V31" s="15">
        <v>1067.2362339689992</v>
      </c>
      <c r="W31" s="15">
        <v>3308.5241595600028</v>
      </c>
      <c r="X31" s="15">
        <v>20.068297007999998</v>
      </c>
      <c r="Y31" s="15">
        <v>401.31752673599999</v>
      </c>
      <c r="Z31" s="15">
        <v>4798.9672022730019</v>
      </c>
      <c r="AA31" s="16">
        <v>1413.9509875308938</v>
      </c>
      <c r="AB31" s="16">
        <v>457.41337575783513</v>
      </c>
      <c r="AC31" s="16">
        <v>117.18974146441164</v>
      </c>
      <c r="AD31" s="16">
        <v>14.560268258522306</v>
      </c>
      <c r="AE31" s="16">
        <v>112.01047069175671</v>
      </c>
      <c r="AF31" s="15">
        <v>2115.1248437034196</v>
      </c>
      <c r="AG31" s="15">
        <v>0.3839202281355914</v>
      </c>
      <c r="AH31" s="15">
        <v>144.38349660347731</v>
      </c>
      <c r="AI31" s="15">
        <v>457.26833244425501</v>
      </c>
      <c r="AJ31" s="15">
        <v>4.3650880578976743</v>
      </c>
      <c r="AK31" s="15">
        <v>75.326046519530252</v>
      </c>
      <c r="AL31" s="12">
        <v>681.72688385329593</v>
      </c>
    </row>
    <row r="32" spans="2:38" s="18" customFormat="1">
      <c r="B32" s="12">
        <v>2022</v>
      </c>
      <c r="C32" s="13">
        <v>3125.8765461366652</v>
      </c>
      <c r="D32" s="13">
        <v>994.07285489333344</v>
      </c>
      <c r="E32" s="13">
        <v>254.68240990708259</v>
      </c>
      <c r="F32" s="13">
        <v>31.643078674255687</v>
      </c>
      <c r="G32" s="13">
        <v>243.42656835083463</v>
      </c>
      <c r="H32" s="13">
        <v>4649.7014579621718</v>
      </c>
      <c r="I32" s="13">
        <v>0.40454999999999997</v>
      </c>
      <c r="J32" s="14">
        <v>157.14187549999997</v>
      </c>
      <c r="K32" s="13">
        <v>484.83943000000011</v>
      </c>
      <c r="L32" s="13">
        <v>4.9206439999999994</v>
      </c>
      <c r="M32" s="13">
        <v>82.373656000000011</v>
      </c>
      <c r="N32" s="13">
        <v>729.68015550000018</v>
      </c>
      <c r="O32" s="13">
        <v>4958.5189674459998</v>
      </c>
      <c r="P32" s="13">
        <v>1650.3791719589999</v>
      </c>
      <c r="Q32" s="13">
        <v>257.88418421</v>
      </c>
      <c r="R32" s="13">
        <v>19.208481437999996</v>
      </c>
      <c r="S32" s="13">
        <v>617.29655717200001</v>
      </c>
      <c r="T32" s="13">
        <v>7503.287362224999</v>
      </c>
      <c r="U32" s="15">
        <v>1.8209849999999999</v>
      </c>
      <c r="V32" s="15">
        <v>1097.8962339689992</v>
      </c>
      <c r="W32" s="15">
        <v>3329.5481595600027</v>
      </c>
      <c r="X32" s="15">
        <v>21.189577007999997</v>
      </c>
      <c r="Y32" s="15">
        <v>418.83752673599997</v>
      </c>
      <c r="Z32" s="15">
        <v>4869.292482273002</v>
      </c>
      <c r="AA32" s="16">
        <v>1608.1936623045808</v>
      </c>
      <c r="AB32" s="16">
        <v>511.42827988018234</v>
      </c>
      <c r="AC32" s="16">
        <v>131.02841122092113</v>
      </c>
      <c r="AD32" s="16">
        <v>16.279657186921536</v>
      </c>
      <c r="AE32" s="16">
        <v>125.23753215468462</v>
      </c>
      <c r="AF32" s="15">
        <v>2392.1675427472906</v>
      </c>
      <c r="AG32" s="15">
        <v>0.39228439739562276</v>
      </c>
      <c r="AH32" s="15">
        <v>152.37747110650218</v>
      </c>
      <c r="AI32" s="15">
        <v>470.13952201504696</v>
      </c>
      <c r="AJ32" s="15">
        <v>4.7714543723603668</v>
      </c>
      <c r="AK32" s="15">
        <v>79.876158707784768</v>
      </c>
      <c r="AL32" s="12">
        <v>707.55689059909002</v>
      </c>
    </row>
    <row r="33" spans="2:38" s="18" customFormat="1">
      <c r="B33" s="12">
        <v>2023</v>
      </c>
      <c r="C33" s="13">
        <v>3533.9968461366652</v>
      </c>
      <c r="D33" s="13">
        <v>1120.2431419876225</v>
      </c>
      <c r="E33" s="13">
        <v>287.00735733690652</v>
      </c>
      <c r="F33" s="13">
        <v>35.65929972005258</v>
      </c>
      <c r="G33" s="13">
        <v>274.32289537959946</v>
      </c>
      <c r="H33" s="13">
        <v>5251.2295405608465</v>
      </c>
      <c r="I33" s="13">
        <v>0.40454999999999997</v>
      </c>
      <c r="J33" s="14">
        <v>162.14187549999997</v>
      </c>
      <c r="K33" s="13">
        <v>487.83943000000011</v>
      </c>
      <c r="L33" s="13">
        <v>5.241644</v>
      </c>
      <c r="M33" s="13">
        <v>85.373655999999997</v>
      </c>
      <c r="N33" s="13">
        <v>741.0011555000001</v>
      </c>
      <c r="O33" s="13">
        <v>5665.9787257319995</v>
      </c>
      <c r="P33" s="13">
        <v>1891.080507482</v>
      </c>
      <c r="Q33" s="13">
        <v>278.39727022599999</v>
      </c>
      <c r="R33" s="13">
        <v>19.229628605999999</v>
      </c>
      <c r="S33" s="13">
        <v>691.73548777099995</v>
      </c>
      <c r="T33" s="13">
        <v>8546.4216198169997</v>
      </c>
      <c r="U33" s="15">
        <v>1.8209849999999999</v>
      </c>
      <c r="V33" s="15">
        <v>1128.5562339689993</v>
      </c>
      <c r="W33" s="15">
        <v>3350.572159560003</v>
      </c>
      <c r="X33" s="15">
        <v>22.310857007999999</v>
      </c>
      <c r="Y33" s="15">
        <v>436.35752673599995</v>
      </c>
      <c r="Z33" s="15">
        <v>4939.6177622730029</v>
      </c>
      <c r="AA33" s="16">
        <v>1071.4918594452224</v>
      </c>
      <c r="AB33" s="16">
        <v>339.65265377960588</v>
      </c>
      <c r="AC33" s="16">
        <v>87.01933260737519</v>
      </c>
      <c r="AD33" s="16">
        <v>10.81173838774729</v>
      </c>
      <c r="AE33" s="16">
        <v>83.17346111386918</v>
      </c>
      <c r="AF33" s="15">
        <v>1592.1490453338201</v>
      </c>
      <c r="AG33" s="15">
        <v>0.36938702101767334</v>
      </c>
      <c r="AH33" s="15">
        <v>148.04870689201206</v>
      </c>
      <c r="AI33" s="15">
        <v>445.43703814771936</v>
      </c>
      <c r="AJ33" s="15">
        <v>4.7860468728096945</v>
      </c>
      <c r="AK33" s="15">
        <v>77.953084818261331</v>
      </c>
      <c r="AL33" s="12">
        <v>676.59426375182011</v>
      </c>
    </row>
    <row r="34" spans="2:38" s="18" customFormat="1">
      <c r="B34" s="12">
        <v>2024</v>
      </c>
      <c r="C34" s="13">
        <v>3934.3013461366654</v>
      </c>
      <c r="D34" s="13">
        <v>1242.8160011146108</v>
      </c>
      <c r="E34" s="13">
        <v>318.41064030353817</v>
      </c>
      <c r="F34" s="13">
        <v>39.561008337878121</v>
      </c>
      <c r="G34" s="13">
        <v>304.33829145782227</v>
      </c>
      <c r="H34" s="13">
        <v>5839.4272873505151</v>
      </c>
      <c r="I34" s="13">
        <v>0.40454999999999997</v>
      </c>
      <c r="J34" s="14">
        <v>154.43087549999998</v>
      </c>
      <c r="K34" s="13">
        <v>478.12843000000009</v>
      </c>
      <c r="L34" s="13">
        <v>5.5626440000000006</v>
      </c>
      <c r="M34" s="13">
        <v>88.373655999999997</v>
      </c>
      <c r="N34" s="13">
        <v>726.90015550000021</v>
      </c>
      <c r="O34" s="13">
        <v>6333.9957418260001</v>
      </c>
      <c r="P34" s="13">
        <v>2129.4123446119997</v>
      </c>
      <c r="Q34" s="13">
        <v>298.69044328899997</v>
      </c>
      <c r="R34" s="13">
        <v>19.270970778999999</v>
      </c>
      <c r="S34" s="13">
        <v>763.33896280399995</v>
      </c>
      <c r="T34" s="13">
        <v>9544.7084633100003</v>
      </c>
      <c r="U34" s="15">
        <v>1.8259740000000002</v>
      </c>
      <c r="V34" s="15">
        <v>1159.3393739195992</v>
      </c>
      <c r="W34" s="15">
        <v>3380.5452515039974</v>
      </c>
      <c r="X34" s="15">
        <v>23.480966227200003</v>
      </c>
      <c r="Y34" s="15">
        <v>454.88089530240006</v>
      </c>
      <c r="Z34" s="15">
        <v>5020.0724609531972</v>
      </c>
      <c r="AA34" s="16">
        <v>2.419763616146875</v>
      </c>
      <c r="AB34" s="16">
        <v>0.76438500167643841</v>
      </c>
      <c r="AC34" s="16">
        <v>0.19583616368306717</v>
      </c>
      <c r="AD34" s="16">
        <v>2.4331712335172846E-2</v>
      </c>
      <c r="AE34" s="16">
        <v>0.1871810672034781</v>
      </c>
      <c r="AF34" s="15">
        <v>3.5914975610450317</v>
      </c>
      <c r="AG34" s="15">
        <v>0.37328723861268964</v>
      </c>
      <c r="AH34" s="15">
        <v>142.49678673077509</v>
      </c>
      <c r="AI34" s="15">
        <v>441.17968443188903</v>
      </c>
      <c r="AJ34" s="15">
        <v>5.1327747327782642</v>
      </c>
      <c r="AK34" s="15">
        <v>81.544328301440487</v>
      </c>
      <c r="AL34" s="12">
        <v>670.72686143549572</v>
      </c>
    </row>
    <row r="35" spans="2:38" s="18" customFormat="1">
      <c r="B35" s="12">
        <v>2025</v>
      </c>
      <c r="C35" s="13">
        <v>4313.7236461366656</v>
      </c>
      <c r="D35" s="13">
        <v>1356.9910661644135</v>
      </c>
      <c r="E35" s="13">
        <v>347.6624004487258</v>
      </c>
      <c r="F35" s="13">
        <v>43.195400473449347</v>
      </c>
      <c r="G35" s="13">
        <v>332.29725255357522</v>
      </c>
      <c r="H35" s="13">
        <v>6393.8697657768298</v>
      </c>
      <c r="I35" s="13">
        <v>0.40454999999999997</v>
      </c>
      <c r="J35" s="14">
        <v>159.43087549999998</v>
      </c>
      <c r="K35" s="13">
        <v>481.12843000000009</v>
      </c>
      <c r="L35" s="13">
        <v>5.8836440000000003</v>
      </c>
      <c r="M35" s="13">
        <v>91.373655999999997</v>
      </c>
      <c r="N35" s="13">
        <v>738.22115550000012</v>
      </c>
      <c r="O35" s="13">
        <v>6971.0299223479997</v>
      </c>
      <c r="P35" s="13">
        <v>2355.2669227209994</v>
      </c>
      <c r="Q35" s="13">
        <v>317.81093497500001</v>
      </c>
      <c r="R35" s="13">
        <v>19.318090166999998</v>
      </c>
      <c r="S35" s="13">
        <v>828.77910331099997</v>
      </c>
      <c r="T35" s="13">
        <v>10492.204973521999</v>
      </c>
      <c r="U35" s="15">
        <v>1.8209849999999999</v>
      </c>
      <c r="V35" s="15">
        <v>1187.3348619689993</v>
      </c>
      <c r="W35" s="15">
        <v>3392.6777595600029</v>
      </c>
      <c r="X35" s="15">
        <v>24.556489007999996</v>
      </c>
      <c r="Y35" s="15">
        <v>471.44552673600003</v>
      </c>
      <c r="Z35" s="15">
        <v>5077.8356222730026</v>
      </c>
      <c r="AA35" s="16">
        <v>2.6315208918605282</v>
      </c>
      <c r="AB35" s="16">
        <v>0.8278115692176663</v>
      </c>
      <c r="AC35" s="16">
        <v>0.21208611054965532</v>
      </c>
      <c r="AD35" s="16">
        <v>2.6350690981320892E-2</v>
      </c>
      <c r="AE35" s="16">
        <v>0.20271283794123782</v>
      </c>
      <c r="AF35" s="15">
        <v>3.9004821005504087</v>
      </c>
      <c r="AG35" s="15">
        <v>0.37337815687471188</v>
      </c>
      <c r="AH35" s="15">
        <v>147.14622776693031</v>
      </c>
      <c r="AI35" s="15">
        <v>444.05597926937065</v>
      </c>
      <c r="AJ35" s="15">
        <v>5.430290822956267</v>
      </c>
      <c r="AK35" s="15">
        <v>84.333029944837378</v>
      </c>
      <c r="AL35" s="12">
        <v>681.33890596096933</v>
      </c>
    </row>
    <row r="36" spans="2:38" s="18" customFormat="1">
      <c r="B36" s="12">
        <v>2026</v>
      </c>
      <c r="C36" s="13">
        <v>4669.175746136666</v>
      </c>
      <c r="D36" s="13">
        <v>1458.9969052092331</v>
      </c>
      <c r="E36" s="13">
        <v>373.79639332927405</v>
      </c>
      <c r="F36" s="13">
        <v>46.442424848212141</v>
      </c>
      <c r="G36" s="13">
        <v>357.2762379752146</v>
      </c>
      <c r="H36" s="13">
        <v>6905.6877074986005</v>
      </c>
      <c r="I36" s="13">
        <v>0.40454999999999997</v>
      </c>
      <c r="J36" s="14">
        <v>164.43087549999998</v>
      </c>
      <c r="K36" s="13">
        <v>484.12843000000009</v>
      </c>
      <c r="L36" s="13">
        <v>6.204644</v>
      </c>
      <c r="M36" s="13">
        <v>94.373655999999997</v>
      </c>
      <c r="N36" s="13">
        <v>749.54215550000004</v>
      </c>
      <c r="O36" s="13">
        <v>7563.7574456640004</v>
      </c>
      <c r="P36" s="13">
        <v>2560.3336955349996</v>
      </c>
      <c r="Q36" s="13">
        <v>335.00627206200005</v>
      </c>
      <c r="R36" s="13">
        <v>19.362320295</v>
      </c>
      <c r="S36" s="13">
        <v>885.51201706799998</v>
      </c>
      <c r="T36" s="13">
        <v>11363.971750624001</v>
      </c>
      <c r="U36" s="15">
        <v>1.8209849999999999</v>
      </c>
      <c r="V36" s="15">
        <v>1217.9948619689992</v>
      </c>
      <c r="W36" s="15">
        <v>3413.7017595600028</v>
      </c>
      <c r="X36" s="15">
        <v>25.677769007999995</v>
      </c>
      <c r="Y36" s="15">
        <v>488.96552673600002</v>
      </c>
      <c r="Z36" s="15">
        <v>5148.1609022730017</v>
      </c>
      <c r="AA36" s="16">
        <v>2.8257817865228283</v>
      </c>
      <c r="AB36" s="16">
        <v>0.88298387242002752</v>
      </c>
      <c r="AC36" s="16">
        <v>0.22622130705012641</v>
      </c>
      <c r="AD36" s="16">
        <v>2.8106921947973266E-2</v>
      </c>
      <c r="AE36" s="16">
        <v>0.21622332097117999</v>
      </c>
      <c r="AF36" s="15">
        <v>4.1793172089121358</v>
      </c>
      <c r="AG36" s="15">
        <v>0.37241766413061889</v>
      </c>
      <c r="AH36" s="15">
        <v>151.37056622089383</v>
      </c>
      <c r="AI36" s="15">
        <v>445.67539003787886</v>
      </c>
      <c r="AJ36" s="15">
        <v>5.7118255475023112</v>
      </c>
      <c r="AK36" s="15">
        <v>86.877806261244757</v>
      </c>
      <c r="AL36" s="12">
        <v>690.00800573165031</v>
      </c>
    </row>
    <row r="37" spans="2:38" s="18" customFormat="1">
      <c r="B37" s="12">
        <v>2027</v>
      </c>
      <c r="C37" s="13">
        <v>4998.8860461366658</v>
      </c>
      <c r="D37" s="13">
        <v>1546.5844431293126</v>
      </c>
      <c r="E37" s="13">
        <v>396.23640376262142</v>
      </c>
      <c r="F37" s="13">
        <v>49.230489465052344</v>
      </c>
      <c r="G37" s="13">
        <v>378.724498715089</v>
      </c>
      <c r="H37" s="13">
        <v>7369.6618812087418</v>
      </c>
      <c r="I37" s="13">
        <v>0.40454999999999997</v>
      </c>
      <c r="J37" s="14">
        <v>169.43087549999998</v>
      </c>
      <c r="K37" s="13">
        <v>487.12843000000009</v>
      </c>
      <c r="L37" s="13">
        <v>6.5256440000000007</v>
      </c>
      <c r="M37" s="13">
        <v>97.373655999999997</v>
      </c>
      <c r="N37" s="13">
        <v>760.86315550000018</v>
      </c>
      <c r="O37" s="13">
        <v>8107.9373030030001</v>
      </c>
      <c r="P37" s="13">
        <v>2738.4290170570002</v>
      </c>
      <c r="Q37" s="13">
        <v>349.705619173</v>
      </c>
      <c r="R37" s="13">
        <v>19.393338700000001</v>
      </c>
      <c r="S37" s="13">
        <v>931.82224642200003</v>
      </c>
      <c r="T37" s="13">
        <v>12147.287524355001</v>
      </c>
      <c r="U37" s="15">
        <v>1.8209849999999999</v>
      </c>
      <c r="V37" s="15">
        <v>1248.6548619689993</v>
      </c>
      <c r="W37" s="15">
        <v>3434.7257595600031</v>
      </c>
      <c r="X37" s="15">
        <v>26.799049007999997</v>
      </c>
      <c r="Y37" s="15">
        <v>506.48552673600005</v>
      </c>
      <c r="Z37" s="15">
        <v>5218.4861822730027</v>
      </c>
      <c r="AA37" s="16">
        <v>3.0023166607313421</v>
      </c>
      <c r="AB37" s="16">
        <v>0.92887419276612471</v>
      </c>
      <c r="AC37" s="16">
        <v>0.23797845072387269</v>
      </c>
      <c r="AD37" s="16">
        <v>2.9567691156135743E-2</v>
      </c>
      <c r="AE37" s="16">
        <v>0.22746085064255361</v>
      </c>
      <c r="AF37" s="15">
        <v>4.4261978460200293</v>
      </c>
      <c r="AG37" s="15">
        <v>0.37149403388825336</v>
      </c>
      <c r="AH37" s="15">
        <v>155.58660092624754</v>
      </c>
      <c r="AI37" s="15">
        <v>447.32494248511119</v>
      </c>
      <c r="AJ37" s="15">
        <v>5.9924306347266789</v>
      </c>
      <c r="AK37" s="15">
        <v>89.417209892194123</v>
      </c>
      <c r="AL37" s="12">
        <v>698.69267797216787</v>
      </c>
    </row>
    <row r="38" spans="2:38" s="18" customFormat="1">
      <c r="B38" s="12">
        <v>2028</v>
      </c>
      <c r="C38" s="13">
        <v>5303.8733461366655</v>
      </c>
      <c r="D38" s="13">
        <v>1619.1212744977445</v>
      </c>
      <c r="E38" s="13">
        <v>414.82040887753647</v>
      </c>
      <c r="F38" s="13">
        <v>51.539463752473957</v>
      </c>
      <c r="G38" s="13">
        <v>396.48717259974632</v>
      </c>
      <c r="H38" s="13">
        <v>7785.8416658641672</v>
      </c>
      <c r="I38" s="13">
        <v>0.40454999999999997</v>
      </c>
      <c r="J38" s="14">
        <v>174.43087549999998</v>
      </c>
      <c r="K38" s="13">
        <v>490.12843000000009</v>
      </c>
      <c r="L38" s="13">
        <v>6.8466440000000013</v>
      </c>
      <c r="M38" s="13">
        <v>100.373656</v>
      </c>
      <c r="N38" s="13">
        <v>772.18415550000009</v>
      </c>
      <c r="O38" s="13">
        <v>8603.4616385960016</v>
      </c>
      <c r="P38" s="13">
        <v>2886.6436494140003</v>
      </c>
      <c r="Q38" s="13">
        <v>361.64775415499997</v>
      </c>
      <c r="R38" s="13">
        <v>19.404774304</v>
      </c>
      <c r="S38" s="13">
        <v>967.15162771999996</v>
      </c>
      <c r="T38" s="13">
        <v>12838.309444189001</v>
      </c>
      <c r="U38" s="15">
        <v>1.8259740000000002</v>
      </c>
      <c r="V38" s="15">
        <v>1281.9289739195992</v>
      </c>
      <c r="W38" s="15">
        <v>3464.698851503997</v>
      </c>
      <c r="X38" s="15">
        <v>27.969158227200001</v>
      </c>
      <c r="Y38" s="15">
        <v>525.00025530240009</v>
      </c>
      <c r="Z38" s="15">
        <v>5301.4232129531956</v>
      </c>
      <c r="AA38" s="16">
        <v>3.1592071450434904</v>
      </c>
      <c r="AB38" s="16">
        <v>0.96441584579146455</v>
      </c>
      <c r="AC38" s="16">
        <v>0.24708425599761816</v>
      </c>
      <c r="AD38" s="16">
        <v>3.069904417252467E-2</v>
      </c>
      <c r="AE38" s="16">
        <v>0.23616421940157972</v>
      </c>
      <c r="AF38" s="15">
        <v>4.637570510406678</v>
      </c>
      <c r="AG38" s="15">
        <v>0.37023754729993313</v>
      </c>
      <c r="AH38" s="15">
        <v>159.63628604251639</v>
      </c>
      <c r="AI38" s="15">
        <v>448.55752758661976</v>
      </c>
      <c r="AJ38" s="15">
        <v>6.2659366748135072</v>
      </c>
      <c r="AK38" s="15">
        <v>91.860329281837167</v>
      </c>
      <c r="AL38" s="12">
        <v>706.69031713308675</v>
      </c>
    </row>
    <row r="39" spans="2:38" s="18" customFormat="1">
      <c r="B39" s="12">
        <v>2029</v>
      </c>
      <c r="C39" s="13">
        <v>5582.8856461366659</v>
      </c>
      <c r="D39" s="13">
        <v>1677.3258697180454</v>
      </c>
      <c r="E39" s="13">
        <v>429.7324814740295</v>
      </c>
      <c r="F39" s="13">
        <v>53.392217880798704</v>
      </c>
      <c r="G39" s="13">
        <v>410.74019722161626</v>
      </c>
      <c r="H39" s="13">
        <v>8154.0764124311563</v>
      </c>
      <c r="I39" s="13">
        <v>0.40454999999999997</v>
      </c>
      <c r="J39" s="14">
        <v>179.43087549999998</v>
      </c>
      <c r="K39" s="13">
        <v>493.12843000000009</v>
      </c>
      <c r="L39" s="13">
        <v>7.167644000000001</v>
      </c>
      <c r="M39" s="13">
        <v>103.373656</v>
      </c>
      <c r="N39" s="13">
        <v>783.5051555</v>
      </c>
      <c r="O39" s="13">
        <v>9049.8998429750009</v>
      </c>
      <c r="P39" s="13">
        <v>3004.8214495269999</v>
      </c>
      <c r="Q39" s="13">
        <v>370.81801768700001</v>
      </c>
      <c r="R39" s="13">
        <v>19.391867338000001</v>
      </c>
      <c r="S39" s="13">
        <v>991.85544129000004</v>
      </c>
      <c r="T39" s="13">
        <v>13436.786618816999</v>
      </c>
      <c r="U39" s="15">
        <v>1.8209849999999999</v>
      </c>
      <c r="V39" s="15">
        <v>1310.0588619689993</v>
      </c>
      <c r="W39" s="15">
        <v>3476.8313595600025</v>
      </c>
      <c r="X39" s="15">
        <v>29.044681008000001</v>
      </c>
      <c r="Y39" s="15">
        <v>541.57352673599996</v>
      </c>
      <c r="Z39" s="15">
        <v>5359.3294142730019</v>
      </c>
      <c r="AA39" s="16">
        <v>3.3022428091408065</v>
      </c>
      <c r="AB39" s="16">
        <v>0.99212802176866843</v>
      </c>
      <c r="AC39" s="16">
        <v>0.25418414181272853</v>
      </c>
      <c r="AD39" s="16">
        <v>3.1581171232291913E-2</v>
      </c>
      <c r="AE39" s="16">
        <v>0.24295032151316892</v>
      </c>
      <c r="AF39" s="15">
        <v>4.8230864654676644</v>
      </c>
      <c r="AG39" s="15">
        <v>0.37001359382702298</v>
      </c>
      <c r="AH39" s="15">
        <v>164.11287377897452</v>
      </c>
      <c r="AI39" s="15">
        <v>451.03008924132394</v>
      </c>
      <c r="AJ39" s="15">
        <v>6.555742715888516</v>
      </c>
      <c r="AK39" s="15">
        <v>94.548653970086278</v>
      </c>
      <c r="AL39" s="12">
        <v>716.61737330010021</v>
      </c>
    </row>
    <row r="40" spans="2:38" s="18" customFormat="1">
      <c r="B40" s="12">
        <v>2030</v>
      </c>
      <c r="C40" s="13">
        <v>5836.251746136666</v>
      </c>
      <c r="D40" s="13">
        <v>1859.2135181386464</v>
      </c>
      <c r="E40" s="13">
        <v>476.33226981354858</v>
      </c>
      <c r="F40" s="13">
        <v>59.182020047226445</v>
      </c>
      <c r="G40" s="13">
        <v>455.28048002129185</v>
      </c>
      <c r="H40" s="13">
        <v>8686.2600341573798</v>
      </c>
      <c r="I40" s="13">
        <v>0.40454999999999997</v>
      </c>
      <c r="J40" s="14">
        <v>184.43087549999998</v>
      </c>
      <c r="K40" s="13">
        <v>496.12843000000009</v>
      </c>
      <c r="L40" s="13">
        <v>7.4886440000000007</v>
      </c>
      <c r="M40" s="13">
        <v>106.373656</v>
      </c>
      <c r="N40" s="13">
        <v>794.82615550000014</v>
      </c>
      <c r="O40" s="13">
        <v>9447.4557206829995</v>
      </c>
      <c r="P40" s="13">
        <v>3230.8028925259996</v>
      </c>
      <c r="Q40" s="13">
        <v>389.15887639200002</v>
      </c>
      <c r="R40" s="13">
        <v>19.389618165000002</v>
      </c>
      <c r="S40" s="13">
        <v>1049.5347913539999</v>
      </c>
      <c r="T40" s="13">
        <v>14136.341899120001</v>
      </c>
      <c r="U40" s="15">
        <v>1.8209849999999999</v>
      </c>
      <c r="V40" s="15">
        <v>1340.7188619689994</v>
      </c>
      <c r="W40" s="15">
        <v>3497.8553595600024</v>
      </c>
      <c r="X40" s="15">
        <v>30.165961008</v>
      </c>
      <c r="Y40" s="15">
        <v>559.09352673599994</v>
      </c>
      <c r="Z40" s="15">
        <v>5429.654694273001</v>
      </c>
      <c r="AA40" s="16">
        <v>3.3986216136445098</v>
      </c>
      <c r="AB40" s="16">
        <v>1.0826748951171936</v>
      </c>
      <c r="AC40" s="16">
        <v>0.27738233679455232</v>
      </c>
      <c r="AD40" s="16">
        <v>3.4463436674881318E-2</v>
      </c>
      <c r="AE40" s="16">
        <v>0.26512325838155792</v>
      </c>
      <c r="AF40" s="15">
        <v>5.0582655406126955</v>
      </c>
      <c r="AG40" s="15">
        <v>0.37005184475197345</v>
      </c>
      <c r="AH40" s="15">
        <v>168.70346238535791</v>
      </c>
      <c r="AI40" s="15">
        <v>453.82088927302027</v>
      </c>
      <c r="AJ40" s="15">
        <v>6.8500470322353184</v>
      </c>
      <c r="AK40" s="15">
        <v>97.302601991872024</v>
      </c>
      <c r="AL40" s="12">
        <v>727.04705252723761</v>
      </c>
    </row>
    <row r="42" spans="2:38">
      <c r="N42" s="2"/>
    </row>
    <row r="43" spans="2:38">
      <c r="N43" s="2"/>
      <c r="AA43" s="19"/>
      <c r="AB43" s="17"/>
    </row>
    <row r="44" spans="2:38">
      <c r="N44" s="2"/>
      <c r="AA44" s="19"/>
      <c r="AB44" s="17"/>
    </row>
    <row r="45" spans="2:38">
      <c r="N45" s="2"/>
    </row>
    <row r="46" spans="2:38">
      <c r="N46" s="2"/>
    </row>
    <row r="47" spans="2:38">
      <c r="N47" s="2"/>
    </row>
    <row r="48" spans="2:38">
      <c r="N48" s="2"/>
    </row>
    <row r="49" spans="14:14">
      <c r="N49" s="2"/>
    </row>
    <row r="50" spans="14:14">
      <c r="N50" s="2"/>
    </row>
    <row r="51" spans="14:14">
      <c r="N51" s="2"/>
    </row>
    <row r="52" spans="14:14">
      <c r="N52" s="2"/>
    </row>
    <row r="53" spans="14:14">
      <c r="N53" s="2"/>
    </row>
    <row r="54" spans="14:14">
      <c r="N54" s="2"/>
    </row>
    <row r="55" spans="14:14">
      <c r="N55" s="2"/>
    </row>
    <row r="56" spans="14:14">
      <c r="N56" s="2"/>
    </row>
    <row r="57" spans="14:14">
      <c r="N57" s="2"/>
    </row>
    <row r="58" spans="14:14">
      <c r="N58" s="2"/>
    </row>
    <row r="59" spans="14:14">
      <c r="N59" s="2"/>
    </row>
    <row r="60" spans="14:14">
      <c r="N60" s="2"/>
    </row>
    <row r="61" spans="14:14">
      <c r="N61" s="2"/>
    </row>
    <row r="62" spans="14:14">
      <c r="N62" s="2"/>
    </row>
    <row r="63" spans="14:14">
      <c r="N63" s="2"/>
    </row>
    <row r="64" spans="14:14">
      <c r="N64" s="2"/>
    </row>
    <row r="65" spans="14:14">
      <c r="N65" s="2"/>
    </row>
    <row r="66" spans="14:14">
      <c r="N66" s="2"/>
    </row>
    <row r="67" spans="14:14">
      <c r="N67" s="2"/>
    </row>
    <row r="68" spans="14:14">
      <c r="N68" s="2"/>
    </row>
  </sheetData>
  <mergeCells count="13">
    <mergeCell ref="AG8:AL8"/>
    <mergeCell ref="B1:AL1"/>
    <mergeCell ref="B2:AL2"/>
    <mergeCell ref="B4:AL4"/>
    <mergeCell ref="B5:AL5"/>
    <mergeCell ref="B7:N7"/>
    <mergeCell ref="O7:Z7"/>
    <mergeCell ref="AA7:AL7"/>
    <mergeCell ref="B8:H8"/>
    <mergeCell ref="I8:N8"/>
    <mergeCell ref="O8:T8"/>
    <mergeCell ref="U8:Z8"/>
    <mergeCell ref="AA8:AF8"/>
  </mergeCells>
  <pageMargins left="0.7" right="0.7" top="0.75" bottom="0.75" header="0.3" footer="0.3"/>
  <pageSetup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workbookViewId="0" xr3:uid="{958C4451-9541-5A59-BF78-D2F731DF1C81}">
      <selection activeCell="Q1" sqref="Q1:Q31"/>
    </sheetView>
  </sheetViews>
  <sheetFormatPr defaultRowHeight="15"/>
  <sheetData>
    <row r="1" spans="1:17">
      <c r="A1">
        <v>2000</v>
      </c>
      <c r="E1">
        <v>0.26201000000000002</v>
      </c>
      <c r="H1">
        <f t="shared" ref="H1:H19" si="0">G$20*E1</f>
        <v>0.14410550000000003</v>
      </c>
      <c r="I1">
        <f>ABS(H1)</f>
        <v>0.14410550000000003</v>
      </c>
      <c r="L1">
        <v>4469.3228097599995</v>
      </c>
      <c r="M1" t="s">
        <v>16</v>
      </c>
      <c r="P1">
        <v>0.14597300000000002</v>
      </c>
      <c r="Q1">
        <f>L1*P1</f>
        <v>652.40045850909644</v>
      </c>
    </row>
    <row r="2" spans="1:17">
      <c r="A2">
        <v>2001</v>
      </c>
      <c r="E2">
        <v>0.92052</v>
      </c>
      <c r="H2">
        <f t="shared" si="0"/>
        <v>0.50628600000000001</v>
      </c>
      <c r="I2">
        <f t="shared" ref="I2:I31" si="1">ABS(H2)</f>
        <v>0.50628600000000001</v>
      </c>
      <c r="L2">
        <v>4238.2841364000005</v>
      </c>
      <c r="P2">
        <v>0.14597300000000002</v>
      </c>
      <c r="Q2">
        <f>L2*P2</f>
        <v>618.67505024271736</v>
      </c>
    </row>
    <row r="3" spans="1:17">
      <c r="A3">
        <v>2002</v>
      </c>
      <c r="E3">
        <v>2.6834600000000006</v>
      </c>
      <c r="H3">
        <f t="shared" si="0"/>
        <v>1.4759030000000004</v>
      </c>
      <c r="I3">
        <f t="shared" si="1"/>
        <v>1.4759030000000004</v>
      </c>
      <c r="L3">
        <v>4299.3711904762586</v>
      </c>
      <c r="P3">
        <v>0.14597300000000002</v>
      </c>
      <c r="Q3">
        <f t="shared" ref="Q3:Q31" si="2">L3*P3</f>
        <v>627.59211078739099</v>
      </c>
    </row>
    <row r="4" spans="1:17">
      <c r="A4">
        <v>2003</v>
      </c>
      <c r="E4">
        <v>8.6081900000000022</v>
      </c>
      <c r="H4">
        <f t="shared" si="0"/>
        <v>4.7345045000000017</v>
      </c>
      <c r="I4">
        <f t="shared" si="1"/>
        <v>4.7345045000000017</v>
      </c>
      <c r="L4">
        <v>4943.0986633150887</v>
      </c>
      <c r="P4">
        <v>0.14597300000000002</v>
      </c>
      <c r="Q4">
        <f t="shared" si="2"/>
        <v>721.5589411800936</v>
      </c>
    </row>
    <row r="5" spans="1:17">
      <c r="A5">
        <v>2004</v>
      </c>
      <c r="E5">
        <v>16.197178000000001</v>
      </c>
      <c r="H5">
        <f t="shared" si="0"/>
        <v>8.9084479000000005</v>
      </c>
      <c r="I5">
        <f t="shared" si="1"/>
        <v>8.9084479000000005</v>
      </c>
      <c r="L5">
        <v>5104.8955536005642</v>
      </c>
      <c r="P5">
        <v>0.14597300000000002</v>
      </c>
      <c r="Q5">
        <f t="shared" si="2"/>
        <v>745.17691864573521</v>
      </c>
    </row>
    <row r="6" spans="1:17">
      <c r="A6">
        <v>2005</v>
      </c>
      <c r="E6">
        <v>24.966448</v>
      </c>
      <c r="H6">
        <f t="shared" si="0"/>
        <v>13.731546400000001</v>
      </c>
      <c r="I6">
        <f t="shared" si="1"/>
        <v>13.731546400000001</v>
      </c>
      <c r="L6">
        <v>5197.3816673393394</v>
      </c>
      <c r="P6">
        <v>0.14597300000000002</v>
      </c>
      <c r="Q6">
        <f t="shared" si="2"/>
        <v>758.67739412652554</v>
      </c>
    </row>
    <row r="7" spans="1:17">
      <c r="A7">
        <v>2006</v>
      </c>
      <c r="E7">
        <v>41.673047999999994</v>
      </c>
      <c r="H7">
        <f t="shared" si="0"/>
        <v>22.920176399999999</v>
      </c>
      <c r="I7">
        <f t="shared" si="1"/>
        <v>22.920176399999999</v>
      </c>
      <c r="L7">
        <v>5174.1728441160894</v>
      </c>
      <c r="P7">
        <v>0.14597300000000002</v>
      </c>
      <c r="Q7">
        <f t="shared" si="2"/>
        <v>755.28953257415799</v>
      </c>
    </row>
    <row r="8" spans="1:17">
      <c r="A8">
        <v>2007</v>
      </c>
      <c r="E8">
        <v>65.636538000000002</v>
      </c>
      <c r="H8">
        <f t="shared" si="0"/>
        <v>36.100095900000007</v>
      </c>
      <c r="I8">
        <f t="shared" si="1"/>
        <v>36.100095900000007</v>
      </c>
      <c r="L8">
        <v>5151.1195463160893</v>
      </c>
      <c r="P8">
        <v>0.14597300000000002</v>
      </c>
      <c r="Q8">
        <f t="shared" si="2"/>
        <v>751.92437353439857</v>
      </c>
    </row>
    <row r="9" spans="1:17">
      <c r="A9">
        <v>2008</v>
      </c>
      <c r="E9">
        <v>111.435928</v>
      </c>
      <c r="H9">
        <f t="shared" si="0"/>
        <v>61.289760400000006</v>
      </c>
      <c r="I9">
        <f t="shared" si="1"/>
        <v>61.289760400000006</v>
      </c>
      <c r="L9">
        <v>5256.0812460473635</v>
      </c>
      <c r="P9">
        <v>0.14597300000000002</v>
      </c>
      <c r="Q9">
        <f t="shared" si="2"/>
        <v>767.24594772927185</v>
      </c>
    </row>
    <row r="10" spans="1:17">
      <c r="A10">
        <v>2009</v>
      </c>
      <c r="E10">
        <v>148.92177800000002</v>
      </c>
      <c r="H10">
        <f t="shared" si="0"/>
        <v>81.906977900000015</v>
      </c>
      <c r="I10">
        <f t="shared" si="1"/>
        <v>81.906977900000015</v>
      </c>
      <c r="L10">
        <v>5209.3978626160888</v>
      </c>
      <c r="P10">
        <v>0.14597300000000002</v>
      </c>
      <c r="Q10">
        <f t="shared" si="2"/>
        <v>760.43143419965838</v>
      </c>
    </row>
    <row r="11" spans="1:17">
      <c r="A11">
        <v>2010</v>
      </c>
      <c r="E11">
        <v>205.22003799999999</v>
      </c>
      <c r="H11">
        <f t="shared" si="0"/>
        <v>112.8710209</v>
      </c>
      <c r="I11">
        <f t="shared" si="1"/>
        <v>112.8710209</v>
      </c>
      <c r="L11">
        <v>5082.4750752560894</v>
      </c>
      <c r="P11">
        <v>0.14597300000000002</v>
      </c>
      <c r="Q11">
        <f t="shared" si="2"/>
        <v>741.90413416035722</v>
      </c>
    </row>
    <row r="12" spans="1:17">
      <c r="A12">
        <v>2011</v>
      </c>
      <c r="E12">
        <v>312.67510799999997</v>
      </c>
      <c r="H12">
        <f t="shared" si="0"/>
        <v>171.9713094</v>
      </c>
      <c r="I12">
        <f t="shared" si="1"/>
        <v>171.9713094</v>
      </c>
      <c r="L12">
        <v>4978.0809233305463</v>
      </c>
      <c r="P12">
        <v>0.14597300000000002</v>
      </c>
      <c r="Q12">
        <f t="shared" si="2"/>
        <v>726.66540662132991</v>
      </c>
    </row>
    <row r="13" spans="1:17">
      <c r="A13">
        <v>2012</v>
      </c>
      <c r="E13">
        <v>448.31171800000004</v>
      </c>
      <c r="H13">
        <f t="shared" si="0"/>
        <v>246.57144490000005</v>
      </c>
      <c r="I13">
        <f t="shared" si="1"/>
        <v>246.57144490000005</v>
      </c>
      <c r="L13">
        <v>5022.2202532359988</v>
      </c>
      <c r="P13">
        <v>0.14597300000000002</v>
      </c>
      <c r="Q13">
        <f t="shared" si="2"/>
        <v>733.10855702561855</v>
      </c>
    </row>
    <row r="14" spans="1:17">
      <c r="A14">
        <v>2013</v>
      </c>
      <c r="E14">
        <v>631.85375800000008</v>
      </c>
      <c r="H14">
        <f t="shared" si="0"/>
        <v>347.51956690000009</v>
      </c>
      <c r="I14">
        <f t="shared" si="1"/>
        <v>347.51956690000009</v>
      </c>
      <c r="L14">
        <v>5093.1036274650014</v>
      </c>
      <c r="P14">
        <v>0.14597300000000002</v>
      </c>
      <c r="Q14">
        <f t="shared" si="2"/>
        <v>743.45561581194875</v>
      </c>
    </row>
    <row r="15" spans="1:17">
      <c r="A15">
        <v>2014</v>
      </c>
      <c r="E15">
        <v>867.74777799999993</v>
      </c>
      <c r="H15">
        <f t="shared" si="0"/>
        <v>477.26127789999998</v>
      </c>
      <c r="I15">
        <f t="shared" si="1"/>
        <v>477.26127789999998</v>
      </c>
      <c r="L15">
        <v>5072.2974864250018</v>
      </c>
      <c r="P15">
        <v>0.14597300000000002</v>
      </c>
      <c r="Q15">
        <f t="shared" si="2"/>
        <v>740.41848098591686</v>
      </c>
    </row>
    <row r="16" spans="1:17">
      <c r="A16">
        <v>2015</v>
      </c>
      <c r="E16">
        <v>1235.7721966299989</v>
      </c>
      <c r="H16">
        <f t="shared" si="0"/>
        <v>679.67470814649948</v>
      </c>
      <c r="I16">
        <f t="shared" si="1"/>
        <v>679.67470814649948</v>
      </c>
      <c r="L16">
        <v>4392.752750425002</v>
      </c>
      <c r="P16">
        <v>0.14597300000000002</v>
      </c>
      <c r="Q16">
        <f t="shared" si="2"/>
        <v>641.22329723778887</v>
      </c>
    </row>
    <row r="17" spans="1:17">
      <c r="A17">
        <v>2016</v>
      </c>
      <c r="E17">
        <v>1671.6627551366653</v>
      </c>
      <c r="H17">
        <f t="shared" si="0"/>
        <v>919.41451532516601</v>
      </c>
      <c r="I17">
        <f t="shared" si="1"/>
        <v>919.41451532516601</v>
      </c>
      <c r="L17">
        <v>4507.7021958059968</v>
      </c>
      <c r="P17">
        <v>0.14597300000000002</v>
      </c>
      <c r="Q17">
        <f t="shared" si="2"/>
        <v>658.00281262838882</v>
      </c>
    </row>
    <row r="18" spans="1:17">
      <c r="A18">
        <v>2017</v>
      </c>
      <c r="E18">
        <v>2040.93906080334</v>
      </c>
      <c r="H18">
        <f t="shared" si="0"/>
        <v>1122.5164834418372</v>
      </c>
      <c r="I18">
        <f t="shared" si="1"/>
        <v>1122.5164834418372</v>
      </c>
      <c r="L18">
        <v>4493.8646110890031</v>
      </c>
      <c r="P18">
        <v>0.14597300000000002</v>
      </c>
      <c r="Q18">
        <f t="shared" si="2"/>
        <v>655.98289887449516</v>
      </c>
    </row>
    <row r="19" spans="1:17">
      <c r="A19">
        <v>2018</v>
      </c>
      <c r="E19">
        <v>2406.7809461587681</v>
      </c>
      <c r="H19">
        <f t="shared" si="0"/>
        <v>1323.7295203873225</v>
      </c>
      <c r="I19">
        <f t="shared" si="1"/>
        <v>1323.7295203873225</v>
      </c>
      <c r="L19">
        <v>4580.814853273002</v>
      </c>
      <c r="O19">
        <v>11.285043735841235</v>
      </c>
      <c r="P19">
        <f>O19/O20*P20</f>
        <v>0.14597300000000002</v>
      </c>
      <c r="Q19">
        <f t="shared" si="2"/>
        <v>668.67528657681999</v>
      </c>
    </row>
    <row r="20" spans="1:17">
      <c r="A20">
        <v>2019</v>
      </c>
      <c r="C20">
        <v>-283.74651751499999</v>
      </c>
      <c r="E20">
        <v>2842.235102788939</v>
      </c>
      <c r="F20">
        <f>E20-E$19</f>
        <v>435.45415663017093</v>
      </c>
      <c r="G20">
        <v>0.55000000000000004</v>
      </c>
      <c r="H20">
        <f>G$20*E20</f>
        <v>1563.2293065339165</v>
      </c>
      <c r="I20">
        <f t="shared" si="1"/>
        <v>1563.2293065339165</v>
      </c>
      <c r="L20">
        <v>4658.1239702730018</v>
      </c>
      <c r="M20">
        <v>77.309117000001606</v>
      </c>
      <c r="O20">
        <v>10.997531129718229</v>
      </c>
      <c r="P20">
        <f>O20/M20</f>
        <v>0.14225400000000002</v>
      </c>
      <c r="Q20">
        <f t="shared" si="2"/>
        <v>662.63676726721565</v>
      </c>
    </row>
    <row r="21" spans="1:17">
      <c r="A21">
        <v>2020</v>
      </c>
      <c r="C21">
        <v>-545.89454562200001</v>
      </c>
      <c r="E21">
        <v>3408.737428418131</v>
      </c>
      <c r="F21">
        <f t="shared" ref="F21:F31" si="3">E21-E$19</f>
        <v>1001.9564822593629</v>
      </c>
      <c r="G21">
        <f t="shared" ref="G21:G31" si="4">C21/F21</f>
        <v>-0.54482859813535467</v>
      </c>
      <c r="H21">
        <f>G21*E21</f>
        <v>-1857.1776345365643</v>
      </c>
      <c r="I21">
        <f t="shared" si="1"/>
        <v>1857.1776345365643</v>
      </c>
      <c r="L21">
        <v>4741.2040409531974</v>
      </c>
      <c r="M21">
        <v>160.38918768019448</v>
      </c>
      <c r="O21">
        <v>22.736931634732045</v>
      </c>
      <c r="P21">
        <f t="shared" ref="P21:P31" si="5">O21/M21</f>
        <v>0.14176099999999997</v>
      </c>
      <c r="Q21">
        <f t="shared" si="2"/>
        <v>672.11782604956602</v>
      </c>
    </row>
    <row r="22" spans="1:17">
      <c r="A22">
        <v>2021</v>
      </c>
      <c r="C22">
        <v>-848.82374444100003</v>
      </c>
      <c r="E22">
        <v>4020.088251947006</v>
      </c>
      <c r="F22">
        <f t="shared" si="3"/>
        <v>1613.307305788238</v>
      </c>
      <c r="G22">
        <f t="shared" si="4"/>
        <v>-0.52613890818914832</v>
      </c>
      <c r="H22">
        <f t="shared" ref="H22:H31" si="6">G22*E22</f>
        <v>-2115.1248437034196</v>
      </c>
      <c r="I22">
        <f t="shared" si="1"/>
        <v>2115.1248437034196</v>
      </c>
      <c r="L22">
        <v>4798.9672022730019</v>
      </c>
      <c r="M22">
        <v>218.15234899999996</v>
      </c>
      <c r="O22">
        <v>30.990068241892999</v>
      </c>
      <c r="P22">
        <f t="shared" si="5"/>
        <v>0.14205700000000002</v>
      </c>
      <c r="Q22">
        <f t="shared" si="2"/>
        <v>681.72688385329593</v>
      </c>
    </row>
    <row r="23" spans="1:17">
      <c r="A23">
        <v>2022</v>
      </c>
      <c r="C23">
        <v>-1153.932504658</v>
      </c>
      <c r="E23">
        <v>4649.7014579621718</v>
      </c>
      <c r="F23">
        <f t="shared" si="3"/>
        <v>2242.9205118034038</v>
      </c>
      <c r="G23">
        <f t="shared" si="4"/>
        <v>-0.5144776636467554</v>
      </c>
      <c r="H23">
        <f t="shared" si="6"/>
        <v>-2392.1675427472906</v>
      </c>
      <c r="I23">
        <f t="shared" si="1"/>
        <v>2392.1675427472906</v>
      </c>
      <c r="L23">
        <v>4869.292482273002</v>
      </c>
      <c r="M23">
        <v>288.47762899999998</v>
      </c>
      <c r="O23">
        <v>41.918684269990003</v>
      </c>
      <c r="P23">
        <f t="shared" si="5"/>
        <v>0.14531000000000002</v>
      </c>
      <c r="Q23">
        <f t="shared" si="2"/>
        <v>707.55689059909002</v>
      </c>
    </row>
    <row r="24" spans="1:17">
      <c r="A24">
        <v>2023</v>
      </c>
      <c r="C24">
        <v>-862.42394835300001</v>
      </c>
      <c r="E24">
        <v>5251.2295405608465</v>
      </c>
      <c r="F24">
        <f t="shared" si="3"/>
        <v>2844.4485944020785</v>
      </c>
      <c r="G24">
        <f t="shared" si="4"/>
        <v>-0.30319547698990396</v>
      </c>
      <c r="H24">
        <f t="shared" si="6"/>
        <v>-1592.1490453338201</v>
      </c>
      <c r="I24">
        <f t="shared" si="1"/>
        <v>1592.1490453338201</v>
      </c>
      <c r="L24">
        <v>4939.6177622730029</v>
      </c>
      <c r="M24">
        <v>358.802909</v>
      </c>
      <c r="O24">
        <v>49.146310854457006</v>
      </c>
      <c r="P24">
        <f t="shared" si="5"/>
        <v>0.13697300000000001</v>
      </c>
      <c r="Q24">
        <f t="shared" si="2"/>
        <v>676.59426375182011</v>
      </c>
    </row>
    <row r="25" spans="1:17">
      <c r="A25">
        <v>2024</v>
      </c>
      <c r="C25">
        <v>-2.1112243300000002</v>
      </c>
      <c r="E25">
        <v>5839.4272873505151</v>
      </c>
      <c r="F25">
        <f t="shared" si="3"/>
        <v>3432.6463411917471</v>
      </c>
      <c r="G25">
        <f t="shared" si="4"/>
        <v>-6.1504277462706074E-4</v>
      </c>
      <c r="H25">
        <f t="shared" si="6"/>
        <v>-3.5914975610450317</v>
      </c>
      <c r="I25">
        <f t="shared" si="1"/>
        <v>3.5914975610450317</v>
      </c>
      <c r="L25">
        <v>5020.0724609531972</v>
      </c>
      <c r="M25">
        <v>439.25760768019427</v>
      </c>
      <c r="O25">
        <v>58.688769704543077</v>
      </c>
      <c r="P25">
        <f t="shared" si="5"/>
        <v>0.13360900000000001</v>
      </c>
      <c r="Q25">
        <f t="shared" si="2"/>
        <v>670.72686143549572</v>
      </c>
    </row>
    <row r="26" spans="1:17">
      <c r="A26">
        <v>2025</v>
      </c>
      <c r="C26">
        <v>-2.4322623299999999</v>
      </c>
      <c r="E26">
        <v>6393.8697657768298</v>
      </c>
      <c r="F26">
        <f t="shared" si="3"/>
        <v>3987.0888196180617</v>
      </c>
      <c r="G26">
        <f t="shared" si="4"/>
        <v>-6.1003464934924513E-4</v>
      </c>
      <c r="H26">
        <f t="shared" si="6"/>
        <v>-3.9004821005504087</v>
      </c>
      <c r="I26">
        <f t="shared" si="1"/>
        <v>3.9004821005504087</v>
      </c>
      <c r="L26">
        <v>5077.8356222730026</v>
      </c>
      <c r="M26">
        <v>497.02076900000066</v>
      </c>
      <c r="O26">
        <v>66.689749763651093</v>
      </c>
      <c r="P26">
        <f t="shared" si="5"/>
        <v>0.13417900000000002</v>
      </c>
      <c r="Q26">
        <f t="shared" si="2"/>
        <v>681.33890596096933</v>
      </c>
    </row>
    <row r="27" spans="1:17">
      <c r="A27">
        <v>2026</v>
      </c>
      <c r="C27">
        <v>-2.7227351199999998</v>
      </c>
      <c r="E27">
        <v>6905.6877074986005</v>
      </c>
      <c r="F27">
        <f t="shared" si="3"/>
        <v>4498.9067613398329</v>
      </c>
      <c r="G27">
        <f t="shared" si="4"/>
        <v>-6.0519927716597838E-4</v>
      </c>
      <c r="H27">
        <f t="shared" si="6"/>
        <v>-4.1793172089121358</v>
      </c>
      <c r="I27">
        <f t="shared" si="1"/>
        <v>4.1793172089121358</v>
      </c>
      <c r="L27">
        <v>5148.1609022730017</v>
      </c>
      <c r="M27">
        <v>567.34604900000159</v>
      </c>
      <c r="O27">
        <v>76.041390947470205</v>
      </c>
      <c r="P27">
        <f t="shared" si="5"/>
        <v>0.13402999999999998</v>
      </c>
      <c r="Q27">
        <f t="shared" si="2"/>
        <v>690.00800573165031</v>
      </c>
    </row>
    <row r="28" spans="1:17">
      <c r="A28">
        <v>2027</v>
      </c>
      <c r="C28">
        <v>-2.9806920940000001</v>
      </c>
      <c r="E28">
        <v>7369.6618812087418</v>
      </c>
      <c r="F28">
        <f t="shared" si="3"/>
        <v>4962.8809350499741</v>
      </c>
      <c r="G28">
        <f t="shared" si="4"/>
        <v>-6.0059713964707192E-4</v>
      </c>
      <c r="H28">
        <f t="shared" si="6"/>
        <v>-4.4261978460200293</v>
      </c>
      <c r="I28">
        <f t="shared" si="1"/>
        <v>4.4261978460200293</v>
      </c>
      <c r="L28">
        <v>5218.4861822730027</v>
      </c>
      <c r="M28">
        <v>637.67132899999979</v>
      </c>
      <c r="O28">
        <v>85.376538897151974</v>
      </c>
      <c r="P28">
        <f t="shared" si="5"/>
        <v>0.13388800000000001</v>
      </c>
      <c r="Q28">
        <f t="shared" si="2"/>
        <v>698.69267797216787</v>
      </c>
    </row>
    <row r="29" spans="1:17">
      <c r="A29">
        <v>2028</v>
      </c>
      <c r="C29">
        <v>-3.203991866</v>
      </c>
      <c r="E29">
        <v>7785.8416658641672</v>
      </c>
      <c r="F29">
        <f t="shared" si="3"/>
        <v>5379.0607197053996</v>
      </c>
      <c r="G29">
        <f t="shared" si="4"/>
        <v>-5.9564151307358291E-4</v>
      </c>
      <c r="H29">
        <f t="shared" si="6"/>
        <v>-4.637570510406678</v>
      </c>
      <c r="I29">
        <f t="shared" si="1"/>
        <v>4.637570510406678</v>
      </c>
      <c r="L29">
        <v>5301.4232129531956</v>
      </c>
      <c r="M29">
        <v>720.60835968019546</v>
      </c>
      <c r="O29">
        <v>96.058535562089403</v>
      </c>
      <c r="P29">
        <f t="shared" si="5"/>
        <v>0.13330199999999998</v>
      </c>
      <c r="Q29">
        <f t="shared" si="2"/>
        <v>706.69031713308675</v>
      </c>
    </row>
    <row r="30" spans="1:17">
      <c r="A30">
        <v>2029</v>
      </c>
      <c r="C30">
        <v>-3.3994902150000001</v>
      </c>
      <c r="E30">
        <v>8154.0764124311563</v>
      </c>
      <c r="F30">
        <f t="shared" si="3"/>
        <v>5747.2954662723878</v>
      </c>
      <c r="G30">
        <f t="shared" si="4"/>
        <v>-5.9149390090516092E-4</v>
      </c>
      <c r="H30">
        <f t="shared" si="6"/>
        <v>-4.8230864654676644</v>
      </c>
      <c r="I30">
        <f t="shared" si="1"/>
        <v>4.8230864654676644</v>
      </c>
      <c r="L30">
        <v>5359.3294142730019</v>
      </c>
      <c r="M30">
        <v>778.51456099999996</v>
      </c>
      <c r="O30">
        <v>104.09829600955399</v>
      </c>
      <c r="P30">
        <f t="shared" si="5"/>
        <v>0.133714</v>
      </c>
      <c r="Q30">
        <f t="shared" si="2"/>
        <v>716.61737330010021</v>
      </c>
    </row>
    <row r="31" spans="1:17">
      <c r="A31">
        <v>2030</v>
      </c>
      <c r="C31">
        <v>-3.656725974</v>
      </c>
      <c r="E31">
        <v>8686.2600341573798</v>
      </c>
      <c r="F31">
        <f t="shared" si="3"/>
        <v>6279.4790879986122</v>
      </c>
      <c r="G31">
        <f t="shared" si="4"/>
        <v>-5.8232950898566766E-4</v>
      </c>
      <c r="H31">
        <f t="shared" si="6"/>
        <v>-5.0582655406126955</v>
      </c>
      <c r="I31">
        <f t="shared" si="1"/>
        <v>5.0582655406126955</v>
      </c>
      <c r="L31">
        <v>5429.654694273001</v>
      </c>
      <c r="M31">
        <v>848.83984099999907</v>
      </c>
      <c r="O31">
        <v>113.66220122942288</v>
      </c>
      <c r="P31">
        <f t="shared" si="5"/>
        <v>0.13390299999999999</v>
      </c>
      <c r="Q31">
        <f t="shared" si="2"/>
        <v>727.04705252723761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6D29C4CF5324DBF2A4B52D2557434" ma:contentTypeVersion="4" ma:contentTypeDescription="Create a new document." ma:contentTypeScope="" ma:versionID="7081f9f5577f516885baea29fceef72e">
  <xsd:schema xmlns:xsd="http://www.w3.org/2001/XMLSchema" xmlns:xs="http://www.w3.org/2001/XMLSchema" xmlns:p="http://schemas.microsoft.com/office/2006/metadata/properties" xmlns:ns2="912f540d-d409-4b25-9a6c-10b1df9809fd" xmlns:ns3="577f7990-e26c-4f9a-82f0-ebfe7538eb37" targetNamespace="http://schemas.microsoft.com/office/2006/metadata/properties" ma:root="true" ma:fieldsID="12c6e817cc9e88707bc789a3a83c9208" ns2:_="" ns3:_="">
    <xsd:import namespace="912f540d-d409-4b25-9a6c-10b1df9809fd"/>
    <xsd:import namespace="577f7990-e26c-4f9a-82f0-ebfe7538e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f540d-d409-4b25-9a6c-10b1df980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7990-e26c-4f9a-82f0-ebfe7538e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27C95A-0DEF-4865-98DF-B3F74F546738}"/>
</file>

<file path=customXml/itemProps2.xml><?xml version="1.0" encoding="utf-8"?>
<ds:datastoreItem xmlns:ds="http://schemas.openxmlformats.org/officeDocument/2006/customXml" ds:itemID="{E2A361AD-E808-4B4B-81E3-CA0AC3BDB152}"/>
</file>

<file path=customXml/itemProps3.xml><?xml version="1.0" encoding="utf-8"?>
<ds:datastoreItem xmlns:ds="http://schemas.openxmlformats.org/officeDocument/2006/customXml" ds:itemID="{E5629809-3D2F-4BC1-8C70-FE0C757A35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Martinez</dc:creator>
  <cp:keywords/>
  <dc:description/>
  <cp:lastModifiedBy>Sarah Lee</cp:lastModifiedBy>
  <cp:revision/>
  <dcterms:created xsi:type="dcterms:W3CDTF">2019-02-25T22:37:56Z</dcterms:created>
  <dcterms:modified xsi:type="dcterms:W3CDTF">2019-04-15T19:27:07Z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0x01010045F6D29C4CF5324DBF2A4B52D2557434</vt:lpwstr>
  </property>
</Properties>
</file>