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nna35\Desktop\BWP CEC\Final\"/>
    </mc:Choice>
  </mc:AlternateContent>
  <xr:revisionPtr revIDLastSave="0" documentId="13_ncr:1_{DE9FB4BA-E590-46EF-9113-204FB1DD4443}" xr6:coauthVersionLast="41" xr6:coauthVersionMax="41" xr10:uidLastSave="{00000000-0000-0000-0000-000000000000}"/>
  <bookViews>
    <workbookView xWindow="-113" yWindow="-113" windowWidth="19425" windowHeight="10426" activeTab="2" xr2:uid="{00000000-000D-0000-FFFF-FFFF00000000}"/>
  </bookViews>
  <sheets>
    <sheet name="Cover sheet" sheetId="19" r:id="rId1"/>
    <sheet name="Admin Info" sheetId="1" r:id="rId2"/>
    <sheet name="CRAT" sheetId="2" r:id="rId3"/>
    <sheet name="EBT" sheetId="9" r:id="rId4"/>
    <sheet name="GEAT" sheetId="10" r:id="rId5"/>
    <sheet name="RPT" sheetId="18" r:id="rId6"/>
    <sheet name="Lists" sheetId="20" state="hidden" r:id="rId7"/>
  </sheets>
  <externalReferences>
    <externalReference r:id="rId8"/>
    <externalReference r:id="rId9"/>
    <externalReference r:id="rId10"/>
    <externalReference r:id="rId11"/>
  </externalReferences>
  <definedNames>
    <definedName name="__IntlFixup" hidden="1">TRUE</definedName>
    <definedName name="_Order1" hidden="1">255</definedName>
    <definedName name="_Order2" hidden="1">255</definedName>
    <definedName name="ab" hidden="1">[1]MASTER!#REF!</definedName>
    <definedName name="AccessDatabase" hidden="1">"C:\My Documents\MAUI MALL1.mdb"</definedName>
    <definedName name="ACwvu.CapersView." hidden="1">[1]MASTER!#REF!</definedName>
    <definedName name="ACwvu.Japan_Capers_Ed_Pub." hidden="1">'[2]THREE VARIABLES'!$N$1:$V$165</definedName>
    <definedName name="ACwvu.KJP_CC." hidden="1">'[2]THREE VARIABLES'!$N$4:$U$165</definedName>
    <definedName name="B" hidden="1">{"'PRODUCTIONCOST SHEET'!$B$3:$G$48"}</definedName>
    <definedName name="Cwvu.CapersView." hidden="1">[1]MASTER!#REF!</definedName>
    <definedName name="Cwvu.Japan_Capers_Ed_Pub." hidden="1">[1]MASTER!#REF!</definedName>
    <definedName name="Cwvu.KJP_CC." hidden="1">[1]MASTER!#REF!,[1]MASTER!#REF!,[1]MASTER!#REF!,[1]MASTER!#REF!,[1]MASTER!#REF!,[1]MASTER!#REF!,[1]MASTER!#REF!,[1]MASTER!#REF!,[1]MASTER!#REF!,[1]MASTER!#REF!,[1]MASTER!#REF!,[1]MASTER!#REF!,[1]MASTER!#REF!,[1]MASTER!#REF!,[1]MASTER!#REF!,[1]MASTER!#REF!,[1]MASTER!#REF!,[1]MASTER!#REF!,[1]MASTER!#REF!,[1]MASTER!#REF!</definedName>
    <definedName name="D" hidden="1">{#N/A,#N/A,FALSE,"DI 2 YEAR MASTER SCHEDULE"}</definedName>
    <definedName name="E" hidden="1">{#N/A,#N/A,FALSE,"DI 2 YEAR MASTER SCHEDULE"}</definedName>
    <definedName name="F" hidden="1">{"Japan_Capers_Ed_Pub",#N/A,FALSE,"DI 2 YEAR MASTER SCHEDULE"}</definedName>
    <definedName name="G" hidden="1">{#N/A,#N/A,FALSE,"DI 2 YEAR MASTER SCHEDULE"}</definedName>
    <definedName name="H" hidden="1">{#N/A,#N/A,FALSE,"PRJCTED MNTHLY QTY's"}</definedName>
    <definedName name="HTML_CodePage" hidden="1">1252</definedName>
    <definedName name="HTML_Control" hidden="1">{"'PRODUCTIONCOST SHEET'!$B$3:$G$48"}</definedName>
    <definedName name="HTML_Description" hidden="1">"DRAFT"</definedName>
    <definedName name="HTML_Email" hidden="1">"Patrick_Blattner@Studio.Disney.com"</definedName>
    <definedName name="HTML_Header" hidden="1">"EXISTING &amp; FUTURE PRODUCTS (CONFIDENTIAL)"</definedName>
    <definedName name="HTML_LastUpdate" hidden="1">"2/8/98"</definedName>
    <definedName name="HTML_LineAfter" hidden="1">FALSE</definedName>
    <definedName name="HTML_LineBefore" hidden="1">TRUE</definedName>
    <definedName name="HTML_Name" hidden="1">"Patrick Blattner"</definedName>
    <definedName name="HTML_OBDlg2" hidden="1">TRUE</definedName>
    <definedName name="HTML_OBDlg4" hidden="1">TRUE</definedName>
    <definedName name="HTML_OS" hidden="1">0</definedName>
    <definedName name="HTML_PathFile" hidden="1">"K:\ANIMATE\SECURE\Production\INTRANET\ANI.HTML.htm"</definedName>
    <definedName name="HTML_Title" hidden="1">"2D ANIMATION PRODUCTION TABLE"</definedName>
    <definedName name="I" hidden="1">{#N/A,#N/A,FALSE,"PRJCTED QTRLY $'s"}</definedName>
    <definedName name="J" hidden="1">{#N/A,#N/A,FALSE,"PRJCTED QTRLY QTY's"}</definedName>
    <definedName name="K"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L"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M"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new" hidden="1">{#N/A,#N/A,TRUE,"Section6";#N/A,#N/A,TRUE,"OHcycles";#N/A,#N/A,TRUE,"OHtiming";#N/A,#N/A,TRUE,"OHcosts";#N/A,#N/A,TRUE,"GTdegradation";#N/A,#N/A,TRUE,"GTperformance";#N/A,#N/A,TRUE,"GraphEquip"}</definedName>
    <definedName name="_xlnm.Print_Area" localSheetId="0">'Cover sheet'!$A$1:$A$17</definedName>
    <definedName name="_xlnm.Print_Titles" localSheetId="2">CRAT!$10:$10</definedName>
    <definedName name="_xlnm.Print_Titles" localSheetId="3">EBT!$10:$10</definedName>
    <definedName name="Rwvu.CapersView." hidden="1">'[2]THREE VARIABLES'!$A$1:$M$65536</definedName>
    <definedName name="Rwvu.Japan_Capers_Ed_Pub." hidden="1">'[2]THREE VARIABLES'!$A$1:$M$65536</definedName>
    <definedName name="Rwvu.KJP_CC." hidden="1">'[2]THREE VARIABLES'!$A$1:$M$65536</definedName>
    <definedName name="Swvu.CapersView." hidden="1">[1]MASTER!#REF!</definedName>
    <definedName name="Swvu.Japan_Capers_Ed_Pub." hidden="1">'[2]THREE VARIABLES'!$N$1:$V$165</definedName>
    <definedName name="Swvu.KJP_CC." hidden="1">'[2]THREE VARIABLES'!$N$4:$U$165</definedName>
    <definedName name="wrn.CapersPlotter." hidden="1">{#N/A,#N/A,FALSE,"DI 2 YEAR MASTER SCHEDULE"}</definedName>
    <definedName name="wrn.Cover." hidden="1">{#N/A,#N/A,TRUE,"Cover";#N/A,#N/A,TRUE,"Contents"}</definedName>
    <definedName name="wrn.CoverContents." hidden="1">{#N/A,#N/A,FALSE,"Cover";#N/A,#N/A,FALSE,"Contents"}</definedName>
    <definedName name="wrn.Edutainment._.Priority._.List." hidden="1">{#N/A,#N/A,FALSE,"DI 2 YEAR MASTER SCHEDULE"}</definedName>
    <definedName name="wrn.El._.Paso._.Offshore." hidden="1">{#N/A,#N/A,TRUE,"EPEsum";#N/A,#N/A,TRUE,"Approve1";#N/A,#N/A,TRUE,"Approve2";#N/A,#N/A,TRUE,"Approve3";#N/A,#N/A,TRUE,"EPE1";#N/A,#N/A,TRUE,"EPE2";#N/A,#N/A,TRUE,"CashCompare";#N/A,#N/A,TRUE,"XIRR";#N/A,#N/A,TRUE,"EPEloan";#N/A,#N/A,TRUE,"GraphEPE";#N/A,#N/A,TRUE,"OrgChart";#N/A,#N/A,TRUE,"SA08B"}</definedName>
    <definedName name="wrn.Japan_Capers_Ed._.Pub." hidden="1">{"Japan_Capers_Ed_Pub",#N/A,FALSE,"DI 2 YEAR MASTER SCHEDULE"}</definedName>
    <definedName name="wrn.PrintHistory." hidden="1">{#N/A,#N/A,FALSE,"6004";#N/A,#N/A,FALSE,"6006";#N/A,#N/A,FALSE,"6011";#N/A,#N/A,FALSE,"6019";#N/A,#N/A,FALSE,"6024";#N/A,#N/A,FALSE,"6030";#N/A,#N/A,FALSE,"6031";#N/A,#N/A,FALSE,"6035";#N/A,#N/A,FALSE,"6037";#N/A,#N/A,FALSE,"6051";#N/A,#N/A,FALSE,"6052";#N/A,#N/A,FALSE,"6056";#N/A,#N/A,FALSE,"6057";#N/A,#N/A,FALSE,"6058";#N/A,#N/A,FALSE,"6063";#N/A,#N/A,FALSE,"6087";#N/A,#N/A,FALSE,"6090";#N/A,#N/A,FALSE,"6091";#N/A,#N/A,FALSE,"6092";#N/A,#N/A,FALSE,"6094";#N/A,#N/A,FALSE,"6095";#N/A,#N/A,FALSE,"6097";#N/A,#N/A,FALSE,"6098";#N/A,#N/A,FALSE,"6114";#N/A,#N/A,FALSE,"6118";#N/A,#N/A,FALSE,"6213";#N/A,#N/A,FALSE,"6234";#N/A,#N/A,FALSE,"6236"}</definedName>
    <definedName name="wrn.PrintOther." hidden="1">{#N/A,#N/A,FALSE,"Cover";#N/A,#N/A,FALSE,"ProjectSelector";#N/A,#N/A,FALSE,"ProjectTable";#N/A,#N/A,FALSE,"SanGorgonio";#N/A,#N/A,FALSE,"Tehachapi";#N/A,#N/A,FALSE,"Results";#N/A,#N/A,FALSE,"ReplaceForecast"}</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Section1." hidden="1">{#N/A,#N/A,TRUE,"Section1";"SavingsTop",#N/A,TRUE,"SumSavings";#N/A,#N/A,TRUE,"GraphSum";"SavingsAll",#N/A,TRUE,"SumSavings";#N/A,#N/A,TRUE,"Inputs";#N/A,#N/A,TRUE,"Scenarios";#N/A,#N/A,TRUE,"LineLoss";#N/A,#N/A,TRUE,"Summary";#N/A,#N/A,TRUE,"TermSummary";#N/A,#N/A,TRUE,"NetRates";#N/A,#N/A,TRUE,"PPAtypes"}</definedName>
    <definedName name="wrn.Section1Summaries." hidden="1">{#N/A,#N/A,TRUE,"Section1";#N/A,#N/A,TRUE,"SumF";#N/A,#N/A,TRUE,"FigExchange";#N/A,#N/A,TRUE,"Escalation";#N/A,#N/A,TRUE,"GraphEscalate";#N/A,#N/A,TRUE,"Scenarios"}</definedName>
    <definedName name="wrn.Section2." hidden="1">{#N/A,#N/A,TRUE,"Section2";#N/A,#N/A,TRUE,"OverPymt";#N/A,#N/A,TRUE,"Energy";#N/A,#N/A,TRUE,"EnergyDiff1";#N/A,#N/A,TRUE,"EnergyDiff2";#N/A,#N/A,TRUE,"CapPerformance";#N/A,#N/A,TRUE,"BonusPerformance";#N/A,#N/A,TRUE,"BonusFormula";#N/A,#N/A,TRUE,"GraphPymt"}</definedName>
    <definedName name="wrn.Section2TotalProjectCost." hidden="1">{#N/A,#N/A,TRUE,"Section2";#N/A,#N/A,TRUE,"TPCestimate";#N/A,#N/A,TRUE,"SumTPC";#N/A,#N/A,TRUE,"ConstrLoan";#N/A,#N/A,TRUE,"FigBalance";#N/A,#N/A,TRUE,"DEV27air";#N/A,#N/A,TRUE,"Graph27air";#N/A,#N/A,TRUE,"PreOp"}</definedName>
    <definedName name="wrn.Section3." hidden="1">{#N/A,#N/A,TRUE,"Section3";#N/A,#N/A,TRUE,"BaseYear";#N/A,#N/A,TRUE,"GenHistory";#N/A,#N/A,TRUE,"GenGraph";#N/A,#N/A,TRUE,"MonthCompare";#N/A,#N/A,TRUE,"HourHistory";#N/A,#N/A,TRUE,"PayHistory";#N/A,#N/A,TRUE,"PayGraphs";#N/A,#N/A,TRUE,"ReplaceForecast";#N/A,#N/A,TRUE,"PPAforecast";#N/A,#N/A,TRUE,"OLSier"}</definedName>
    <definedName name="wrn.Section3PowerPlantCompany." hidden="1">{#N/A,#N/A,TRUE,"Section3";#N/A,#N/A,TRUE,"Tax";#N/A,#N/A,TRUE,"Dividend";#N/A,#N/A,TRUE,"Depreciation";#N/A,#N/A,TRUE,"Balance";#N/A,#N/A,TRUE,"SaleGain";#N/A,#N/A,TRUE,"RevExp";#N/A,#N/A,TRUE,"PIG";#N/A,#N/A,TRUE,"GraphPlant"}</definedName>
    <definedName name="wrn.Section4." hidden="1">{#N/A,#N/A,TRUE,"Section4";#N/A,#N/A,TRUE,"Tariffwksht";#N/A,#N/A,TRUE,"TariffINFO";#N/A,#N/A,TRUE,"Generation";#N/A,#N/A,TRUE,"PPAsum";#N/A,#N/A,TRUE,"PPApayments";#N/A,#N/A,TRUE,"RevExp";#N/A,#N/A,TRUE,"GraphRevenue";#N/A,#N/A,TRUE,"GraphRevExp"}</definedName>
    <definedName name="wrn.Section4Revenue." hidden="1">{#N/A,#N/A,TRUE,"Section4";#N/A,#N/A,TRUE,"PPAtable";#N/A,#N/A,TRUE,"RFPtable";#N/A,#N/A,TRUE,"RevCap";#N/A,#N/A,TRUE,"RevOther";#N/A,#N/A,TRUE,"RevGas";#N/A,#N/A,TRUE,"GraphRev"}</definedName>
    <definedName name="wrn.Section5." hidden="1">{#N/A,#N/A,TRUE,"Section5";#N/A,#N/A,TRUE,"Coal";#N/A,#N/A,TRUE,"Fuel";#N/A,#N/A,TRUE,"OMwksht";#N/A,#N/A,TRUE,"VOM";#N/A,#N/A,TRUE,"FOM";#N/A,#N/A,TRUE,"Debt";#N/A,#N/A,TRUE,"LoanSchedules";#N/A,#N/A,TRUE,"GraphExp";#N/A,#N/A,TRUE,"Conversions"}</definedName>
    <definedName name="wrn.Section6Equipment." hidden="1">{#N/A,#N/A,TRUE,"Section6";#N/A,#N/A,TRUE,"OHcycles";#N/A,#N/A,TRUE,"OHtiming";#N/A,#N/A,TRUE,"OHcosts";#N/A,#N/A,TRUE,"GTdegradation";#N/A,#N/A,TRUE,"GTperformance";#N/A,#N/A,TRUE,"GraphEquip"}</definedName>
    <definedName name="wrn.Section7DebtService." hidden="1">{#N/A,#N/A,TRUE,"Section7";#N/A,#N/A,TRUE,"DebtService";#N/A,#N/A,TRUE,"LoanSchedules";#N/A,#N/A,TRUE,"GraphDebt"}</definedName>
    <definedName name="wrn.SponsorSection." hidden="1">{#N/A,#N/A,TRUE,"Cover";#N/A,#N/A,TRUE,"Contents";#N/A,#N/A,TRUE,"Organization";#N/A,#N/A,TRUE,"SumSponsor";#N/A,#N/A,TRUE,"Plant1";#N/A,#N/A,TRUE,"Plant2";#N/A,#N/A,TRUE,"Sponsors";#N/A,#N/A,TRUE,"ElPaso1";#N/A,#N/A,TRUE,"GraphSponsor"}</definedName>
    <definedName name="wrn.Summary." hidden="1">{"Table A",#N/A,FALSE,"Summary";"Table D",#N/A,FALSE,"Summary";"Table E",#N/A,FALSE,"Summary"}</definedName>
    <definedName name="wrn.Total._.Summary." hidden="1">{"Total Summary",#N/A,FALSE,"Summary"}</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YESNO" localSheetId="5">[3]Lists!$A$52:$A$53</definedName>
    <definedName name="YESNO">[4]Lists!$A$52:$A$53</definedName>
    <definedName name="Z_046A23F8_4D15_41E0_A67E_1D05CF2E9CA4_.wvu.PrintTitles" localSheetId="2" hidden="1">CRAT!$10:$10</definedName>
    <definedName name="Z_046A23F8_4D15_41E0_A67E_1D05CF2E9CA4_.wvu.PrintTitles" localSheetId="3" hidden="1">EBT!$10:$10</definedName>
    <definedName name="Z_046A23F8_4D15_41E0_A67E_1D05CF2E9CA4_.wvu.PrintTitles" localSheetId="4" hidden="1">GEAT!#REF!</definedName>
    <definedName name="Z_046A23F8_4D15_41E0_A67E_1D05CF2E9CA4_.wvu.PrintTitles" localSheetId="5" hidden="1">RPT!#REF!</definedName>
    <definedName name="Z_3EAFDB81_3C7B_4EC4_BD53_8A6926C61C4D_.wvu.PrintTitles" localSheetId="2" hidden="1">CRAT!$10:$10</definedName>
    <definedName name="Z_3EAFDB81_3C7B_4EC4_BD53_8A6926C61C4D_.wvu.PrintTitles" localSheetId="3" hidden="1">EBT!$10:$10</definedName>
    <definedName name="Z_3EAFDB81_3C7B_4EC4_BD53_8A6926C61C4D_.wvu.PrintTitles" localSheetId="4" hidden="1">GEAT!#REF!</definedName>
    <definedName name="Z_3EAFDB81_3C7B_4EC4_BD53_8A6926C61C4D_.wvu.PrintTitles" localSheetId="5" hidden="1">RPT!#REF!</definedName>
    <definedName name="Z_8273F839_864F_40CA_9F07_FCB68AAC5FAE_.wvu.PrintTitles" localSheetId="2" hidden="1">CRAT!$10:$10</definedName>
    <definedName name="Z_8273F839_864F_40CA_9F07_FCB68AAC5FAE_.wvu.PrintTitles" localSheetId="3" hidden="1">EBT!$10:$10</definedName>
    <definedName name="Z_8273F839_864F_40CA_9F07_FCB68AAC5FAE_.wvu.PrintTitles" localSheetId="4" hidden="1">GEAT!#REF!</definedName>
    <definedName name="Z_8273F839_864F_40CA_9F07_FCB68AAC5FAE_.wvu.PrintTitles" localSheetId="5" hidden="1">RPT!#REF!</definedName>
    <definedName name="Z_9660D43C_356B_4BBC_ADDE_819E1A7545B6_.wvu.PrintTitles" localSheetId="2" hidden="1">CRAT!$10:$10</definedName>
    <definedName name="Z_9660D43C_356B_4BBC_ADDE_819E1A7545B6_.wvu.PrintTitles" localSheetId="3" hidden="1">EBT!$10:$10</definedName>
    <definedName name="Z_9660D43C_356B_4BBC_ADDE_819E1A7545B6_.wvu.PrintTitles" localSheetId="4" hidden="1">GEAT!#REF!</definedName>
    <definedName name="Z_9660D43C_356B_4BBC_ADDE_819E1A7545B6_.wvu.PrintTitles" localSheetId="5" hidden="1">RPT!#REF!</definedName>
    <definedName name="Z_9A428CE1_B4D9_11D0_A8AA_0000C071AEE7_.wvu.Cols" hidden="1">[1]MASTER!$A$1:$Q$65536,[1]MASTER!$Y$1:$Z$65536</definedName>
    <definedName name="Z_9A428CE1_B4D9_11D0_A8AA_0000C071AEE7_.wvu.PrintArea" hidden="1">'[2]THREE VARIABLES'!$N$4:$S$5</definedName>
    <definedName name="Z_9A428CE1_B4D9_11D0_A8AA_0000C071AEE7_.wvu.Rows" hidden="1">[1]MASTER!#REF!,[1]MASTER!#REF!,[1]MASTER!#REF!,[1]MASTER!#REF!,[1]MASTER!#REF!,[1]MASTER!#REF!,[1]MASTER!#REF!,[1]MASTER!$A$98:$IV$272</definedName>
  </definedNames>
  <calcPr calcId="191029"/>
  <customWorkbookViews>
    <customWorkbookView name="Robert Kennedy - Personal View" guid="{8273F839-864F-40CA-9F07-FCB68AAC5FAE}" mergeInterval="0" personalView="1" maximized="1" windowWidth="1024" windowHeight="1024" tabRatio="574" activeSheetId="2" showComments="commIndAndComment"/>
    <customWorkbookView name="Vidaver, David@Energy - Personal View" guid="{9660D43C-356B-4BBC-ADDE-819E1A7545B6}" mergeInterval="0" personalView="1" maximized="1" windowWidth="1276" windowHeight="799" tabRatio="574" activeSheetId="5"/>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796" tabRatio="574" activeSheetId="5"/>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9" i="2" l="1"/>
  <c r="O19" i="2"/>
  <c r="P19" i="2"/>
  <c r="Q19" i="2"/>
  <c r="N19" i="2"/>
  <c r="L19" i="2"/>
  <c r="H19" i="2"/>
  <c r="I19" i="2"/>
  <c r="J19" i="2"/>
  <c r="K19" i="2"/>
  <c r="G19" i="2"/>
  <c r="F15" i="9" l="1"/>
  <c r="E15" i="9"/>
  <c r="E126" i="2"/>
  <c r="F126" i="2"/>
  <c r="F19" i="2"/>
  <c r="E19" i="2"/>
  <c r="F24" i="10" l="1"/>
  <c r="E24" i="10"/>
  <c r="F23" i="10"/>
  <c r="E23" i="10"/>
  <c r="F13" i="10" l="1"/>
  <c r="E13" i="10"/>
  <c r="E13" i="2" l="1"/>
  <c r="F13" i="2"/>
  <c r="G19" i="9" l="1"/>
  <c r="D48" i="9" l="1"/>
  <c r="D74" i="9"/>
  <c r="D71" i="9"/>
  <c r="D69" i="9"/>
  <c r="D68" i="9"/>
  <c r="D67" i="9"/>
  <c r="G75" i="9"/>
  <c r="G13" i="2" l="1"/>
  <c r="H12" i="2"/>
  <c r="I12" i="2" l="1"/>
  <c r="I19" i="9" s="1"/>
  <c r="H19" i="9"/>
  <c r="J12" i="2"/>
  <c r="J19" i="9" s="1"/>
  <c r="I13" i="2"/>
  <c r="H13" i="2"/>
  <c r="J13" i="2" l="1"/>
  <c r="K12" i="2"/>
  <c r="K19" i="9" s="1"/>
  <c r="K13" i="2" l="1"/>
  <c r="L12" i="2"/>
  <c r="L19" i="9" s="1"/>
  <c r="M12" i="2" l="1"/>
  <c r="M19" i="9" s="1"/>
  <c r="L13" i="2"/>
  <c r="N12" i="2" l="1"/>
  <c r="N19" i="9" s="1"/>
  <c r="M13" i="2"/>
  <c r="N13" i="2" l="1"/>
  <c r="O12" i="2"/>
  <c r="O19" i="9" s="1"/>
  <c r="O13" i="2" l="1"/>
  <c r="P12" i="2"/>
  <c r="P19" i="9" s="1"/>
  <c r="Q12" i="2" l="1"/>
  <c r="Q19" i="9" s="1"/>
  <c r="P13" i="2"/>
  <c r="R12" i="2" l="1"/>
  <c r="Q13" i="2"/>
  <c r="R13" i="2" l="1"/>
  <c r="R19" i="9"/>
  <c r="D41" i="9"/>
  <c r="D38" i="9" l="1"/>
  <c r="D39" i="9"/>
  <c r="D40" i="9"/>
  <c r="D37" i="9"/>
  <c r="R75" i="2"/>
  <c r="Q75" i="2"/>
  <c r="P75" i="2"/>
  <c r="O75" i="2"/>
  <c r="N75" i="2"/>
  <c r="M75" i="2"/>
  <c r="L75" i="2"/>
  <c r="O73" i="2"/>
  <c r="N73" i="2"/>
  <c r="M73" i="2"/>
  <c r="L73" i="2"/>
  <c r="K73" i="2"/>
  <c r="J73" i="2"/>
  <c r="I73" i="2"/>
  <c r="H73" i="2"/>
  <c r="G73" i="2"/>
  <c r="R72" i="2"/>
  <c r="Q72" i="2"/>
  <c r="P72" i="2"/>
  <c r="O72" i="2"/>
  <c r="N72" i="2"/>
  <c r="M72" i="2"/>
  <c r="L72" i="2"/>
  <c r="D70" i="9"/>
  <c r="D73" i="9"/>
  <c r="D72" i="9"/>
  <c r="D29" i="9"/>
  <c r="D28" i="9"/>
  <c r="D27" i="9"/>
  <c r="H11" i="9" l="1"/>
  <c r="I11" i="9"/>
  <c r="J11" i="9"/>
  <c r="K11" i="9"/>
  <c r="L11" i="9"/>
  <c r="M11" i="9"/>
  <c r="N11" i="9"/>
  <c r="O11" i="9"/>
  <c r="P11" i="9"/>
  <c r="Q11" i="9"/>
  <c r="R11" i="9"/>
  <c r="G11" i="9"/>
  <c r="R70" i="2" l="1"/>
  <c r="Q70" i="2"/>
  <c r="P70" i="2"/>
  <c r="O70" i="2"/>
  <c r="N70" i="2"/>
  <c r="M70" i="2"/>
  <c r="L70" i="2"/>
  <c r="K70" i="2"/>
  <c r="J70" i="2"/>
  <c r="I70" i="2"/>
  <c r="H70" i="2"/>
  <c r="G70" i="2"/>
  <c r="P69" i="2"/>
  <c r="O69" i="2"/>
  <c r="N69" i="2"/>
  <c r="M69" i="2"/>
  <c r="L69" i="2"/>
  <c r="K69" i="2"/>
  <c r="J69" i="2"/>
  <c r="I69" i="2"/>
  <c r="H69" i="2"/>
  <c r="G69" i="2"/>
  <c r="I68" i="2"/>
  <c r="H68" i="2"/>
  <c r="G68" i="2"/>
  <c r="G45" i="2" l="1"/>
  <c r="H45" i="2"/>
  <c r="I45" i="2"/>
  <c r="J45" i="2"/>
  <c r="K45" i="2"/>
  <c r="L45" i="2"/>
  <c r="M45" i="2"/>
  <c r="N45" i="2"/>
  <c r="O45" i="2"/>
  <c r="P45" i="2"/>
  <c r="Q45" i="2"/>
  <c r="R45" i="2"/>
  <c r="G18" i="2" l="1"/>
  <c r="H14" i="9"/>
  <c r="G11" i="18" s="1"/>
  <c r="I14" i="9"/>
  <c r="J14" i="9"/>
  <c r="K14" i="9"/>
  <c r="L14" i="9"/>
  <c r="M14" i="9"/>
  <c r="N14" i="9"/>
  <c r="O14" i="9"/>
  <c r="P14" i="9"/>
  <c r="Q14" i="9"/>
  <c r="R14" i="9"/>
  <c r="G14" i="9"/>
  <c r="F11" i="18" s="1"/>
  <c r="D11" i="18"/>
  <c r="G44" i="9"/>
  <c r="R104" i="2"/>
  <c r="I104" i="2"/>
  <c r="J104" i="2"/>
  <c r="K104" i="2"/>
  <c r="L104" i="2"/>
  <c r="M104" i="2"/>
  <c r="N104" i="2"/>
  <c r="O104" i="2"/>
  <c r="P104" i="2"/>
  <c r="Q104" i="2"/>
  <c r="H104" i="2"/>
  <c r="I103" i="2"/>
  <c r="H103" i="2"/>
  <c r="G21" i="2" l="1"/>
  <c r="M78" i="2"/>
  <c r="H78" i="2"/>
  <c r="G78" i="2"/>
  <c r="O78" i="2"/>
  <c r="K78" i="2"/>
  <c r="Q78" i="2"/>
  <c r="I78" i="2"/>
  <c r="P78" i="2"/>
  <c r="L78" i="2"/>
  <c r="R78" i="2"/>
  <c r="R80" i="2" s="1"/>
  <c r="R124" i="2" s="1"/>
  <c r="N78" i="2"/>
  <c r="J78" i="2"/>
  <c r="G80" i="9"/>
  <c r="I75" i="9" l="1"/>
  <c r="J75" i="9"/>
  <c r="K75" i="9"/>
  <c r="L75" i="9"/>
  <c r="M75" i="9"/>
  <c r="N75" i="9"/>
  <c r="O75" i="9"/>
  <c r="P75" i="9"/>
  <c r="Q75" i="9"/>
  <c r="R75" i="9"/>
  <c r="H75" i="9"/>
  <c r="F75" i="9"/>
  <c r="E75" i="9"/>
  <c r="G138" i="9" l="1"/>
  <c r="G106" i="10" s="1"/>
  <c r="H138" i="9"/>
  <c r="H106" i="10" s="1"/>
  <c r="I138" i="9"/>
  <c r="I106" i="10" s="1"/>
  <c r="J138" i="9"/>
  <c r="J106" i="10" s="1"/>
  <c r="K138" i="9"/>
  <c r="K106" i="10" s="1"/>
  <c r="L138" i="9"/>
  <c r="L106" i="10" s="1"/>
  <c r="M138" i="9"/>
  <c r="M106" i="10" s="1"/>
  <c r="N138" i="9"/>
  <c r="N106" i="10" s="1"/>
  <c r="O138" i="9"/>
  <c r="O106" i="10" s="1"/>
  <c r="P138" i="9"/>
  <c r="P106" i="10" s="1"/>
  <c r="Q138" i="9"/>
  <c r="Q106" i="10" s="1"/>
  <c r="R138" i="9"/>
  <c r="R106" i="10" s="1"/>
  <c r="F138" i="9"/>
  <c r="F106" i="10" s="1"/>
  <c r="E138" i="9"/>
  <c r="E106" i="10" s="1"/>
  <c r="F99" i="10" l="1"/>
  <c r="E99" i="10"/>
  <c r="F81" i="10"/>
  <c r="E81" i="10"/>
  <c r="H122" i="9"/>
  <c r="G18" i="18" s="1"/>
  <c r="G19" i="18" s="1"/>
  <c r="I122" i="9"/>
  <c r="I18" i="18" s="1"/>
  <c r="I19" i="18" s="1"/>
  <c r="J122" i="9"/>
  <c r="J18" i="18" s="1"/>
  <c r="J19" i="18" s="1"/>
  <c r="K122" i="9"/>
  <c r="K18" i="18" s="1"/>
  <c r="K19" i="18" s="1"/>
  <c r="L122" i="9"/>
  <c r="M122" i="9"/>
  <c r="N18" i="18" s="1"/>
  <c r="N19" i="18" s="1"/>
  <c r="N122" i="9"/>
  <c r="O18" i="18" s="1"/>
  <c r="O19" i="18" s="1"/>
  <c r="O122" i="9"/>
  <c r="P18" i="18" s="1"/>
  <c r="P19" i="18" s="1"/>
  <c r="P122" i="9"/>
  <c r="R18" i="18" s="1"/>
  <c r="R19" i="18" s="1"/>
  <c r="Q122" i="9"/>
  <c r="S18" i="18" s="1"/>
  <c r="S19" i="18" s="1"/>
  <c r="R122" i="9"/>
  <c r="T18" i="18" s="1"/>
  <c r="T19" i="18" s="1"/>
  <c r="G122" i="9"/>
  <c r="F18" i="18" s="1"/>
  <c r="F19" i="18" s="1"/>
  <c r="D109" i="9"/>
  <c r="D110" i="9"/>
  <c r="D111" i="9"/>
  <c r="D112" i="9"/>
  <c r="D113" i="9"/>
  <c r="D114" i="9"/>
  <c r="D115" i="9"/>
  <c r="D116" i="9"/>
  <c r="D117" i="9"/>
  <c r="D118" i="9"/>
  <c r="D119" i="9"/>
  <c r="D120" i="9"/>
  <c r="D121" i="9"/>
  <c r="D108" i="9"/>
  <c r="D91" i="9"/>
  <c r="D92" i="9"/>
  <c r="D93" i="9"/>
  <c r="D94" i="9"/>
  <c r="D95" i="9"/>
  <c r="D96" i="9"/>
  <c r="D97" i="9"/>
  <c r="D98" i="9"/>
  <c r="D99" i="9"/>
  <c r="D100" i="9"/>
  <c r="D101" i="9"/>
  <c r="D102" i="9"/>
  <c r="D103" i="9"/>
  <c r="D90" i="9"/>
  <c r="E18" i="18"/>
  <c r="E19" i="18" s="1"/>
  <c r="L18" i="18"/>
  <c r="L19" i="18" s="1"/>
  <c r="D18" i="18"/>
  <c r="D19" i="18" s="1"/>
  <c r="F44" i="9"/>
  <c r="H44" i="9"/>
  <c r="I44" i="9"/>
  <c r="J44" i="9"/>
  <c r="K44" i="9"/>
  <c r="L44" i="9"/>
  <c r="M44" i="9"/>
  <c r="N44" i="9"/>
  <c r="O44" i="9"/>
  <c r="P44" i="9"/>
  <c r="Q44" i="9"/>
  <c r="R44" i="9"/>
  <c r="E44" i="9"/>
  <c r="F99" i="2"/>
  <c r="E99" i="2"/>
  <c r="F78" i="2"/>
  <c r="E78" i="2"/>
  <c r="F45" i="2"/>
  <c r="E45" i="2"/>
  <c r="D56" i="9"/>
  <c r="D57" i="9"/>
  <c r="D58" i="9"/>
  <c r="D59" i="9"/>
  <c r="D60" i="9"/>
  <c r="D61" i="9"/>
  <c r="D52" i="9"/>
  <c r="D54" i="9"/>
  <c r="D55" i="9"/>
  <c r="D42" i="9"/>
  <c r="D43" i="9"/>
  <c r="E101" i="10" l="1"/>
  <c r="F101" i="10"/>
  <c r="F113" i="10"/>
  <c r="G113" i="10"/>
  <c r="H113" i="10"/>
  <c r="I113" i="10"/>
  <c r="J113" i="10"/>
  <c r="K113" i="10"/>
  <c r="L113" i="10"/>
  <c r="M113" i="10"/>
  <c r="N113" i="10"/>
  <c r="O113" i="10"/>
  <c r="P113" i="10"/>
  <c r="Q113" i="10"/>
  <c r="R113" i="10"/>
  <c r="E113" i="10"/>
  <c r="F114" i="10" l="1"/>
  <c r="G114" i="10"/>
  <c r="H114" i="10"/>
  <c r="I114" i="10"/>
  <c r="J114" i="10"/>
  <c r="K114" i="10"/>
  <c r="L114" i="10"/>
  <c r="M114" i="10"/>
  <c r="N114" i="10"/>
  <c r="O114" i="10"/>
  <c r="P114" i="10"/>
  <c r="Q114" i="10"/>
  <c r="R114" i="10"/>
  <c r="E114" i="10"/>
  <c r="H137" i="9" l="1"/>
  <c r="I137" i="9"/>
  <c r="J137" i="9"/>
  <c r="K137" i="9"/>
  <c r="L137" i="9"/>
  <c r="M137" i="9"/>
  <c r="N137" i="9"/>
  <c r="O137" i="9"/>
  <c r="P137" i="9"/>
  <c r="Q137" i="9"/>
  <c r="R137" i="9"/>
  <c r="F137" i="9"/>
  <c r="G137" i="9"/>
  <c r="E137" i="9"/>
  <c r="Q115" i="10" l="1"/>
  <c r="Q117" i="10" s="1"/>
  <c r="R115" i="10"/>
  <c r="R117" i="10" s="1"/>
  <c r="P115" i="10"/>
  <c r="P117" i="10" s="1"/>
  <c r="N115" i="10"/>
  <c r="N117" i="10" s="1"/>
  <c r="O115" i="10"/>
  <c r="O117" i="10" s="1"/>
  <c r="M115" i="10"/>
  <c r="M117" i="10" s="1"/>
  <c r="J115" i="10"/>
  <c r="J117" i="10" s="1"/>
  <c r="K115" i="10"/>
  <c r="K117" i="10" s="1"/>
  <c r="L115" i="10"/>
  <c r="L117" i="10" s="1"/>
  <c r="I115" i="10"/>
  <c r="I117" i="10" s="1"/>
  <c r="F115" i="10"/>
  <c r="F117" i="10" s="1"/>
  <c r="H115" i="10"/>
  <c r="H117" i="10" s="1"/>
  <c r="E115" i="10"/>
  <c r="E117" i="10" s="1"/>
  <c r="G115" i="10"/>
  <c r="G117" i="10" s="1"/>
  <c r="T11" i="18" l="1"/>
  <c r="S11" i="18"/>
  <c r="R11" i="18"/>
  <c r="P11" i="18"/>
  <c r="O11" i="18"/>
  <c r="N11" i="18"/>
  <c r="L11" i="18"/>
  <c r="K11" i="18"/>
  <c r="J11" i="18"/>
  <c r="I11" i="18"/>
  <c r="E11" i="18"/>
  <c r="R30" i="18"/>
  <c r="N30" i="18"/>
  <c r="I30" i="18"/>
  <c r="D30" i="18"/>
  <c r="T28" i="18"/>
  <c r="S28" i="18"/>
  <c r="R28" i="18"/>
  <c r="O28" i="18"/>
  <c r="P28" i="18"/>
  <c r="N28" i="18"/>
  <c r="J28" i="18"/>
  <c r="K28" i="18"/>
  <c r="L28" i="18"/>
  <c r="I28" i="18"/>
  <c r="E28" i="18"/>
  <c r="F28" i="18"/>
  <c r="G28" i="18"/>
  <c r="D28" i="18"/>
  <c r="H25" i="18" l="1"/>
  <c r="M25" i="18" s="1"/>
  <c r="Q25" i="18" s="1"/>
  <c r="U25" i="18" s="1"/>
  <c r="G31" i="10"/>
  <c r="E31" i="10" l="1"/>
  <c r="E59" i="10"/>
  <c r="E17" i="9"/>
  <c r="E140" i="9" s="1"/>
  <c r="E21" i="2"/>
  <c r="E123" i="2" s="1"/>
  <c r="E80" i="2"/>
  <c r="E124" i="2" s="1"/>
  <c r="E80" i="9" l="1"/>
  <c r="E61" i="10"/>
  <c r="D14" i="18"/>
  <c r="R14" i="18"/>
  <c r="E125" i="2"/>
  <c r="E127" i="2" s="1"/>
  <c r="I14" i="18"/>
  <c r="N14" i="18"/>
  <c r="D22" i="18"/>
  <c r="E109" i="10" l="1"/>
  <c r="E121" i="10" s="1"/>
  <c r="E136" i="9"/>
  <c r="E139" i="9" s="1"/>
  <c r="E141" i="9" s="1"/>
  <c r="R99" i="10"/>
  <c r="Q99" i="10"/>
  <c r="P99" i="10"/>
  <c r="O99" i="10"/>
  <c r="N99" i="10"/>
  <c r="M99" i="10"/>
  <c r="L99" i="10"/>
  <c r="K99" i="10"/>
  <c r="J99" i="10"/>
  <c r="I99" i="10"/>
  <c r="H99" i="10"/>
  <c r="G99" i="10"/>
  <c r="R81" i="10"/>
  <c r="Q81" i="10"/>
  <c r="P81" i="10"/>
  <c r="O81" i="10"/>
  <c r="N81" i="10"/>
  <c r="M81" i="10"/>
  <c r="L81" i="10"/>
  <c r="K81" i="10"/>
  <c r="J81" i="10"/>
  <c r="I81" i="10"/>
  <c r="H81" i="10"/>
  <c r="G81" i="10"/>
  <c r="R59" i="10"/>
  <c r="Q59" i="10"/>
  <c r="P59" i="10"/>
  <c r="O59" i="10"/>
  <c r="N59" i="10"/>
  <c r="M59" i="10"/>
  <c r="L59" i="10"/>
  <c r="K59" i="10"/>
  <c r="J59" i="10"/>
  <c r="I59" i="10"/>
  <c r="H59" i="10"/>
  <c r="G59" i="10"/>
  <c r="G61" i="10" s="1"/>
  <c r="F59" i="10"/>
  <c r="F17" i="9"/>
  <c r="F140" i="9" s="1"/>
  <c r="K101" i="10" l="1"/>
  <c r="I101" i="10"/>
  <c r="O101" i="10"/>
  <c r="G101" i="10"/>
  <c r="G109" i="10" s="1"/>
  <c r="G121" i="10" s="1"/>
  <c r="M101" i="10"/>
  <c r="Q101" i="10"/>
  <c r="H101" i="10"/>
  <c r="J101" i="10"/>
  <c r="L101" i="10"/>
  <c r="N101" i="10"/>
  <c r="P101" i="10"/>
  <c r="R101" i="10"/>
  <c r="R104" i="9"/>
  <c r="Q104" i="9"/>
  <c r="P104" i="9"/>
  <c r="O104" i="9"/>
  <c r="N104" i="9"/>
  <c r="M104" i="9"/>
  <c r="L104" i="9"/>
  <c r="K104" i="9"/>
  <c r="J104" i="9"/>
  <c r="I104" i="9"/>
  <c r="H104" i="9"/>
  <c r="G104" i="9"/>
  <c r="G17" i="9"/>
  <c r="G140" i="9" s="1"/>
  <c r="F22" i="18" l="1"/>
  <c r="G124" i="9"/>
  <c r="G136" i="9" s="1"/>
  <c r="I124" i="9"/>
  <c r="K124" i="9"/>
  <c r="M124" i="9"/>
  <c r="O124" i="9"/>
  <c r="Q124" i="9"/>
  <c r="H124" i="9"/>
  <c r="J124" i="9"/>
  <c r="L124" i="9"/>
  <c r="N124" i="9"/>
  <c r="P124" i="9"/>
  <c r="R124" i="9"/>
  <c r="G99" i="2"/>
  <c r="H99" i="2"/>
  <c r="I99" i="2"/>
  <c r="J99" i="2"/>
  <c r="K99" i="2"/>
  <c r="L99" i="2"/>
  <c r="M99" i="2"/>
  <c r="N99" i="2"/>
  <c r="O99" i="2"/>
  <c r="P99" i="2"/>
  <c r="Q99" i="2"/>
  <c r="R99" i="2"/>
  <c r="G117" i="2"/>
  <c r="H117" i="2"/>
  <c r="I117" i="2"/>
  <c r="I119" i="2" s="1"/>
  <c r="I126" i="2" s="1"/>
  <c r="J117" i="2"/>
  <c r="K117" i="2"/>
  <c r="L117" i="2"/>
  <c r="M117" i="2"/>
  <c r="N117" i="2"/>
  <c r="O117" i="2"/>
  <c r="P117" i="2"/>
  <c r="Q117" i="2"/>
  <c r="R117" i="2"/>
  <c r="R119" i="2" s="1"/>
  <c r="R126" i="2" s="1"/>
  <c r="K119" i="2" l="1"/>
  <c r="K126" i="2" s="1"/>
  <c r="J119" i="2"/>
  <c r="J126" i="2" s="1"/>
  <c r="Q119" i="2"/>
  <c r="Q126" i="2" s="1"/>
  <c r="L119" i="2"/>
  <c r="L126" i="2" s="1"/>
  <c r="P119" i="2"/>
  <c r="P126" i="2" s="1"/>
  <c r="N119" i="2"/>
  <c r="N126" i="2" s="1"/>
  <c r="H119" i="2"/>
  <c r="H126" i="2" s="1"/>
  <c r="O119" i="2"/>
  <c r="O126" i="2" s="1"/>
  <c r="M119" i="2"/>
  <c r="M126" i="2" s="1"/>
  <c r="G139" i="9"/>
  <c r="G141" i="9" s="1"/>
  <c r="G119" i="2"/>
  <c r="G126" i="2" s="1"/>
  <c r="F21" i="2"/>
  <c r="F123" i="2" s="1"/>
  <c r="F80" i="2" l="1"/>
  <c r="F124" i="2" s="1"/>
  <c r="F125" i="2" s="1"/>
  <c r="F127" i="2" s="1"/>
  <c r="H18" i="2" l="1"/>
  <c r="R31" i="10" l="1"/>
  <c r="R61" i="10" s="1"/>
  <c r="Q31" i="10"/>
  <c r="Q61" i="10" s="1"/>
  <c r="P31" i="10"/>
  <c r="P61" i="10" s="1"/>
  <c r="O31" i="10"/>
  <c r="O61" i="10" s="1"/>
  <c r="N31" i="10"/>
  <c r="N61" i="10" s="1"/>
  <c r="M31" i="10"/>
  <c r="M61" i="10" s="1"/>
  <c r="L31" i="10"/>
  <c r="L61" i="10" s="1"/>
  <c r="K31" i="10"/>
  <c r="K61" i="10" s="1"/>
  <c r="J31" i="10"/>
  <c r="J61" i="10" s="1"/>
  <c r="I31" i="10"/>
  <c r="I61" i="10" s="1"/>
  <c r="H31" i="10"/>
  <c r="H61" i="10" s="1"/>
  <c r="F31" i="10"/>
  <c r="F61" i="10" s="1"/>
  <c r="T22" i="18"/>
  <c r="S22" i="18"/>
  <c r="R22" i="18"/>
  <c r="R32" i="18" s="1"/>
  <c r="P22" i="18"/>
  <c r="O22" i="18"/>
  <c r="N22" i="18"/>
  <c r="L22" i="18"/>
  <c r="K22" i="18"/>
  <c r="J22" i="18"/>
  <c r="I22" i="18"/>
  <c r="I32" i="18" s="1"/>
  <c r="G22" i="18"/>
  <c r="E22" i="18"/>
  <c r="R17" i="9"/>
  <c r="R140" i="9" s="1"/>
  <c r="Q17" i="9"/>
  <c r="Q140" i="9" s="1"/>
  <c r="P17" i="9"/>
  <c r="P140" i="9" s="1"/>
  <c r="O17" i="9"/>
  <c r="O140" i="9" s="1"/>
  <c r="N17" i="9"/>
  <c r="N140" i="9" s="1"/>
  <c r="M17" i="9"/>
  <c r="M140" i="9" s="1"/>
  <c r="L17" i="9"/>
  <c r="L140" i="9" s="1"/>
  <c r="K17" i="9"/>
  <c r="K140" i="9" s="1"/>
  <c r="J17" i="9"/>
  <c r="J140" i="9" s="1"/>
  <c r="I17" i="9"/>
  <c r="I140" i="9" s="1"/>
  <c r="H17" i="9"/>
  <c r="H140" i="9" s="1"/>
  <c r="N109" i="10" l="1"/>
  <c r="N121" i="10" s="1"/>
  <c r="K109" i="10"/>
  <c r="K121" i="10" s="1"/>
  <c r="L109" i="10"/>
  <c r="L121" i="10" s="1"/>
  <c r="M109" i="10"/>
  <c r="M121" i="10" s="1"/>
  <c r="F109" i="10"/>
  <c r="F121" i="10" s="1"/>
  <c r="O109" i="10"/>
  <c r="O121" i="10" s="1"/>
  <c r="H109" i="10"/>
  <c r="H121" i="10" s="1"/>
  <c r="P109" i="10"/>
  <c r="P121" i="10" s="1"/>
  <c r="I109" i="10"/>
  <c r="I121" i="10" s="1"/>
  <c r="Q109" i="10"/>
  <c r="Q121" i="10" s="1"/>
  <c r="J109" i="10"/>
  <c r="J121" i="10" s="1"/>
  <c r="R109" i="10"/>
  <c r="R121" i="10" s="1"/>
  <c r="N32" i="18"/>
  <c r="H17" i="18"/>
  <c r="M17" i="18" s="1"/>
  <c r="Q17" i="18" s="1"/>
  <c r="U17" i="18" s="1"/>
  <c r="D32" i="18"/>
  <c r="H80" i="9"/>
  <c r="H136" i="9" s="1"/>
  <c r="J80" i="9"/>
  <c r="J136" i="9" s="1"/>
  <c r="L80" i="9"/>
  <c r="L136" i="9" s="1"/>
  <c r="N80" i="9"/>
  <c r="N136" i="9" s="1"/>
  <c r="P80" i="9"/>
  <c r="P136" i="9" s="1"/>
  <c r="R80" i="9"/>
  <c r="R136" i="9" s="1"/>
  <c r="F80" i="9"/>
  <c r="F136" i="9" s="1"/>
  <c r="I80" i="9"/>
  <c r="I136" i="9" s="1"/>
  <c r="K80" i="9"/>
  <c r="K136" i="9" s="1"/>
  <c r="M80" i="9"/>
  <c r="M136" i="9" s="1"/>
  <c r="O80" i="9"/>
  <c r="O136" i="9" s="1"/>
  <c r="Q80" i="9"/>
  <c r="Q136" i="9" s="1"/>
  <c r="P139" i="9" l="1"/>
  <c r="P141" i="9" s="1"/>
  <c r="Q139" i="9"/>
  <c r="Q141" i="9" s="1"/>
  <c r="N139" i="9"/>
  <c r="N141" i="9" s="1"/>
  <c r="O139" i="9"/>
  <c r="O141" i="9" s="1"/>
  <c r="L139" i="9"/>
  <c r="L141" i="9" s="1"/>
  <c r="M139" i="9"/>
  <c r="M141" i="9" s="1"/>
  <c r="J139" i="9"/>
  <c r="J141" i="9" s="1"/>
  <c r="K139" i="9"/>
  <c r="K141" i="9" s="1"/>
  <c r="H139" i="9"/>
  <c r="H141" i="9" s="1"/>
  <c r="I139" i="9"/>
  <c r="I141" i="9" s="1"/>
  <c r="R139" i="9"/>
  <c r="R141" i="9" s="1"/>
  <c r="H80" i="2"/>
  <c r="H124" i="2" s="1"/>
  <c r="I80" i="2"/>
  <c r="I124" i="2" s="1"/>
  <c r="J80" i="2"/>
  <c r="J124" i="2" s="1"/>
  <c r="K80" i="2"/>
  <c r="K124" i="2" s="1"/>
  <c r="L80" i="2"/>
  <c r="L124" i="2" s="1"/>
  <c r="M80" i="2"/>
  <c r="M124" i="2" s="1"/>
  <c r="N80" i="2"/>
  <c r="N124" i="2" s="1"/>
  <c r="O80" i="2"/>
  <c r="O124" i="2" s="1"/>
  <c r="P80" i="2"/>
  <c r="P124" i="2" s="1"/>
  <c r="Q80" i="2"/>
  <c r="Q124" i="2" s="1"/>
  <c r="G80" i="2"/>
  <c r="G124" i="2" s="1"/>
  <c r="F139" i="9" l="1"/>
  <c r="F141" i="9" s="1"/>
  <c r="O18" i="2"/>
  <c r="P18" i="2"/>
  <c r="Q18" i="2"/>
  <c r="R18" i="2"/>
  <c r="H21" i="2"/>
  <c r="H123" i="2" s="1"/>
  <c r="H125" i="2" s="1"/>
  <c r="H127" i="2" s="1"/>
  <c r="I18" i="2"/>
  <c r="J18" i="2"/>
  <c r="K18" i="2"/>
  <c r="L18" i="2"/>
  <c r="M18" i="2"/>
  <c r="M19" i="2" s="1"/>
  <c r="N18" i="2"/>
  <c r="G123" i="2"/>
  <c r="G125" i="2" s="1"/>
  <c r="G127" i="2" s="1"/>
  <c r="I21" i="2" l="1"/>
  <c r="I123" i="2" s="1"/>
  <c r="I125" i="2" s="1"/>
  <c r="I127" i="2" s="1"/>
  <c r="N21" i="2"/>
  <c r="N123" i="2" s="1"/>
  <c r="N125" i="2" s="1"/>
  <c r="N127" i="2" s="1"/>
  <c r="J21" i="2"/>
  <c r="J123" i="2" s="1"/>
  <c r="J125" i="2" s="1"/>
  <c r="J127" i="2" s="1"/>
  <c r="Q21" i="2"/>
  <c r="Q123" i="2" s="1"/>
  <c r="Q125" i="2" s="1"/>
  <c r="Q127" i="2" s="1"/>
  <c r="M21" i="2"/>
  <c r="M123" i="2" s="1"/>
  <c r="M125" i="2" s="1"/>
  <c r="M127" i="2" s="1"/>
  <c r="P21" i="2"/>
  <c r="P123" i="2" s="1"/>
  <c r="P125" i="2" s="1"/>
  <c r="P127" i="2" s="1"/>
  <c r="O21" i="2"/>
  <c r="O123" i="2" s="1"/>
  <c r="O125" i="2" s="1"/>
  <c r="O127" i="2" s="1"/>
  <c r="L21" i="2"/>
  <c r="L123" i="2" s="1"/>
  <c r="L125" i="2" s="1"/>
  <c r="L127" i="2" s="1"/>
  <c r="K21" i="2"/>
  <c r="K123" i="2" s="1"/>
  <c r="K125" i="2" s="1"/>
  <c r="K127" i="2" s="1"/>
  <c r="R21" i="2"/>
  <c r="R123" i="2" s="1"/>
  <c r="R125" i="2" s="1"/>
  <c r="R127" i="2" s="1"/>
</calcChain>
</file>

<file path=xl/sharedStrings.xml><?xml version="1.0" encoding="utf-8"?>
<sst xmlns="http://schemas.openxmlformats.org/spreadsheetml/2006/main" count="947" uniqueCount="409">
  <si>
    <t xml:space="preserve">Firm Sales Obligations </t>
  </si>
  <si>
    <t>2019</t>
  </si>
  <si>
    <t>2020</t>
  </si>
  <si>
    <t xml:space="preserve">Yellow fill relates to an application for confidentiality. </t>
  </si>
  <si>
    <t>Title:</t>
  </si>
  <si>
    <t>Name:</t>
  </si>
  <si>
    <t>Telephone:</t>
  </si>
  <si>
    <t>Address:</t>
  </si>
  <si>
    <t>Address 2:</t>
  </si>
  <si>
    <t>City:</t>
  </si>
  <si>
    <t>State:</t>
  </si>
  <si>
    <t>Zip:</t>
  </si>
  <si>
    <t>Application for Confidentiality</t>
  </si>
  <si>
    <t>Name of Resource Planning Coordinator</t>
  </si>
  <si>
    <t>Date Completed:</t>
  </si>
  <si>
    <t>ENERGY BALANCE SUMMARY</t>
  </si>
  <si>
    <t>CA</t>
  </si>
  <si>
    <t>2021</t>
  </si>
  <si>
    <t>2022</t>
  </si>
  <si>
    <t>E-mail:</t>
  </si>
  <si>
    <t>2023</t>
  </si>
  <si>
    <t>2024</t>
  </si>
  <si>
    <t>State of California</t>
  </si>
  <si>
    <t>California Energy Commission</t>
  </si>
  <si>
    <t>2025</t>
  </si>
  <si>
    <t>2026</t>
  </si>
  <si>
    <t>Data input by User are in dark green font.</t>
  </si>
  <si>
    <t>2027</t>
  </si>
  <si>
    <t>2028</t>
  </si>
  <si>
    <t>2029</t>
  </si>
  <si>
    <t>2030</t>
  </si>
  <si>
    <t xml:space="preserve">     [Customer-side solar: nameplate capacity]</t>
  </si>
  <si>
    <t xml:space="preserve">     [Customer-side solar: peak hour output]</t>
  </si>
  <si>
    <t>Planning Reserve Margin</t>
  </si>
  <si>
    <t>[list resource by plant or unit]</t>
  </si>
  <si>
    <t>[list contracts by name]</t>
  </si>
  <si>
    <t xml:space="preserve">Additional Achievable Energy Efficiency Savings on Peak </t>
  </si>
  <si>
    <t xml:space="preserve">Demand Response / Interruptible Programs on Peak </t>
  </si>
  <si>
    <t>GENERIC ADDITIONS</t>
  </si>
  <si>
    <t>[list resource by name or description]</t>
  </si>
  <si>
    <t xml:space="preserve">     [Customer-side solar generation]</t>
  </si>
  <si>
    <t>Firm Sales Obligations</t>
  </si>
  <si>
    <t>[list resource by name]</t>
  </si>
  <si>
    <t>CAPACITY BALANCE SUMMARY</t>
  </si>
  <si>
    <t>GHG EMISSIONS OF SHORT TERM PURCHASES</t>
  </si>
  <si>
    <t>NET ENERGY FOR  LOAD CALCULATIONS</t>
  </si>
  <si>
    <t>Units = MW</t>
  </si>
  <si>
    <t>PEAK LOAD CALCULATIONS</t>
  </si>
  <si>
    <t>Energy Balance Table</t>
  </si>
  <si>
    <t>Emissions Table</t>
  </si>
  <si>
    <t>RPS Table</t>
  </si>
  <si>
    <t>11a</t>
  </si>
  <si>
    <t>11b</t>
  </si>
  <si>
    <t>11c</t>
  </si>
  <si>
    <t>11d</t>
  </si>
  <si>
    <t>11e</t>
  </si>
  <si>
    <t>11f</t>
  </si>
  <si>
    <t>11g</t>
  </si>
  <si>
    <t>11h</t>
  </si>
  <si>
    <t>11i</t>
  </si>
  <si>
    <t>13a</t>
  </si>
  <si>
    <t>13b</t>
  </si>
  <si>
    <t>13c</t>
  </si>
  <si>
    <t>13d</t>
  </si>
  <si>
    <t>13e</t>
  </si>
  <si>
    <t>13f</t>
  </si>
  <si>
    <t>13g</t>
  </si>
  <si>
    <t>13h</t>
  </si>
  <si>
    <t>13i</t>
  </si>
  <si>
    <t>14a</t>
  </si>
  <si>
    <t>14b</t>
  </si>
  <si>
    <t>14c</t>
  </si>
  <si>
    <t>14d</t>
  </si>
  <si>
    <t>14e</t>
  </si>
  <si>
    <t>16a</t>
  </si>
  <si>
    <t>16b</t>
  </si>
  <si>
    <t>16c</t>
  </si>
  <si>
    <t>16d</t>
  </si>
  <si>
    <t>16e</t>
  </si>
  <si>
    <t>1i</t>
  </si>
  <si>
    <t>2018</t>
  </si>
  <si>
    <t>Emissions Intensity Units = mt CO2e/MWh</t>
  </si>
  <si>
    <t>Units = MWh</t>
  </si>
  <si>
    <t>1a</t>
  </si>
  <si>
    <t>1b</t>
  </si>
  <si>
    <t>1c</t>
  </si>
  <si>
    <t>1d</t>
  </si>
  <si>
    <t>1e</t>
  </si>
  <si>
    <t>1f</t>
  </si>
  <si>
    <t>1g</t>
  </si>
  <si>
    <t>1h</t>
  </si>
  <si>
    <t>1j</t>
  </si>
  <si>
    <t>RPS ENERGY REQUIREMENT CALCULATIONS</t>
  </si>
  <si>
    <t>Total peak dependable capacity of generic supply resources (not RPS-eligible)</t>
  </si>
  <si>
    <t>Total peak dependable capacity of generic RPS-eligible resources</t>
  </si>
  <si>
    <t>Total net energy for load (from 7)</t>
  </si>
  <si>
    <t>Emissions Intensity</t>
  </si>
  <si>
    <t xml:space="preserve">Emissions Intensity </t>
  </si>
  <si>
    <t>TOTAL GHG EMISSIONS</t>
  </si>
  <si>
    <t xml:space="preserve">Scenario Name: </t>
  </si>
  <si>
    <t>Forecast Total Peak-Hour 1-in-2 Demand</t>
  </si>
  <si>
    <t>EXISTING AND PLANNED CAPACITY SUPPLY RESOURCES</t>
  </si>
  <si>
    <t>Total energy from generic supply resources (not RPS-eligible)</t>
  </si>
  <si>
    <t>Total energy from generic RPS-eligible resources</t>
  </si>
  <si>
    <t>2a</t>
  </si>
  <si>
    <t>2b</t>
  </si>
  <si>
    <t>2c</t>
  </si>
  <si>
    <t>2d</t>
  </si>
  <si>
    <t>2i</t>
  </si>
  <si>
    <t>2j</t>
  </si>
  <si>
    <t>2k</t>
  </si>
  <si>
    <t>2l</t>
  </si>
  <si>
    <t>Total GHG emissions from generic supply resources (not RPS-eligible)</t>
  </si>
  <si>
    <t>Total GHG emissions from generic RPS-eligible resources</t>
  </si>
  <si>
    <t>Total GHG emissions of existing and planned supply resources (not RPS-eligible) (sum of 1a…1n)</t>
  </si>
  <si>
    <t>Total GHG emissions from existing and planned supply resources (1+2)</t>
  </si>
  <si>
    <t>4a</t>
  </si>
  <si>
    <t>4b</t>
  </si>
  <si>
    <t>4c</t>
  </si>
  <si>
    <t>4d</t>
  </si>
  <si>
    <t>4e</t>
  </si>
  <si>
    <t>5a</t>
  </si>
  <si>
    <t>5b</t>
  </si>
  <si>
    <t>5c</t>
  </si>
  <si>
    <t>5d</t>
  </si>
  <si>
    <t>5e</t>
  </si>
  <si>
    <t>Compliance Period 3</t>
  </si>
  <si>
    <t>Compliance Period 4</t>
  </si>
  <si>
    <t>Compliance Period 5</t>
  </si>
  <si>
    <t>Compliance Period 6</t>
  </si>
  <si>
    <t xml:space="preserve">     [Light Duty PEV electricity consumption/procurement requirement]</t>
  </si>
  <si>
    <t>EMISSIONS FROM GENERIC ADDITIONS</t>
  </si>
  <si>
    <t>Retail sales to end-use customers</t>
  </si>
  <si>
    <t>Beginning balances</t>
  </si>
  <si>
    <t>Start of 2017</t>
  </si>
  <si>
    <t>2017</t>
  </si>
  <si>
    <t>Soft target (%)</t>
  </si>
  <si>
    <t>Required procurement for compliance period</t>
  </si>
  <si>
    <t>12a</t>
  </si>
  <si>
    <t>12b</t>
  </si>
  <si>
    <t>12c</t>
  </si>
  <si>
    <t>12d</t>
  </si>
  <si>
    <t>12e</t>
  </si>
  <si>
    <t>12f</t>
  </si>
  <si>
    <t>12g</t>
  </si>
  <si>
    <t>12h</t>
  </si>
  <si>
    <t>12i</t>
  </si>
  <si>
    <t>13j</t>
  </si>
  <si>
    <t>13k</t>
  </si>
  <si>
    <t>13l</t>
  </si>
  <si>
    <t>15a</t>
  </si>
  <si>
    <t>15b</t>
  </si>
  <si>
    <t>15c</t>
  </si>
  <si>
    <t>15d</t>
  </si>
  <si>
    <t>15e</t>
  </si>
  <si>
    <t>Description of Worksheet Tabs</t>
  </si>
  <si>
    <t xml:space="preserve">Administrative Information </t>
  </si>
  <si>
    <t>Name of Publicly Owned Utility ("POU")</t>
  </si>
  <si>
    <t>12j</t>
  </si>
  <si>
    <t>12k</t>
  </si>
  <si>
    <t>12l</t>
  </si>
  <si>
    <t>Total Peak Procurement Requirement (7+8+9)</t>
  </si>
  <si>
    <t>Total peak dependable capacity of existing and planned supply resources (not RPS-eligible) (sum of 11a…11n)</t>
  </si>
  <si>
    <t>Total peak dependable capacity of existing and planned supply resources (11+12)</t>
  </si>
  <si>
    <t>Total peak dependable capacity of generic supply resources (14+15)</t>
  </si>
  <si>
    <t>Total peak dependable capacity of generic supply resources (from line 16)</t>
  </si>
  <si>
    <t>Total peak dependable capacity of existing and planned supply resources (from line 13)</t>
  </si>
  <si>
    <t>Total energy from existing and planned supply resources (not RPS-eligible) (sum of 12a…12n)</t>
  </si>
  <si>
    <t>Total energy from generic supply resources (15+16)</t>
  </si>
  <si>
    <t>Total GHG emissions from generic supply resources (4+5)</t>
  </si>
  <si>
    <t>Total peak procurement requirement (from line 10)</t>
  </si>
  <si>
    <t>CRAT</t>
  </si>
  <si>
    <t>Name of Scenario</t>
  </si>
  <si>
    <t>Date Updated:</t>
  </si>
  <si>
    <t>GHG EMISSIONS IMPACT OF TRANSPORTATION ELECTRIFICATION</t>
  </si>
  <si>
    <r>
      <rPr>
        <b/>
        <sz val="12"/>
        <color indexed="8"/>
        <rFont val="Arial"/>
        <family val="2"/>
      </rPr>
      <t>CRAT:</t>
    </r>
    <r>
      <rPr>
        <sz val="12"/>
        <color indexed="8"/>
        <rFont val="Arial"/>
        <family val="2"/>
      </rPr>
      <t xml:space="preserve">  Capacity Resource Accounting Table (CRAT): Annual peak capacity demand in each year and the contribution of each energy resource (capacity) in the POU’s portfolio to meet that demand.
</t>
    </r>
  </si>
  <si>
    <t xml:space="preserve">   GHG Emissions Accounting Table </t>
  </si>
  <si>
    <t xml:space="preserve">   Energy Balance Table </t>
  </si>
  <si>
    <t xml:space="preserve">   Capacity Resource Accounting Table </t>
  </si>
  <si>
    <t>Form CEC 113 (May 2017)</t>
  </si>
  <si>
    <t>Form CEC 109 (May 2017)</t>
  </si>
  <si>
    <t>Form CEC 110 (May 2017)</t>
  </si>
  <si>
    <t>Form CEC 111 (May 2017)</t>
  </si>
  <si>
    <t>Form CEC 112 (May 2017)</t>
  </si>
  <si>
    <t xml:space="preserve">   RPS Procurement Table </t>
  </si>
  <si>
    <t>11j</t>
  </si>
  <si>
    <t>11k</t>
  </si>
  <si>
    <t>11l</t>
  </si>
  <si>
    <t>11m</t>
  </si>
  <si>
    <t>11n</t>
  </si>
  <si>
    <t>12m</t>
  </si>
  <si>
    <t>12n</t>
  </si>
  <si>
    <t>12o</t>
  </si>
  <si>
    <t>12p</t>
  </si>
  <si>
    <t>12q</t>
  </si>
  <si>
    <t>12r</t>
  </si>
  <si>
    <t>14f</t>
  </si>
  <si>
    <t>14g</t>
  </si>
  <si>
    <t>14h</t>
  </si>
  <si>
    <t>14i</t>
  </si>
  <si>
    <t>14j</t>
  </si>
  <si>
    <t>14k</t>
  </si>
  <si>
    <t>14l</t>
  </si>
  <si>
    <t>14m</t>
  </si>
  <si>
    <t>14n</t>
  </si>
  <si>
    <t>15f</t>
  </si>
  <si>
    <t>15g</t>
  </si>
  <si>
    <t>15h</t>
  </si>
  <si>
    <t>15i</t>
  </si>
  <si>
    <t>15j</t>
  </si>
  <si>
    <t>15k</t>
  </si>
  <si>
    <t>15l</t>
  </si>
  <si>
    <t>15m</t>
  </si>
  <si>
    <t>15n</t>
  </si>
  <si>
    <t>13m</t>
  </si>
  <si>
    <t>13n</t>
  </si>
  <si>
    <t>Total energy from existing and planned supply resources (12+13)</t>
  </si>
  <si>
    <t>16f</t>
  </si>
  <si>
    <t>16g</t>
  </si>
  <si>
    <t>16h</t>
  </si>
  <si>
    <t>16i</t>
  </si>
  <si>
    <t>16j</t>
  </si>
  <si>
    <t>16k</t>
  </si>
  <si>
    <t>16l</t>
  </si>
  <si>
    <t>16m</t>
  </si>
  <si>
    <t>16n</t>
  </si>
  <si>
    <t>1k</t>
  </si>
  <si>
    <t>1l</t>
  </si>
  <si>
    <t>1m</t>
  </si>
  <si>
    <t>1n</t>
  </si>
  <si>
    <t>2e</t>
  </si>
  <si>
    <t>2f</t>
  </si>
  <si>
    <t>2g</t>
  </si>
  <si>
    <t>2h</t>
  </si>
  <si>
    <t>2m</t>
  </si>
  <si>
    <t>2n</t>
  </si>
  <si>
    <t>4f</t>
  </si>
  <si>
    <t>4g</t>
  </si>
  <si>
    <t>4h</t>
  </si>
  <si>
    <t>4i</t>
  </si>
  <si>
    <t>4j</t>
  </si>
  <si>
    <t>4k</t>
  </si>
  <si>
    <t>4l</t>
  </si>
  <si>
    <t>4m</t>
  </si>
  <si>
    <t>4n</t>
  </si>
  <si>
    <t>5f</t>
  </si>
  <si>
    <t>5g</t>
  </si>
  <si>
    <t>5h</t>
  </si>
  <si>
    <t>5i</t>
  </si>
  <si>
    <t>5j</t>
  </si>
  <si>
    <t>5k</t>
  </si>
  <si>
    <t>5l</t>
  </si>
  <si>
    <t>5m</t>
  </si>
  <si>
    <t>5n</t>
  </si>
  <si>
    <r>
      <t>Admin Info:</t>
    </r>
    <r>
      <rPr>
        <sz val="12"/>
        <color indexed="8"/>
        <rFont val="Arial"/>
        <family val="2"/>
      </rPr>
      <t xml:space="preserve">  A listing of contact information of the tables' preparer with information for any back-up personnel. 
</t>
    </r>
  </si>
  <si>
    <r>
      <t xml:space="preserve">EBT: </t>
    </r>
    <r>
      <rPr>
        <sz val="12"/>
        <color indexed="8"/>
        <rFont val="Arial"/>
        <family val="2"/>
      </rPr>
      <t>Energy Balance Table</t>
    </r>
    <r>
      <rPr>
        <b/>
        <sz val="12"/>
        <color indexed="8"/>
        <rFont val="Arial"/>
        <family val="2"/>
      </rPr>
      <t xml:space="preserve"> </t>
    </r>
    <r>
      <rPr>
        <sz val="12"/>
        <color indexed="8"/>
        <rFont val="Arial"/>
        <family val="2"/>
      </rPr>
      <t>(EBT):</t>
    </r>
    <r>
      <rPr>
        <b/>
        <sz val="12"/>
        <color indexed="8"/>
        <rFont val="Arial"/>
        <family val="2"/>
      </rPr>
      <t xml:space="preserve"> </t>
    </r>
    <r>
      <rPr>
        <sz val="12"/>
        <color indexed="8"/>
        <rFont val="Arial"/>
        <family val="2"/>
      </rPr>
      <t>Annual total energy demand and annual estimates for energy supply from various resources.</t>
    </r>
    <r>
      <rPr>
        <b/>
        <sz val="12"/>
        <color indexed="8"/>
        <rFont val="Arial"/>
        <family val="2"/>
      </rPr>
      <t xml:space="preserve">
</t>
    </r>
  </si>
  <si>
    <r>
      <rPr>
        <b/>
        <sz val="12"/>
        <color indexed="8"/>
        <rFont val="Arial"/>
        <family val="2"/>
      </rPr>
      <t>RPT:</t>
    </r>
    <r>
      <rPr>
        <sz val="12"/>
        <color indexed="8"/>
        <rFont val="Arial"/>
        <family val="2"/>
      </rPr>
      <t xml:space="preserve"> Resource Procurement Table (RPT): A detailed summary of a POU resource plan to meet the RPS requirements. 
</t>
    </r>
  </si>
  <si>
    <t>Standardized Reporting Tables for Public Owned Utility IRP Filing</t>
  </si>
  <si>
    <t>Back-up / Additional Contact Persons for Questions about these Tables (Optional):</t>
  </si>
  <si>
    <t>Persons who prepared Tables</t>
  </si>
  <si>
    <t xml:space="preserve">     [Peak load reduction due to thermal energy storage]</t>
  </si>
  <si>
    <r>
      <rPr>
        <b/>
        <sz val="12"/>
        <rFont val="Calibri"/>
        <family val="2"/>
        <scheme val="minor"/>
      </rPr>
      <t>Current capacity surplus</t>
    </r>
    <r>
      <rPr>
        <b/>
        <sz val="12"/>
        <color rgb="FFFF0000"/>
        <rFont val="Calibri"/>
        <family val="2"/>
        <scheme val="minor"/>
      </rPr>
      <t xml:space="preserve"> (shortfall) </t>
    </r>
    <r>
      <rPr>
        <b/>
        <sz val="12"/>
        <rFont val="Calibri"/>
        <family val="2"/>
        <scheme val="minor"/>
      </rPr>
      <t>(18-17)</t>
    </r>
  </si>
  <si>
    <t xml:space="preserve">     [Light Duty PEV consumption in peak hour]</t>
  </si>
  <si>
    <r>
      <rPr>
        <b/>
        <sz val="12"/>
        <color indexed="8"/>
        <rFont val="Arial"/>
        <family val="2"/>
      </rPr>
      <t>GEAT:</t>
    </r>
    <r>
      <rPr>
        <sz val="12"/>
        <color indexed="8"/>
        <rFont val="Arial"/>
        <family val="2"/>
      </rPr>
      <t xml:space="preserve">  GHG Emissions Accounting Table (GEAT): Annual GHG emissions associated with each resource in the POU’s portfolio to demonstrate compliance with the GHG emissions reduction targets established by CARB.
</t>
    </r>
  </si>
  <si>
    <t>GHG emissions reduction due to gasoline vehicle displacement by LD PEVs</t>
  </si>
  <si>
    <t>GHG emissions increase due to LD PEV electricity loads</t>
  </si>
  <si>
    <t>Utility-Owned Generation and Storage (not RPS-eligible):</t>
  </si>
  <si>
    <t>Long-Term Contracts (not RPS-eligible):</t>
  </si>
  <si>
    <t>Utility-Owned Generation (not RPS-eligible):</t>
  </si>
  <si>
    <t>Utility-Owned Generation Resources (not RPS-eligible):</t>
  </si>
  <si>
    <t>EXISTING AND PLANNED GENERATION RESOURCES</t>
  </si>
  <si>
    <t>Utility-Owned RPS-eligible  Generation Resources:</t>
  </si>
  <si>
    <t>Utility-Owned RPS-eligible Resources:</t>
  </si>
  <si>
    <t>Long-Term Contracts (RPS-eligible):</t>
  </si>
  <si>
    <t>NON-RPS ELIGIBLE RESOURCES:</t>
  </si>
  <si>
    <t>RPS-ELIGIBLE RESOURCES:</t>
  </si>
  <si>
    <t>ENERGY FROM SHORT-TERM PURCHASES</t>
  </si>
  <si>
    <t>Short term and spot market purchases:</t>
  </si>
  <si>
    <t>GHG EMISSIONS FROM EXISTING AND PLANNED  SUPPLY RESOURCES</t>
  </si>
  <si>
    <t>Yearly Emissions Total Units = Mmt CO2e</t>
  </si>
  <si>
    <t>Planned capacity surplus/shortfall (shortfalls assumed to be met with short-term capacity purchases) (19+20)</t>
  </si>
  <si>
    <t>6A</t>
  </si>
  <si>
    <t>Net purchases of Category 3 RECs</t>
  </si>
  <si>
    <t>Net purchases of  Category 0, 1 and 2 RECs</t>
  </si>
  <si>
    <t>RPS-eligible energy procured (copied from EBT)</t>
  </si>
  <si>
    <t>Historical Data</t>
  </si>
  <si>
    <t xml:space="preserve">   Amount of energy applied to procurement obligation</t>
  </si>
  <si>
    <t>7A</t>
  </si>
  <si>
    <t>Undelivered RPS energy</t>
  </si>
  <si>
    <t>13z</t>
  </si>
  <si>
    <t>19a</t>
  </si>
  <si>
    <t>Total delivered energy (19-19a+20)</t>
  </si>
  <si>
    <t>Surplus/Shortfall (21-22)</t>
  </si>
  <si>
    <t>Emissions intensity (portfolio gas/short-term and spot market purchases)</t>
  </si>
  <si>
    <t>8a</t>
  </si>
  <si>
    <t>8b</t>
  </si>
  <si>
    <t>8c</t>
  </si>
  <si>
    <t>8d</t>
  </si>
  <si>
    <t>PORTFOLIO GHG EMISSIONS</t>
  </si>
  <si>
    <t>Firm Sales Obligations (MWh from EBT)</t>
  </si>
  <si>
    <t>8e</t>
  </si>
  <si>
    <t>Emissions adjustment (8Cx8D)</t>
  </si>
  <si>
    <t>8f</t>
  </si>
  <si>
    <t>17z</t>
  </si>
  <si>
    <r>
      <t xml:space="preserve">Total energy from supply resources </t>
    </r>
    <r>
      <rPr>
        <b/>
        <sz val="12"/>
        <color rgb="FFFF0000"/>
        <rFont val="Calibri"/>
        <family val="2"/>
        <scheme val="minor"/>
      </rPr>
      <t>(14+17+17z)</t>
    </r>
  </si>
  <si>
    <t>EMISSIONS ADJUSTMENTS</t>
  </si>
  <si>
    <t>Total energy for emissions adjustment (8a+8b)</t>
  </si>
  <si>
    <t>Total generation plus RECs (all Categories) applied to procurement requirement (6A + 7A + 11)</t>
  </si>
  <si>
    <t>Undelivered RPS energy (from 13z)</t>
  </si>
  <si>
    <t>Total energy from RPS-eligible short-term contracts</t>
  </si>
  <si>
    <t>Total GHG emissions to meet net energy for load (3+6+7)</t>
  </si>
  <si>
    <t xml:space="preserve">     [Other transportation electricity consumption/procurement requirement]</t>
  </si>
  <si>
    <t xml:space="preserve">     [Other electrification/fuel substitution; consumption/procurement requirement]</t>
  </si>
  <si>
    <t>GHG emissions reduction due to fuel displacement - other transportation electrification</t>
  </si>
  <si>
    <t>GHG emissions increase due to increased electricity loads - other transportation electrification</t>
  </si>
  <si>
    <t>Undelivered RPS energy (MWh from EBT)</t>
  </si>
  <si>
    <t>Standardized Reporting Tables 
for Publicly Owned Utility IRP Filing
California Energy Commission
Energy Assessment Division</t>
  </si>
  <si>
    <t>Fuel type</t>
  </si>
  <si>
    <t>UOG-NON-RPS</t>
  </si>
  <si>
    <t>Natural Gas</t>
  </si>
  <si>
    <t>Pump Storage</t>
  </si>
  <si>
    <t>Coal</t>
  </si>
  <si>
    <t>Large Hydroelectric</t>
  </si>
  <si>
    <t>Nuclear</t>
  </si>
  <si>
    <t>Biofuels</t>
  </si>
  <si>
    <t>Storage</t>
  </si>
  <si>
    <t>Battery Storage</t>
  </si>
  <si>
    <t>LT contracts-NON-RPS</t>
  </si>
  <si>
    <t>Unspecified/System Power</t>
  </si>
  <si>
    <t>UOG RPS</t>
  </si>
  <si>
    <t>Small Hydroelectric</t>
  </si>
  <si>
    <t>Solar PV</t>
  </si>
  <si>
    <t>Solar Thermal</t>
  </si>
  <si>
    <t>Geothermal</t>
  </si>
  <si>
    <t>Wind</t>
  </si>
  <si>
    <t>LT contracts RPS</t>
  </si>
  <si>
    <t>Generic-NON-RPS</t>
  </si>
  <si>
    <t>Generic RPS</t>
  </si>
  <si>
    <t>13o</t>
  </si>
  <si>
    <t>13q</t>
  </si>
  <si>
    <t>13p</t>
  </si>
  <si>
    <t>13r</t>
  </si>
  <si>
    <t>13s</t>
  </si>
  <si>
    <t>13t</t>
  </si>
  <si>
    <t>12s</t>
  </si>
  <si>
    <t>12t</t>
  </si>
  <si>
    <t>2o</t>
  </si>
  <si>
    <t>2p</t>
  </si>
  <si>
    <t>sq</t>
  </si>
  <si>
    <t>2t</t>
  </si>
  <si>
    <t>2r</t>
  </si>
  <si>
    <t>2s</t>
  </si>
  <si>
    <t>Total GHG emissions from RPS-eligible resources (sum of 2a…2t)</t>
  </si>
  <si>
    <t>For fuel type, choose from list or enter value</t>
  </si>
  <si>
    <t>Total peak dependable capacity of existing and planned RPS-eligible resources (sum of 12a…12t)</t>
  </si>
  <si>
    <t>Adjusted Portfolio emissions (8-8e)</t>
  </si>
  <si>
    <t>Category 0, 1 and 2 Resources (bundled with RECs)</t>
  </si>
  <si>
    <t>Category 3 Resources (unbundled RECs)</t>
  </si>
  <si>
    <t>Over/under procurement for compliance period (13 - 4)</t>
  </si>
  <si>
    <t>Excess balance at beginning/end of compliance period</t>
  </si>
  <si>
    <t>Excess balance and REC purchases applied to procurement obligation</t>
  </si>
  <si>
    <t>Net change in REC balance</t>
  </si>
  <si>
    <t>Peak Demand (accounting for demand response and AAEE) (1-5-6)</t>
  </si>
  <si>
    <t>Net energy for load (accounting for AAEE impacts)</t>
  </si>
  <si>
    <t>Retail sales to end-use customers (accounting for AAEE impacts)</t>
  </si>
  <si>
    <t>Net energy for load</t>
  </si>
  <si>
    <t>Total net energy for load (accounting for AAEE impacts) (5+6)</t>
  </si>
  <si>
    <t>Annual Retail sales to end-use customers (accounting for AAEE impacts) (From EBT)</t>
  </si>
  <si>
    <t>Green pricing program Exclusion, (may include other exclusions like self generation exclusion)</t>
  </si>
  <si>
    <t>Net change in balance/carryover (RECs and RPS-eligible energy) (6+7-6A-7A)</t>
  </si>
  <si>
    <t xml:space="preserve">  Excess balance and REC purchases applied to procurement obligation</t>
  </si>
  <si>
    <t>18a</t>
  </si>
  <si>
    <t>Net Short term and spot market purchases  (18 - 18a)</t>
  </si>
  <si>
    <t>Net spot market/short-term purchases:</t>
  </si>
  <si>
    <t>Short term and spot market sales (only report sales of energy from resources already included in the EBT):</t>
  </si>
  <si>
    <t>Total energy from RPS-eligible resources (sum of 13a…13t)</t>
  </si>
  <si>
    <t>Magnolia</t>
  </si>
  <si>
    <t>IPP</t>
  </si>
  <si>
    <t>Hoover</t>
  </si>
  <si>
    <t>Palo Verde</t>
  </si>
  <si>
    <t>Lake 1</t>
  </si>
  <si>
    <t>Pleasant Valley</t>
  </si>
  <si>
    <t>Milford I</t>
  </si>
  <si>
    <t>Tieton</t>
  </si>
  <si>
    <t>Copper Mountain</t>
  </si>
  <si>
    <t>Pebble Springs</t>
  </si>
  <si>
    <t>Don Campbell I</t>
  </si>
  <si>
    <t>Landfill</t>
  </si>
  <si>
    <t>Wyoming Wind</t>
  </si>
  <si>
    <t>IPP Solar</t>
  </si>
  <si>
    <t>RPS Wind</t>
  </si>
  <si>
    <t>RPS Solar</t>
  </si>
  <si>
    <t>IPP - Coal</t>
  </si>
  <si>
    <t>IPP Battery</t>
  </si>
  <si>
    <t>ICE</t>
  </si>
  <si>
    <t>Lake I</t>
  </si>
  <si>
    <r>
      <t xml:space="preserve">Scenario Name: </t>
    </r>
    <r>
      <rPr>
        <b/>
        <sz val="12"/>
        <color theme="6" tint="-0.499984740745262"/>
        <rFont val="Calibri"/>
        <family val="2"/>
        <scheme val="minor"/>
      </rPr>
      <t>Preferred C</t>
    </r>
  </si>
  <si>
    <t>Emissions are in metric tons CO2e</t>
  </si>
  <si>
    <t>Himanshu Pandey</t>
  </si>
  <si>
    <t>Principal Electrical Engineer</t>
  </si>
  <si>
    <t>hkpandey@burbankca.gov</t>
  </si>
  <si>
    <t>818-238-3634</t>
  </si>
  <si>
    <t>164 W. Magnolia Blvd</t>
  </si>
  <si>
    <t>Burbank</t>
  </si>
  <si>
    <t>Burbank Water and Power</t>
  </si>
  <si>
    <t>Preferred C</t>
  </si>
  <si>
    <t>Olive 1</t>
  </si>
  <si>
    <t>Olive 2</t>
  </si>
  <si>
    <t>Other loads - IPP Battery charging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</si>
</sst>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5" formatCode="&quot;$&quot;#,##0_);\(&quot;$&quot;#,##0\)"/>
    <numFmt numFmtId="6" formatCode="&quot;$&quot;#,##0_);[Red]\(&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yy;@"/>
    <numFmt numFmtId="165" formatCode="#,##0.000_);[Red]\(#,##0.000\)"/>
    <numFmt numFmtId="166" formatCode="0.0"/>
    <numFmt numFmtId="167" formatCode="_(* #,##0_);_(* \(#,##0\);_(* &quot;-&quot;??_);_(@_)"/>
    <numFmt numFmtId="168" formatCode="_-* #,##0_-;\-* #,##0_-;_-* &quot;-&quot;_-;_-@_-"/>
    <numFmt numFmtId="169" formatCode="_-* #,##0.00_-;\-* #,##0.00_-;_-* &quot;-&quot;??_-;_-@_-"/>
    <numFmt numFmtId="170" formatCode="0.000000"/>
    <numFmt numFmtId="171" formatCode="#,##0;\(#,##0\)"/>
    <numFmt numFmtId="172" formatCode="&quot;$&quot;#,##0.0;[Red]\-&quot;$&quot;#,##0.0"/>
    <numFmt numFmtId="173" formatCode="_(* #,##0_);_(* \(#,##0\);_(* &quot;0.0&quot;_);_(@_)"/>
    <numFmt numFmtId="174" formatCode="m\-d\-yy"/>
    <numFmt numFmtId="175" formatCode="#,##0;\-#,##0;&quot;-&quot;"/>
    <numFmt numFmtId="176" formatCode="#,##0.000\¢;\(#,##0.000\¢\)"/>
    <numFmt numFmtId="177" formatCode="&quot;$&quot;#,\);\(&quot;$&quot;#,##0\)"/>
    <numFmt numFmtId="178" formatCode="0.000_)"/>
    <numFmt numFmtId="179" formatCode="#,##0.00;[Red]\(#,##0.00\)"/>
    <numFmt numFmtId="180" formatCode="#,##0_);[Red]\(#,##0\);&quot;-&quot;_);@_)"/>
    <numFmt numFmtId="181" formatCode="_(* #,##0.00_);_(* \(#,##0.00\);_(* \-??_);_(@_)"/>
    <numFmt numFmtId="182" formatCode="hh:mm"/>
    <numFmt numFmtId="183" formatCode="00000"/>
    <numFmt numFmtId="184" formatCode="&quot;$&quot;#,##0_);[Red]\(&quot;$&quot;#,##0\);&quot;-&quot;_);@_)"/>
    <numFmt numFmtId="185" formatCode="&quot;$&quot;#,##0\ ;\(&quot;$&quot;#,##0\)"/>
    <numFmt numFmtId="186" formatCode="#,##0.0"/>
    <numFmt numFmtId="187" formatCode="#,##0.00;[Red]#,##0.00"/>
    <numFmt numFmtId="188" formatCode="_([$€-2]* #,##0.00_);_([$€-2]* \(#,##0.00\);_([$€-2]* &quot;-&quot;??_)"/>
    <numFmt numFmtId="189" formatCode="_-* #,##0.0_-;\-* #,##0.0_-;_-* &quot;-&quot;??_-;_-@_-"/>
    <numFmt numFmtId="190" formatCode="yyyy"/>
    <numFmt numFmtId="191" formatCode="#,##0.00&quot; $&quot;;\-#,##0.00&quot; $&quot;"/>
    <numFmt numFmtId="192" formatCode="General_)"/>
    <numFmt numFmtId="193" formatCode="[Red][&gt;8760]General;[Black][&lt;=8760]General"/>
    <numFmt numFmtId="194" formatCode="[Red][=1]General;[Black][&lt;&gt;1]General"/>
    <numFmt numFmtId="195" formatCode="_(&quot;N$&quot;* #,##0_);_(&quot;N$&quot;* \(#,##0\);_(&quot;N$&quot;* &quot;-&quot;_);_(@_)"/>
    <numFmt numFmtId="196" formatCode="_(&quot;N$&quot;* #,##0.00_);_(&quot;N$&quot;* \(#,##0.00\);_(&quot;N$&quot;* &quot;-&quot;??_);_(@_)"/>
    <numFmt numFmtId="197" formatCode="#,##0.0000\ ;[Red]\(#,##0.0000\)"/>
    <numFmt numFmtId="198" formatCode="0.00_)"/>
    <numFmt numFmtId="199" formatCode="[$-409]mmmm\-yy;@"/>
    <numFmt numFmtId="200" formatCode="0.0%"/>
    <numFmt numFmtId="201" formatCode="&quot;$&quot;#,##0"/>
    <numFmt numFmtId="202" formatCode="[&lt;0]&quot;&quot;;[Black][&gt;0]\(00.0%\);General"/>
    <numFmt numFmtId="203" formatCode="0000"/>
    <numFmt numFmtId="204" formatCode="0.0000"/>
    <numFmt numFmtId="205" formatCode="_-&quot;£&quot;* #,##0_-;\-&quot;£&quot;* #,##0_-;_-&quot;£&quot;* &quot;-&quot;_-;_-@_-"/>
    <numFmt numFmtId="206" formatCode="_-&quot;£&quot;* #,##0.00_-;\-&quot;£&quot;* #,##0.00_-;_-&quot;£&quot;* &quot;-&quot;??_-;_-@_-"/>
    <numFmt numFmtId="207" formatCode="&quot;$&quot;#,##0.00"/>
    <numFmt numFmtId="208" formatCode="#,##0.0_);[Red]\(#,##0.0\)"/>
  </numFmts>
  <fonts count="186">
    <font>
      <sz val="12"/>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Times New Roman"/>
      <family val="1"/>
    </font>
    <font>
      <sz val="8"/>
      <name val="Times New Roman"/>
      <family val="1"/>
    </font>
    <font>
      <b/>
      <sz val="12"/>
      <name val="Times New Roman"/>
      <family val="1"/>
    </font>
    <font>
      <sz val="12"/>
      <color rgb="FF008000"/>
      <name val="Times New Roman"/>
      <family val="1"/>
    </font>
    <font>
      <sz val="10"/>
      <name val="Arial"/>
      <family val="2"/>
    </font>
    <font>
      <u/>
      <sz val="10"/>
      <color indexed="12"/>
      <name val="Arial"/>
      <family val="2"/>
    </font>
    <font>
      <sz val="10"/>
      <name val="Times New Roman"/>
      <family val="1"/>
    </font>
    <font>
      <b/>
      <sz val="10"/>
      <name val="Times New Roman"/>
      <family val="1"/>
    </font>
    <font>
      <sz val="12"/>
      <name val="Calibri"/>
      <family val="2"/>
      <scheme val="minor"/>
    </font>
    <font>
      <b/>
      <sz val="12"/>
      <name val="Calibri"/>
      <family val="2"/>
      <scheme val="minor"/>
    </font>
    <font>
      <b/>
      <u/>
      <sz val="12"/>
      <name val="Calibri"/>
      <family val="2"/>
      <scheme val="minor"/>
    </font>
    <font>
      <b/>
      <sz val="12"/>
      <color indexed="10"/>
      <name val="Calibri"/>
      <family val="2"/>
      <scheme val="minor"/>
    </font>
    <font>
      <sz val="12"/>
      <color rgb="FF008000"/>
      <name val="Calibri"/>
      <family val="2"/>
      <scheme val="minor"/>
    </font>
    <font>
      <sz val="12"/>
      <color rgb="FF00B050"/>
      <name val="Calibri"/>
      <family val="2"/>
      <scheme val="minor"/>
    </font>
    <font>
      <b/>
      <sz val="12"/>
      <color rgb="FF00B050"/>
      <name val="Calibri"/>
      <family val="2"/>
      <scheme val="minor"/>
    </font>
    <font>
      <sz val="10"/>
      <name val="Calibri"/>
      <family val="2"/>
      <scheme val="minor"/>
    </font>
    <font>
      <b/>
      <sz val="10"/>
      <name val="Calibri"/>
      <family val="2"/>
      <scheme val="minor"/>
    </font>
    <font>
      <u/>
      <sz val="10"/>
      <color indexed="12"/>
      <name val="Calibri"/>
      <family val="2"/>
      <scheme val="minor"/>
    </font>
    <font>
      <b/>
      <sz val="12"/>
      <color rgb="FFFF0000"/>
      <name val="Calibri"/>
      <family val="2"/>
      <scheme val="minor"/>
    </font>
    <font>
      <b/>
      <sz val="14"/>
      <name val="Arial"/>
      <family val="2"/>
    </font>
    <font>
      <b/>
      <sz val="10"/>
      <name val="Arial"/>
      <family val="2"/>
    </font>
    <font>
      <b/>
      <sz val="10"/>
      <color theme="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b/>
      <sz val="16"/>
      <color theme="1"/>
      <name val="Arial"/>
      <family val="2"/>
    </font>
    <font>
      <sz val="12"/>
      <color theme="1"/>
      <name val="Arial"/>
      <family val="2"/>
    </font>
    <font>
      <b/>
      <sz val="12"/>
      <color theme="1"/>
      <name val="Arial"/>
      <family val="2"/>
    </font>
    <font>
      <sz val="12"/>
      <color rgb="FF000000"/>
      <name val="Arial"/>
      <family val="2"/>
    </font>
    <font>
      <b/>
      <sz val="12"/>
      <color rgb="FF000000"/>
      <name val="Arial"/>
      <family val="2"/>
    </font>
    <font>
      <b/>
      <sz val="12"/>
      <color indexed="8"/>
      <name val="Arial"/>
      <family val="2"/>
    </font>
    <font>
      <sz val="12"/>
      <color indexed="8"/>
      <name val="Arial"/>
      <family val="2"/>
    </font>
    <font>
      <b/>
      <sz val="12"/>
      <name val="Arial"/>
      <family val="2"/>
    </font>
    <font>
      <sz val="12"/>
      <name val="Arial"/>
      <family val="2"/>
    </font>
    <font>
      <sz val="10"/>
      <color indexed="11"/>
      <name val="Arial"/>
      <family val="2"/>
    </font>
    <font>
      <i/>
      <sz val="10"/>
      <color indexed="12"/>
      <name val="Arial"/>
      <family val="2"/>
    </font>
    <font>
      <i/>
      <sz val="10"/>
      <color indexed="10"/>
      <name val="Arial"/>
      <family val="2"/>
    </font>
    <font>
      <u/>
      <sz val="8.4"/>
      <color indexed="12"/>
      <name val="Arial"/>
      <family val="2"/>
    </font>
    <font>
      <sz val="10"/>
      <color indexed="8"/>
      <name val="Arial"/>
      <family val="2"/>
    </font>
    <font>
      <sz val="10"/>
      <name val="楲污麬ឬ⠭"/>
    </font>
    <font>
      <b/>
      <sz val="10"/>
      <name val="Arial Narrow"/>
      <family val="2"/>
    </font>
    <font>
      <sz val="10"/>
      <color theme="1"/>
      <name val="Arial"/>
      <family val="2"/>
    </font>
    <font>
      <sz val="11"/>
      <color theme="1"/>
      <name val="Calibri"/>
      <family val="2"/>
    </font>
    <font>
      <sz val="11"/>
      <color indexed="8"/>
      <name val="Calibri"/>
      <family val="2"/>
    </font>
    <font>
      <sz val="10"/>
      <color theme="1"/>
      <name val="Calibri"/>
      <family val="2"/>
    </font>
    <font>
      <sz val="11"/>
      <color theme="0"/>
      <name val="Calibri"/>
      <family val="2"/>
    </font>
    <font>
      <sz val="12"/>
      <color theme="0"/>
      <name val="Arial"/>
      <family val="2"/>
    </font>
    <font>
      <sz val="11"/>
      <color indexed="9"/>
      <name val="Calibri"/>
      <family val="2"/>
    </font>
    <font>
      <sz val="10"/>
      <color theme="0"/>
      <name val="Arial"/>
      <family val="2"/>
    </font>
    <font>
      <sz val="10"/>
      <color theme="0"/>
      <name val="Calibri"/>
      <family val="2"/>
    </font>
    <font>
      <sz val="11"/>
      <color indexed="63"/>
      <name val="Calibri"/>
      <family val="2"/>
    </font>
    <font>
      <sz val="8"/>
      <name val="楲污麬ឬ⠭"/>
      <family val="2"/>
    </font>
    <font>
      <sz val="8"/>
      <color indexed="23"/>
      <name val="楲污牥睥删"/>
      <family val="2"/>
    </font>
    <font>
      <sz val="10"/>
      <color indexed="23"/>
      <name val="楲污牥睥删"/>
      <family val="2"/>
    </font>
    <font>
      <sz val="10"/>
      <name val="MS Sans Serif"/>
      <family val="2"/>
    </font>
    <font>
      <sz val="10"/>
      <color indexed="12"/>
      <name val="Arial"/>
      <family val="2"/>
    </font>
    <font>
      <sz val="10"/>
      <color indexed="12"/>
      <name val="Arial Narrow"/>
      <family val="2"/>
    </font>
    <font>
      <sz val="11"/>
      <color rgb="FF9C0006"/>
      <name val="Calibri"/>
      <family val="2"/>
    </font>
    <font>
      <sz val="12"/>
      <color rgb="FF9C0006"/>
      <name val="Arial"/>
      <family val="2"/>
    </font>
    <font>
      <sz val="11"/>
      <color rgb="FF9C0006"/>
      <name val="Arial"/>
      <family val="2"/>
    </font>
    <font>
      <sz val="11"/>
      <color indexed="20"/>
      <name val="Calibri"/>
      <family val="2"/>
    </font>
    <font>
      <sz val="10"/>
      <color rgb="FF9C0006"/>
      <name val="Arial"/>
      <family val="2"/>
    </font>
    <font>
      <sz val="11"/>
      <color indexed="14"/>
      <name val="Calibri"/>
      <family val="2"/>
      <scheme val="minor"/>
    </font>
    <font>
      <sz val="10"/>
      <color rgb="FF9C0006"/>
      <name val="Calibri"/>
      <family val="2"/>
    </font>
    <font>
      <sz val="11"/>
      <color indexed="28"/>
      <name val="Calibri"/>
      <family val="2"/>
    </font>
    <font>
      <sz val="9"/>
      <name val="Helv"/>
    </font>
    <font>
      <i/>
      <sz val="14"/>
      <name val="Arial"/>
      <family val="2"/>
    </font>
    <font>
      <sz val="10"/>
      <name val="Helv"/>
      <charset val="177"/>
    </font>
    <font>
      <b/>
      <sz val="12"/>
      <name val="Helv"/>
    </font>
    <font>
      <b/>
      <sz val="11"/>
      <color rgb="FFFA7D00"/>
      <name val="Calibri"/>
      <family val="2"/>
    </font>
    <font>
      <b/>
      <sz val="12"/>
      <color rgb="FFFA7D00"/>
      <name val="Arial"/>
      <family val="2"/>
    </font>
    <font>
      <b/>
      <sz val="11"/>
      <color indexed="52"/>
      <name val="Calibri"/>
      <family val="2"/>
    </font>
    <font>
      <b/>
      <sz val="10"/>
      <color rgb="FFFA7D00"/>
      <name val="Arial"/>
      <family val="2"/>
    </font>
    <font>
      <b/>
      <sz val="10"/>
      <color rgb="FFFA7D00"/>
      <name val="Calibri"/>
      <family val="2"/>
    </font>
    <font>
      <b/>
      <sz val="10"/>
      <color indexed="8"/>
      <name val="Arial"/>
      <family val="2"/>
    </font>
    <font>
      <sz val="10"/>
      <name val="Helvetica"/>
      <family val="2"/>
    </font>
    <font>
      <b/>
      <sz val="11"/>
      <color theme="0"/>
      <name val="Calibri"/>
      <family val="2"/>
    </font>
    <font>
      <b/>
      <sz val="12"/>
      <color theme="0"/>
      <name val="Arial"/>
      <family val="2"/>
    </font>
    <font>
      <b/>
      <sz val="11"/>
      <color indexed="9"/>
      <name val="Calibri"/>
      <family val="2"/>
    </font>
    <font>
      <b/>
      <sz val="10"/>
      <color theme="0"/>
      <name val="Calibri"/>
      <family val="2"/>
    </font>
    <font>
      <sz val="11"/>
      <name val="Tms Rmn"/>
      <family val="1"/>
    </font>
    <font>
      <sz val="11"/>
      <name val="Arial"/>
      <family val="2"/>
    </font>
    <font>
      <sz val="11"/>
      <color theme="1"/>
      <name val="Arial"/>
      <family val="2"/>
    </font>
    <font>
      <sz val="10"/>
      <name val="Mangal"/>
      <family val="2"/>
    </font>
    <font>
      <sz val="12"/>
      <name val="Helv"/>
    </font>
    <font>
      <sz val="12"/>
      <color indexed="8"/>
      <name val="Courier"/>
      <family val="3"/>
    </font>
    <font>
      <sz val="10"/>
      <name val="MS Serif"/>
      <family val="1"/>
    </font>
    <font>
      <sz val="11"/>
      <name val="Book Antiqua"/>
      <family val="1"/>
    </font>
    <font>
      <sz val="11"/>
      <name val="??"/>
      <family val="3"/>
      <charset val="129"/>
    </font>
    <font>
      <sz val="11"/>
      <name val="??"/>
      <family val="3"/>
    </font>
    <font>
      <sz val="10"/>
      <name val="Helv"/>
    </font>
    <font>
      <sz val="10"/>
      <color indexed="16"/>
      <name val="MS Serif"/>
      <family val="1"/>
    </font>
    <font>
      <i/>
      <sz val="11"/>
      <color rgb="FF7F7F7F"/>
      <name val="Calibri"/>
      <family val="2"/>
    </font>
    <font>
      <i/>
      <sz val="12"/>
      <color rgb="FF7F7F7F"/>
      <name val="Arial"/>
      <family val="2"/>
    </font>
    <font>
      <i/>
      <sz val="11"/>
      <color indexed="23"/>
      <name val="Calibri"/>
      <family val="2"/>
    </font>
    <font>
      <sz val="18"/>
      <name val="Arial"/>
      <family val="2"/>
    </font>
    <font>
      <sz val="8"/>
      <name val="Arial"/>
      <family val="2"/>
    </font>
    <font>
      <i/>
      <sz val="12"/>
      <name val="Arial"/>
      <family val="2"/>
    </font>
    <font>
      <sz val="18"/>
      <name val="Times New Roman"/>
      <family val="1"/>
    </font>
    <font>
      <i/>
      <sz val="12"/>
      <name val="Times New Roman"/>
      <family val="1"/>
    </font>
    <font>
      <sz val="11"/>
      <color rgb="FF006100"/>
      <name val="Calibri"/>
      <family val="2"/>
    </font>
    <font>
      <sz val="12"/>
      <color rgb="FF006100"/>
      <name val="Arial"/>
      <family val="2"/>
    </font>
    <font>
      <sz val="11"/>
      <color indexed="17"/>
      <name val="Calibri"/>
      <family val="2"/>
    </font>
    <font>
      <b/>
      <u/>
      <sz val="11"/>
      <color indexed="37"/>
      <name val="Arial"/>
      <family val="2"/>
    </font>
    <font>
      <b/>
      <i/>
      <sz val="14"/>
      <color indexed="9"/>
      <name val="Arial"/>
      <family val="2"/>
    </font>
    <font>
      <b/>
      <sz val="15"/>
      <color theme="3"/>
      <name val="Calibri"/>
      <family val="2"/>
    </font>
    <font>
      <b/>
      <sz val="15"/>
      <color theme="3"/>
      <name val="Arial"/>
      <family val="2"/>
    </font>
    <font>
      <b/>
      <sz val="15"/>
      <color indexed="56"/>
      <name val="Calibri"/>
      <family val="2"/>
    </font>
    <font>
      <b/>
      <sz val="13"/>
      <color theme="3"/>
      <name val="Calibri"/>
      <family val="2"/>
    </font>
    <font>
      <b/>
      <sz val="13"/>
      <color theme="3"/>
      <name val="Arial"/>
      <family val="2"/>
    </font>
    <font>
      <b/>
      <sz val="13"/>
      <color indexed="56"/>
      <name val="Calibri"/>
      <family val="2"/>
    </font>
    <font>
      <b/>
      <sz val="11"/>
      <color theme="3"/>
      <name val="Calibri"/>
      <family val="2"/>
    </font>
    <font>
      <b/>
      <sz val="11"/>
      <color theme="3"/>
      <name val="Arial"/>
      <family val="2"/>
    </font>
    <font>
      <b/>
      <sz val="11"/>
      <color indexed="56"/>
      <name val="Calibri"/>
      <family val="2"/>
    </font>
    <font>
      <sz val="7"/>
      <color indexed="12"/>
      <name val="Arial"/>
      <family val="2"/>
    </font>
    <font>
      <u/>
      <sz val="11"/>
      <color theme="10"/>
      <name val="Calibri"/>
      <family val="2"/>
      <scheme val="minor"/>
    </font>
    <font>
      <u/>
      <sz val="10"/>
      <color indexed="10"/>
      <name val="Arial"/>
      <family val="2"/>
    </font>
    <font>
      <u/>
      <sz val="11"/>
      <color indexed="12"/>
      <name val="Calibri"/>
      <family val="2"/>
    </font>
    <font>
      <u/>
      <sz val="8.4"/>
      <color theme="10"/>
      <name val="Arial"/>
      <family val="2"/>
    </font>
    <font>
      <u/>
      <sz val="12"/>
      <color indexed="12"/>
      <name val="Times New Roman"/>
      <family val="1"/>
    </font>
    <font>
      <u/>
      <sz val="11"/>
      <color theme="10"/>
      <name val="Calibri"/>
      <family val="2"/>
    </font>
    <font>
      <u/>
      <sz val="7.7"/>
      <color theme="10"/>
      <name val="Arial"/>
      <family val="2"/>
    </font>
    <font>
      <sz val="12"/>
      <color rgb="FF3F3F76"/>
      <name val="Arial"/>
      <family val="2"/>
    </font>
    <font>
      <sz val="11"/>
      <color indexed="62"/>
      <name val="Calibri"/>
      <family val="2"/>
    </font>
    <font>
      <sz val="11"/>
      <color rgb="FF3F3F76"/>
      <name val="Calibri"/>
      <family val="2"/>
    </font>
    <font>
      <sz val="11"/>
      <color rgb="FFFA7D00"/>
      <name val="Calibri"/>
      <family val="2"/>
    </font>
    <font>
      <sz val="12"/>
      <color rgb="FFFA7D00"/>
      <name val="Arial"/>
      <family val="2"/>
    </font>
    <font>
      <sz val="11"/>
      <color indexed="52"/>
      <name val="Calibri"/>
      <family val="2"/>
    </font>
    <font>
      <sz val="11"/>
      <color rgb="FF9C6500"/>
      <name val="Calibri"/>
      <family val="2"/>
    </font>
    <font>
      <sz val="12"/>
      <color rgb="FF9C6500"/>
      <name val="Arial"/>
      <family val="2"/>
    </font>
    <font>
      <sz val="11"/>
      <color indexed="60"/>
      <name val="Calibri"/>
      <family val="2"/>
    </font>
    <font>
      <sz val="7"/>
      <name val="Small Fonts"/>
      <family val="2"/>
    </font>
    <font>
      <b/>
      <i/>
      <sz val="16"/>
      <name val="Helv"/>
    </font>
    <font>
      <sz val="11"/>
      <name val="Tms Rmn"/>
    </font>
    <font>
      <sz val="11"/>
      <name val="Times"/>
      <family val="1"/>
    </font>
    <font>
      <sz val="11"/>
      <color indexed="8"/>
      <name val="Arial"/>
      <family val="2"/>
      <charset val="1"/>
    </font>
    <font>
      <sz val="11"/>
      <color indexed="8"/>
      <name val="Calibri"/>
      <family val="2"/>
      <charset val="1"/>
    </font>
    <font>
      <sz val="11"/>
      <name val="Calibri"/>
      <family val="2"/>
    </font>
    <font>
      <sz val="10"/>
      <name val="Times New Roman"/>
      <family val="1"/>
      <charset val="204"/>
    </font>
    <font>
      <sz val="10"/>
      <name val="MS Sans Serif"/>
      <family val="2"/>
      <charset val="1"/>
    </font>
    <font>
      <sz val="10"/>
      <color rgb="FF000000"/>
      <name val="Times New Roman"/>
      <family val="1"/>
    </font>
    <font>
      <sz val="5"/>
      <name val="Helv"/>
    </font>
    <font>
      <b/>
      <sz val="11"/>
      <color rgb="FF3F3F3F"/>
      <name val="Calibri"/>
      <family val="2"/>
    </font>
    <font>
      <b/>
      <sz val="12"/>
      <color rgb="FF3F3F3F"/>
      <name val="Arial"/>
      <family val="2"/>
    </font>
    <font>
      <b/>
      <sz val="11"/>
      <color indexed="63"/>
      <name val="Calibri"/>
      <family val="2"/>
    </font>
    <font>
      <sz val="22"/>
      <name val="UBSHeadline"/>
      <family val="1"/>
    </font>
    <font>
      <sz val="10"/>
      <color indexed="14"/>
      <name val="Arial"/>
      <family val="2"/>
    </font>
    <font>
      <sz val="8"/>
      <name val="Helv"/>
    </font>
    <font>
      <sz val="9"/>
      <color indexed="8"/>
      <name val="Arial"/>
      <family val="2"/>
    </font>
    <font>
      <sz val="5"/>
      <name val="Arial"/>
      <family val="2"/>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8"/>
      <color indexed="8"/>
      <name val="Helv"/>
    </font>
    <font>
      <sz val="10"/>
      <name val="Frutiger 45 Light"/>
      <family val="2"/>
    </font>
    <font>
      <b/>
      <sz val="11"/>
      <name val="Times New Roman"/>
      <family val="1"/>
    </font>
    <font>
      <sz val="18"/>
      <color theme="3"/>
      <name val="Cambria"/>
      <family val="2"/>
      <scheme val="major"/>
    </font>
    <font>
      <b/>
      <sz val="18"/>
      <color indexed="56"/>
      <name val="Cambria"/>
      <family val="2"/>
    </font>
    <font>
      <b/>
      <sz val="11"/>
      <color theme="1"/>
      <name val="Calibri"/>
      <family val="2"/>
    </font>
    <font>
      <b/>
      <sz val="11"/>
      <color indexed="8"/>
      <name val="Calibri"/>
      <family val="2"/>
    </font>
    <font>
      <sz val="8"/>
      <color indexed="12"/>
      <name val="Arial"/>
      <family val="2"/>
    </font>
    <font>
      <sz val="10"/>
      <name val="Courier"/>
      <family val="3"/>
    </font>
    <font>
      <sz val="10"/>
      <color indexed="39"/>
      <name val="Arial"/>
      <family val="2"/>
    </font>
    <font>
      <sz val="11"/>
      <color rgb="FFFF0000"/>
      <name val="Calibri"/>
      <family val="2"/>
    </font>
    <font>
      <sz val="12"/>
      <color rgb="FFFF0000"/>
      <name val="Arial"/>
      <family val="2"/>
    </font>
    <font>
      <sz val="11"/>
      <color indexed="10"/>
      <name val="Calibri"/>
      <family val="2"/>
    </font>
    <font>
      <sz val="12"/>
      <color theme="6" tint="0.39997558519241921"/>
      <name val="Calibri"/>
      <family val="2"/>
      <scheme val="minor"/>
    </font>
    <font>
      <b/>
      <sz val="8"/>
      <name val="Calibri"/>
      <family val="2"/>
      <scheme val="minor"/>
    </font>
    <font>
      <b/>
      <u/>
      <sz val="14"/>
      <name val="Calibri"/>
      <family val="2"/>
      <scheme val="minor"/>
    </font>
    <font>
      <sz val="12"/>
      <name val="Times New Roman"/>
      <family val="1"/>
    </font>
    <font>
      <b/>
      <sz val="12"/>
      <color theme="6" tint="-0.499984740745262"/>
      <name val="Calibri"/>
      <family val="2"/>
      <scheme val="minor"/>
    </font>
    <font>
      <b/>
      <sz val="10"/>
      <color rgb="FFFFFFFF"/>
      <name val="Calibri"/>
      <family val="2"/>
    </font>
    <font>
      <b/>
      <sz val="10"/>
      <color rgb="FF005DAA"/>
      <name val="Calibri"/>
      <family val="2"/>
    </font>
    <font>
      <sz val="10"/>
      <color rgb="FF000000"/>
      <name val="Calibri"/>
      <family val="2"/>
    </font>
    <font>
      <sz val="10"/>
      <color theme="1"/>
      <name val="Calibri"/>
      <family val="2"/>
      <scheme val="minor"/>
    </font>
    <font>
      <sz val="12"/>
      <color rgb="FF00B050"/>
      <name val="Times New Roman"/>
      <family val="1"/>
    </font>
    <font>
      <sz val="11"/>
      <color rgb="FF00B050"/>
      <name val="Calibri"/>
      <family val="2"/>
      <scheme val="minor"/>
    </font>
    <font>
      <sz val="10"/>
      <color rgb="FF00B050"/>
      <name val="Calibri"/>
      <family val="2"/>
      <scheme val="minor"/>
    </font>
  </fonts>
  <fills count="116">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5"/>
        <bgColor indexed="64"/>
      </patternFill>
    </fill>
    <fill>
      <patternFill patternType="solid">
        <fgColor indexed="31"/>
      </patternFill>
    </fill>
    <fill>
      <patternFill patternType="solid">
        <fgColor indexed="9"/>
      </patternFill>
    </fill>
    <fill>
      <patternFill patternType="solid">
        <fgColor indexed="31"/>
        <bgColor indexed="22"/>
      </patternFill>
    </fill>
    <fill>
      <patternFill patternType="solid">
        <fgColor indexed="45"/>
      </patternFill>
    </fill>
    <fill>
      <patternFill patternType="solid">
        <fgColor indexed="47"/>
      </patternFill>
    </fill>
    <fill>
      <patternFill patternType="solid">
        <fgColor indexed="29"/>
      </patternFill>
    </fill>
    <fill>
      <patternFill patternType="solid">
        <fgColor indexed="45"/>
        <bgColor indexed="29"/>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bgColor indexed="22"/>
      </patternFill>
    </fill>
    <fill>
      <patternFill patternType="solid">
        <fgColor indexed="44"/>
      </patternFill>
    </fill>
    <fill>
      <patternFill patternType="solid">
        <fgColor indexed="22"/>
      </patternFill>
    </fill>
    <fill>
      <patternFill patternType="solid">
        <fgColor indexed="44"/>
        <bgColor indexed="31"/>
      </patternFill>
    </fill>
    <fill>
      <patternFill patternType="solid">
        <fgColor indexed="29"/>
        <bgColor indexed="45"/>
      </patternFill>
    </fill>
    <fill>
      <patternFill patternType="solid">
        <fgColor indexed="11"/>
      </patternFill>
    </fill>
    <fill>
      <patternFill patternType="solid">
        <fgColor indexed="43"/>
      </patternFill>
    </fill>
    <fill>
      <patternFill patternType="solid">
        <fgColor indexed="21"/>
        <bgColor indexed="57"/>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49"/>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gray0625">
        <fgColor indexed="11"/>
        <bgColor indexed="25"/>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62"/>
        <b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19"/>
      </patternFill>
    </fill>
    <fill>
      <patternFill patternType="solid">
        <fgColor indexed="16"/>
        <bgColor indexed="10"/>
      </patternFill>
    </fill>
    <fill>
      <patternFill patternType="solid">
        <fgColor indexed="42"/>
        <bgColor indexed="42"/>
      </patternFill>
    </fill>
    <fill>
      <patternFill patternType="solid">
        <fgColor indexed="57"/>
      </patternFill>
    </fill>
    <fill>
      <patternFill patternType="solid">
        <fgColor indexed="57"/>
        <bgColor indexed="38"/>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3"/>
        <bgColor indexed="52"/>
      </patternFill>
    </fill>
    <fill>
      <patternFill patternType="solid">
        <fgColor indexed="41"/>
        <bgColor indexed="64"/>
      </patternFill>
    </fill>
    <fill>
      <patternFill patternType="solid">
        <fgColor indexed="44"/>
        <bgColor indexed="64"/>
      </patternFill>
    </fill>
    <fill>
      <patternFill patternType="solid">
        <fgColor indexed="24"/>
        <bgColor indexed="25"/>
      </patternFill>
    </fill>
    <fill>
      <patternFill patternType="solid">
        <fgColor indexed="26"/>
        <bgColor indexed="64"/>
      </patternFill>
    </fill>
    <fill>
      <patternFill patternType="solid">
        <fgColor indexed="15"/>
        <bgColor indexed="64"/>
      </patternFill>
    </fill>
    <fill>
      <patternFill patternType="solid">
        <fgColor indexed="22"/>
        <bgColor indexed="31"/>
      </patternFill>
    </fill>
    <fill>
      <patternFill patternType="solid">
        <fgColor indexed="9"/>
        <bgColor indexed="64"/>
      </patternFill>
    </fill>
    <fill>
      <patternFill patternType="solid">
        <fgColor indexed="55"/>
      </patternFill>
    </fill>
    <fill>
      <patternFill patternType="solid">
        <fgColor indexed="55"/>
        <bgColor indexed="23"/>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41"/>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indexed="4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5DAA"/>
        <bgColor indexed="64"/>
      </patternFill>
    </fill>
    <fill>
      <patternFill patternType="solid">
        <fgColor rgb="FFCBEAF1"/>
        <bgColor rgb="FF000000"/>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double">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style="double">
        <color indexed="64"/>
      </left>
      <right/>
      <top/>
      <bottom style="hair">
        <color indexed="64"/>
      </bottom>
      <diagonal/>
    </border>
    <border>
      <left/>
      <right style="medium">
        <color indexed="8"/>
      </right>
      <top/>
      <bottom style="medium">
        <color indexed="8"/>
      </bottom>
      <diagonal/>
    </border>
    <border>
      <left style="thin">
        <color indexed="23"/>
      </left>
      <right style="thin">
        <color indexed="23"/>
      </right>
      <top style="thin">
        <color indexed="23"/>
      </top>
      <bottom style="thin">
        <color indexed="23"/>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double">
        <color indexed="64"/>
      </left>
      <right style="thin">
        <color indexed="64"/>
      </right>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theme="0"/>
      </left>
      <right style="thin">
        <color theme="0"/>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bottom style="thin">
        <color theme="0"/>
      </bottom>
      <diagonal/>
    </border>
    <border>
      <left style="medium">
        <color theme="0"/>
      </left>
      <right style="medium">
        <color indexed="64"/>
      </right>
      <top style="medium">
        <color indexed="64"/>
      </top>
      <bottom style="medium">
        <color indexed="64"/>
      </bottom>
      <diagonal/>
    </border>
    <border>
      <left/>
      <right style="thin">
        <color theme="0"/>
      </right>
      <top style="thin">
        <color auto="1"/>
      </top>
      <bottom/>
      <diagonal/>
    </border>
    <border>
      <left/>
      <right style="thin">
        <color theme="0"/>
      </right>
      <top/>
      <bottom/>
      <diagonal/>
    </border>
    <border>
      <left style="thin">
        <color theme="0"/>
      </left>
      <right/>
      <top/>
      <bottom style="thin">
        <color theme="0"/>
      </bottom>
      <diagonal/>
    </border>
    <border>
      <left style="thin">
        <color theme="0"/>
      </left>
      <right/>
      <top style="thin">
        <color theme="0"/>
      </top>
      <bottom style="thin">
        <color theme="0"/>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medium">
        <color rgb="FFBFBFBF"/>
      </left>
      <right style="medium">
        <color rgb="FFBFBFBF"/>
      </right>
      <top style="medium">
        <color rgb="FFBFBFBF"/>
      </top>
      <bottom style="medium">
        <color rgb="FFBFBFBF"/>
      </bottom>
      <diagonal/>
    </border>
  </borders>
  <cellStyleXfs count="25586">
    <xf numFmtId="0" fontId="0" fillId="0" borderId="0"/>
    <xf numFmtId="0" fontId="9" fillId="0" borderId="0"/>
    <xf numFmtId="0" fontId="10" fillId="0" borderId="0" applyNumberFormat="0" applyFill="0" applyBorder="0" applyAlignment="0" applyProtection="0">
      <alignment vertical="top"/>
      <protection locked="0"/>
    </xf>
    <xf numFmtId="0" fontId="9" fillId="0" borderId="0"/>
    <xf numFmtId="9" fontId="5" fillId="0" borderId="0" applyFont="0" applyFill="0" applyBorder="0" applyAlignment="0" applyProtection="0"/>
    <xf numFmtId="0" fontId="4" fillId="0" borderId="0"/>
    <xf numFmtId="43" fontId="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7" fontId="9" fillId="0" borderId="0"/>
    <xf numFmtId="7" fontId="9" fillId="0" borderId="0"/>
    <xf numFmtId="164" fontId="39" fillId="0" borderId="0" applyFont="0" applyFill="0" applyBorder="0" applyAlignment="0" applyProtection="0"/>
    <xf numFmtId="164" fontId="39" fillId="0" borderId="0" applyFont="0" applyFill="0" applyBorder="0" applyAlignment="0" applyProtection="0"/>
    <xf numFmtId="0" fontId="40" fillId="0" borderId="0" applyNumberFormat="0" applyFill="0" applyBorder="0" applyAlignment="0" applyProtection="0">
      <alignment vertical="top"/>
    </xf>
    <xf numFmtId="0" fontId="41" fillId="0" borderId="0" applyNumberFormat="0" applyFill="0" applyBorder="0" applyAlignment="0" applyProtection="0">
      <alignment vertical="top"/>
    </xf>
    <xf numFmtId="0" fontId="9" fillId="0" borderId="0" applyNumberFormat="0" applyFill="0" applyBorder="0" applyAlignment="0" applyProtection="0"/>
    <xf numFmtId="0" fontId="9" fillId="0" borderId="0" applyNumberFormat="0" applyFill="0" applyBorder="0" applyAlignment="0" applyProtection="0"/>
    <xf numFmtId="0" fontId="42" fillId="0" borderId="0" applyNumberFormat="0" applyFill="0" applyBorder="0" applyAlignment="0" applyProtection="0">
      <alignment vertical="top"/>
    </xf>
    <xf numFmtId="168" fontId="9" fillId="0" borderId="0" applyFont="0" applyFill="0" applyBorder="0" applyAlignment="0" applyProtection="0"/>
    <xf numFmtId="0" fontId="43" fillId="0" borderId="0" applyNumberFormat="0" applyFill="0" applyBorder="0" applyAlignment="0" applyProtection="0">
      <alignment vertical="top"/>
      <protection locked="0"/>
    </xf>
    <xf numFmtId="169" fontId="9" fillId="0" borderId="0" applyFont="0" applyFill="0" applyBorder="0" applyAlignment="0" applyProtection="0"/>
    <xf numFmtId="0" fontId="9" fillId="0" borderId="0"/>
    <xf numFmtId="0" fontId="9" fillId="0" borderId="0"/>
    <xf numFmtId="0" fontId="9" fillId="0" borderId="0"/>
    <xf numFmtId="0" fontId="9" fillId="0" borderId="0"/>
    <xf numFmtId="170" fontId="9" fillId="0" borderId="0">
      <alignment horizontal="left" wrapText="1"/>
    </xf>
    <xf numFmtId="170" fontId="9"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70" fontId="9" fillId="0" borderId="0">
      <alignment horizontal="left" wrapText="1"/>
    </xf>
    <xf numFmtId="170" fontId="9" fillId="0" borderId="0">
      <alignment horizontal="left" wrapText="1"/>
    </xf>
    <xf numFmtId="0" fontId="9" fillId="0" borderId="0" applyNumberFormat="0" applyFill="0" applyBorder="0" applyAlignment="0" applyProtection="0"/>
    <xf numFmtId="0" fontId="9" fillId="0" borderId="0" applyNumberFormat="0" applyFill="0" applyBorder="0" applyAlignment="0" applyProtection="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170" fontId="9" fillId="0" borderId="0">
      <alignment horizontal="left" wrapText="1"/>
    </xf>
    <xf numFmtId="170" fontId="9" fillId="0" borderId="0">
      <alignment horizontal="left" wrapText="1"/>
    </xf>
    <xf numFmtId="0" fontId="9" fillId="0" borderId="0" applyNumberFormat="0" applyFill="0" applyBorder="0" applyAlignment="0" applyProtection="0"/>
    <xf numFmtId="0" fontId="9" fillId="0" borderId="0" applyNumberFormat="0" applyFill="0" applyBorder="0" applyAlignment="0" applyProtection="0"/>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44" fillId="0" borderId="0">
      <alignment vertical="top"/>
    </xf>
    <xf numFmtId="0" fontId="9" fillId="0" borderId="0" applyNumberFormat="0" applyFill="0" applyBorder="0" applyAlignment="0" applyProtection="0"/>
    <xf numFmtId="0" fontId="9" fillId="0" borderId="0" applyNumberFormat="0" applyFill="0" applyBorder="0" applyAlignment="0" applyProtection="0"/>
    <xf numFmtId="0" fontId="45"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5"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0" fontId="5"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164" fontId="9" fillId="0" borderId="0" applyNumberFormat="0" applyFill="0" applyBorder="0" applyAlignment="0" applyProtection="0"/>
    <xf numFmtId="164" fontId="9" fillId="0" borderId="0" applyNumberFormat="0" applyFill="0" applyBorder="0" applyAlignment="0" applyProtection="0"/>
    <xf numFmtId="0" fontId="9" fillId="0" borderId="0" applyNumberFormat="0" applyFill="0" applyBorder="0" applyAlignment="0" applyProtection="0"/>
    <xf numFmtId="0" fontId="4" fillId="0" borderId="0"/>
    <xf numFmtId="171" fontId="9" fillId="0" borderId="0" applyBorder="0"/>
    <xf numFmtId="171" fontId="9" fillId="0" borderId="0" applyBorder="0"/>
    <xf numFmtId="4" fontId="9" fillId="0" borderId="0"/>
    <xf numFmtId="4" fontId="9" fillId="0" borderId="0"/>
    <xf numFmtId="0" fontId="46" fillId="0" borderId="1" applyNumberFormat="0" applyFont="0" applyFill="0" applyAlignment="0" applyProtection="0"/>
    <xf numFmtId="0" fontId="47"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8" fillId="15"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7"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0" fontId="32" fillId="15" borderId="0" applyNumberFormat="0" applyBorder="0" applyAlignment="0" applyProtection="0"/>
    <xf numFmtId="0" fontId="47" fillId="15" borderId="0" applyNumberFormat="0" applyBorder="0" applyAlignment="0" applyProtection="0"/>
    <xf numFmtId="0" fontId="4" fillId="40"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50"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49" fillId="40"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9" fillId="4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41" borderId="0" applyNumberFormat="0" applyBorder="0" applyAlignment="0" applyProtection="0"/>
    <xf numFmtId="0" fontId="32"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164" fontId="49" fillId="39"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9" fillId="39" borderId="0" applyNumberFormat="0" applyBorder="0" applyAlignment="0" applyProtection="0"/>
    <xf numFmtId="0" fontId="4" fillId="15"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49" fillId="39" borderId="0" applyNumberFormat="0" applyBorder="0" applyAlignment="0" applyProtection="0"/>
    <xf numFmtId="0" fontId="32" fillId="15" borderId="0" applyNumberFormat="0" applyBorder="0" applyAlignment="0" applyProtection="0"/>
    <xf numFmtId="0" fontId="49" fillId="40"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9" fillId="40"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9" fillId="40" borderId="0" applyNumberFormat="0" applyBorder="0" applyAlignment="0" applyProtection="0"/>
    <xf numFmtId="0" fontId="4" fillId="15" borderId="0" applyNumberFormat="0" applyBorder="0" applyAlignment="0" applyProtection="0"/>
    <xf numFmtId="0" fontId="49" fillId="40"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7" fillId="15" borderId="0" applyNumberFormat="0" applyBorder="0" applyAlignment="0" applyProtection="0"/>
    <xf numFmtId="0" fontId="50"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7" fillId="15" borderId="0" applyNumberFormat="0" applyBorder="0" applyAlignment="0" applyProtection="0"/>
    <xf numFmtId="0" fontId="4" fillId="15" borderId="0" applyNumberFormat="0" applyBorder="0" applyAlignment="0" applyProtection="0"/>
    <xf numFmtId="0" fontId="32" fillId="15" borderId="0" applyNumberFormat="0" applyBorder="0" applyAlignment="0" applyProtection="0"/>
    <xf numFmtId="0" fontId="47"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8" fillId="19"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7"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0" fontId="32" fillId="19" borderId="0" applyNumberFormat="0" applyBorder="0" applyAlignment="0" applyProtection="0"/>
    <xf numFmtId="0" fontId="47" fillId="19" borderId="0" applyNumberFormat="0" applyBorder="0" applyAlignment="0" applyProtection="0"/>
    <xf numFmtId="0" fontId="4" fillId="43"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50"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49" fillId="44"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9" fillId="4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5" borderId="0" applyNumberFormat="0" applyBorder="0" applyAlignment="0" applyProtection="0"/>
    <xf numFmtId="0" fontId="32"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164" fontId="49" fillId="42"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9" fillId="42" borderId="0" applyNumberFormat="0" applyBorder="0" applyAlignment="0" applyProtection="0"/>
    <xf numFmtId="0" fontId="4" fillId="19"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49" fillId="42" borderId="0" applyNumberFormat="0" applyBorder="0" applyAlignment="0" applyProtection="0"/>
    <xf numFmtId="0" fontId="32" fillId="19" borderId="0" applyNumberFormat="0" applyBorder="0" applyAlignment="0" applyProtection="0"/>
    <xf numFmtId="0" fontId="49" fillId="4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9" fillId="44"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9" fillId="44" borderId="0" applyNumberFormat="0" applyBorder="0" applyAlignment="0" applyProtection="0"/>
    <xf numFmtId="0" fontId="4" fillId="19" borderId="0" applyNumberFormat="0" applyBorder="0" applyAlignment="0" applyProtection="0"/>
    <xf numFmtId="0" fontId="49" fillId="44"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7" fillId="19" borderId="0" applyNumberFormat="0" applyBorder="0" applyAlignment="0" applyProtection="0"/>
    <xf numFmtId="0" fontId="50"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7" fillId="19" borderId="0" applyNumberFormat="0" applyBorder="0" applyAlignment="0" applyProtection="0"/>
    <xf numFmtId="0" fontId="4" fillId="19" borderId="0" applyNumberFormat="0" applyBorder="0" applyAlignment="0" applyProtection="0"/>
    <xf numFmtId="0" fontId="32" fillId="19" borderId="0" applyNumberFormat="0" applyBorder="0" applyAlignment="0" applyProtection="0"/>
    <xf numFmtId="0" fontId="47"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8" fillId="23"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7"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0" fontId="32" fillId="23" borderId="0" applyNumberFormat="0" applyBorder="0" applyAlignment="0" applyProtection="0"/>
    <xf numFmtId="0" fontId="47" fillId="23" borderId="0" applyNumberFormat="0" applyBorder="0" applyAlignment="0" applyProtection="0"/>
    <xf numFmtId="0" fontId="4" fillId="47"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50"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49" fillId="47"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9" fillId="48"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8" borderId="0" applyNumberFormat="0" applyBorder="0" applyAlignment="0" applyProtection="0"/>
    <xf numFmtId="0" fontId="32"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164" fontId="49" fillId="46"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9" fillId="46" borderId="0" applyNumberFormat="0" applyBorder="0" applyAlignment="0" applyProtection="0"/>
    <xf numFmtId="0" fontId="4" fillId="23"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49" fillId="46" borderId="0" applyNumberFormat="0" applyBorder="0" applyAlignment="0" applyProtection="0"/>
    <xf numFmtId="0" fontId="32" fillId="23" borderId="0" applyNumberFormat="0" applyBorder="0" applyAlignment="0" applyProtection="0"/>
    <xf numFmtId="0" fontId="49" fillId="47"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9" fillId="47"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9" fillId="47" borderId="0" applyNumberFormat="0" applyBorder="0" applyAlignment="0" applyProtection="0"/>
    <xf numFmtId="0" fontId="4" fillId="23" borderId="0" applyNumberFormat="0" applyBorder="0" applyAlignment="0" applyProtection="0"/>
    <xf numFmtId="0" fontId="49" fillId="47"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7" fillId="23" borderId="0" applyNumberFormat="0" applyBorder="0" applyAlignment="0" applyProtection="0"/>
    <xf numFmtId="0" fontId="50"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7" fillId="23" borderId="0" applyNumberFormat="0" applyBorder="0" applyAlignment="0" applyProtection="0"/>
    <xf numFmtId="0" fontId="4" fillId="23" borderId="0" applyNumberFormat="0" applyBorder="0" applyAlignment="0" applyProtection="0"/>
    <xf numFmtId="0" fontId="32" fillId="23" borderId="0" applyNumberFormat="0" applyBorder="0" applyAlignment="0" applyProtection="0"/>
    <xf numFmtId="0" fontId="47"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8" fillId="27"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7"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7" borderId="0" applyNumberFormat="0" applyBorder="0" applyAlignment="0" applyProtection="0"/>
    <xf numFmtId="0" fontId="47" fillId="27" borderId="0" applyNumberFormat="0" applyBorder="0" applyAlignment="0" applyProtection="0"/>
    <xf numFmtId="0" fontId="4" fillId="40"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50"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49" fillId="40"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9" fillId="50"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32"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9" fillId="49" borderId="0" applyNumberFormat="0" applyBorder="0" applyAlignment="0" applyProtection="0"/>
    <xf numFmtId="0" fontId="4" fillId="27"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7" borderId="0" applyNumberFormat="0" applyBorder="0" applyAlignment="0" applyProtection="0"/>
    <xf numFmtId="0" fontId="49" fillId="40"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9" fillId="40"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9" fillId="40" borderId="0" applyNumberFormat="0" applyBorder="0" applyAlignment="0" applyProtection="0"/>
    <xf numFmtId="0" fontId="4" fillId="27" borderId="0" applyNumberFormat="0" applyBorder="0" applyAlignment="0" applyProtection="0"/>
    <xf numFmtId="0" fontId="49" fillId="40"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7" fillId="27" borderId="0" applyNumberFormat="0" applyBorder="0" applyAlignment="0" applyProtection="0"/>
    <xf numFmtId="0" fontId="50"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7" fillId="27" borderId="0" applyNumberFormat="0" applyBorder="0" applyAlignment="0" applyProtection="0"/>
    <xf numFmtId="0" fontId="4" fillId="27" borderId="0" applyNumberFormat="0" applyBorder="0" applyAlignment="0" applyProtection="0"/>
    <xf numFmtId="0" fontId="32" fillId="27" borderId="0" applyNumberFormat="0" applyBorder="0" applyAlignment="0" applyProtection="0"/>
    <xf numFmtId="0" fontId="47"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8" fillId="31"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7"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0" fontId="32" fillId="31" borderId="0" applyNumberFormat="0" applyBorder="0" applyAlignment="0" applyProtection="0"/>
    <xf numFmtId="0" fontId="47"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50"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9" fillId="52"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2" borderId="0" applyNumberFormat="0" applyBorder="0" applyAlignment="0" applyProtection="0"/>
    <xf numFmtId="0" fontId="32"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164"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9" fillId="5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7" fillId="31" borderId="0" applyNumberFormat="0" applyBorder="0" applyAlignment="0" applyProtection="0"/>
    <xf numFmtId="0" fontId="50"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7" fillId="31" borderId="0" applyNumberFormat="0" applyBorder="0" applyAlignment="0" applyProtection="0"/>
    <xf numFmtId="0" fontId="4" fillId="31" borderId="0" applyNumberFormat="0" applyBorder="0" applyAlignment="0" applyProtection="0"/>
    <xf numFmtId="0" fontId="32" fillId="31" borderId="0" applyNumberFormat="0" applyBorder="0" applyAlignment="0" applyProtection="0"/>
    <xf numFmtId="0" fontId="47"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8" fillId="35"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7"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0" fontId="32" fillId="35" borderId="0" applyNumberFormat="0" applyBorder="0" applyAlignment="0" applyProtection="0"/>
    <xf numFmtId="0" fontId="47"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50"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9" fillId="5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53" borderId="0" applyNumberFormat="0" applyBorder="0" applyAlignment="0" applyProtection="0"/>
    <xf numFmtId="0" fontId="32"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164"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9" fillId="43"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7" fillId="35" borderId="0" applyNumberFormat="0" applyBorder="0" applyAlignment="0" applyProtection="0"/>
    <xf numFmtId="0" fontId="50"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7" fillId="35" borderId="0" applyNumberFormat="0" applyBorder="0" applyAlignment="0" applyProtection="0"/>
    <xf numFmtId="0" fontId="4" fillId="35" borderId="0" applyNumberFormat="0" applyBorder="0" applyAlignment="0" applyProtection="0"/>
    <xf numFmtId="0" fontId="32" fillId="35" borderId="0" applyNumberFormat="0" applyBorder="0" applyAlignment="0" applyProtection="0"/>
    <xf numFmtId="0" fontId="47"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8" fillId="16"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7"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16" borderId="0" applyNumberFormat="0" applyBorder="0" applyAlignment="0" applyProtection="0"/>
    <xf numFmtId="0" fontId="47" fillId="16" borderId="0" applyNumberFormat="0" applyBorder="0" applyAlignment="0" applyProtection="0"/>
    <xf numFmtId="0" fontId="4" fillId="55"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50"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49" fillId="55"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9" fillId="5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6" borderId="0" applyNumberFormat="0" applyBorder="0" applyAlignment="0" applyProtection="0"/>
    <xf numFmtId="0" fontId="32"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9" fillId="54" borderId="0" applyNumberFormat="0" applyBorder="0" applyAlignment="0" applyProtection="0"/>
    <xf numFmtId="0" fontId="4" fillId="16"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16" borderId="0" applyNumberFormat="0" applyBorder="0" applyAlignment="0" applyProtection="0"/>
    <xf numFmtId="0" fontId="49" fillId="5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9" fillId="55"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9" fillId="55" borderId="0" applyNumberFormat="0" applyBorder="0" applyAlignment="0" applyProtection="0"/>
    <xf numFmtId="0" fontId="4" fillId="16" borderId="0" applyNumberFormat="0" applyBorder="0" applyAlignment="0" applyProtection="0"/>
    <xf numFmtId="0" fontId="49" fillId="55"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7" fillId="16" borderId="0" applyNumberFormat="0" applyBorder="0" applyAlignment="0" applyProtection="0"/>
    <xf numFmtId="0" fontId="50"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7" fillId="16" borderId="0" applyNumberFormat="0" applyBorder="0" applyAlignment="0" applyProtection="0"/>
    <xf numFmtId="0" fontId="4" fillId="16" borderId="0" applyNumberFormat="0" applyBorder="0" applyAlignment="0" applyProtection="0"/>
    <xf numFmtId="0" fontId="32" fillId="16" borderId="0" applyNumberFormat="0" applyBorder="0" applyAlignment="0" applyProtection="0"/>
    <xf numFmtId="0" fontId="47"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8" fillId="20"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7"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0" fontId="32" fillId="20" borderId="0" applyNumberFormat="0" applyBorder="0" applyAlignment="0" applyProtection="0"/>
    <xf numFmtId="0" fontId="47"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50"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9" fillId="57"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57" borderId="0" applyNumberFormat="0" applyBorder="0" applyAlignment="0" applyProtection="0"/>
    <xf numFmtId="0" fontId="32"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164"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9" fillId="44"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7" fillId="20" borderId="0" applyNumberFormat="0" applyBorder="0" applyAlignment="0" applyProtection="0"/>
    <xf numFmtId="0" fontId="50"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7" fillId="20" borderId="0" applyNumberFormat="0" applyBorder="0" applyAlignment="0" applyProtection="0"/>
    <xf numFmtId="0" fontId="4" fillId="20" borderId="0" applyNumberFormat="0" applyBorder="0" applyAlignment="0" applyProtection="0"/>
    <xf numFmtId="0" fontId="32" fillId="20" borderId="0" applyNumberFormat="0" applyBorder="0" applyAlignment="0" applyProtection="0"/>
    <xf numFmtId="0" fontId="47"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8" fillId="24"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7"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0" fontId="32" fillId="24" borderId="0" applyNumberFormat="0" applyBorder="0" applyAlignment="0" applyProtection="0"/>
    <xf numFmtId="0" fontId="47" fillId="24" borderId="0" applyNumberFormat="0" applyBorder="0" applyAlignment="0" applyProtection="0"/>
    <xf numFmtId="0" fontId="4" fillId="5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50"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49" fillId="59"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9" fillId="6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60" borderId="0" applyNumberFormat="0" applyBorder="0" applyAlignment="0" applyProtection="0"/>
    <xf numFmtId="0" fontId="32"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164" fontId="49" fillId="58"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9" fillId="58" borderId="0" applyNumberFormat="0" applyBorder="0" applyAlignment="0" applyProtection="0"/>
    <xf numFmtId="0" fontId="4" fillId="24"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49" fillId="58" borderId="0" applyNumberFormat="0" applyBorder="0" applyAlignment="0" applyProtection="0"/>
    <xf numFmtId="0" fontId="32" fillId="24" borderId="0" applyNumberFormat="0" applyBorder="0" applyAlignment="0" applyProtection="0"/>
    <xf numFmtId="0" fontId="49" fillId="59"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9" fillId="59"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9" fillId="59" borderId="0" applyNumberFormat="0" applyBorder="0" applyAlignment="0" applyProtection="0"/>
    <xf numFmtId="0" fontId="4" fillId="24" borderId="0" applyNumberFormat="0" applyBorder="0" applyAlignment="0" applyProtection="0"/>
    <xf numFmtId="0" fontId="49" fillId="59"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7" fillId="24" borderId="0" applyNumberFormat="0" applyBorder="0" applyAlignment="0" applyProtection="0"/>
    <xf numFmtId="0" fontId="50"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7" fillId="24" borderId="0" applyNumberFormat="0" applyBorder="0" applyAlignment="0" applyProtection="0"/>
    <xf numFmtId="0" fontId="4" fillId="24" borderId="0" applyNumberFormat="0" applyBorder="0" applyAlignment="0" applyProtection="0"/>
    <xf numFmtId="0" fontId="32" fillId="24" borderId="0" applyNumberFormat="0" applyBorder="0" applyAlignment="0" applyProtection="0"/>
    <xf numFmtId="0" fontId="47"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8" fillId="28"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7"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8" borderId="0" applyNumberFormat="0" applyBorder="0" applyAlignment="0" applyProtection="0"/>
    <xf numFmtId="0" fontId="47" fillId="28" borderId="0" applyNumberFormat="0" applyBorder="0" applyAlignment="0" applyProtection="0"/>
    <xf numFmtId="0" fontId="4" fillId="5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50"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49" fillId="55"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9" fillId="50"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50" borderId="0" applyNumberFormat="0" applyBorder="0" applyAlignment="0" applyProtection="0"/>
    <xf numFmtId="0" fontId="32"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164" fontId="49" fillId="49"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9" fillId="49" borderId="0" applyNumberFormat="0" applyBorder="0" applyAlignment="0" applyProtection="0"/>
    <xf numFmtId="0" fontId="4" fillId="28"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32" fillId="28" borderId="0" applyNumberFormat="0" applyBorder="0" applyAlignment="0" applyProtection="0"/>
    <xf numFmtId="0" fontId="49" fillId="55"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9" fillId="55"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9" fillId="55" borderId="0" applyNumberFormat="0" applyBorder="0" applyAlignment="0" applyProtection="0"/>
    <xf numFmtId="0" fontId="4" fillId="28" borderId="0" applyNumberFormat="0" applyBorder="0" applyAlignment="0" applyProtection="0"/>
    <xf numFmtId="0" fontId="49" fillId="55"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7" fillId="28" borderId="0" applyNumberFormat="0" applyBorder="0" applyAlignment="0" applyProtection="0"/>
    <xf numFmtId="0" fontId="50"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7" fillId="28" borderId="0" applyNumberFormat="0" applyBorder="0" applyAlignment="0" applyProtection="0"/>
    <xf numFmtId="0" fontId="4" fillId="28" borderId="0" applyNumberFormat="0" applyBorder="0" applyAlignment="0" applyProtection="0"/>
    <xf numFmtId="0" fontId="32" fillId="28" borderId="0" applyNumberFormat="0" applyBorder="0" applyAlignment="0" applyProtection="0"/>
    <xf numFmtId="0" fontId="47"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8" fillId="32"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7"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32" borderId="0" applyNumberFormat="0" applyBorder="0" applyAlignment="0" applyProtection="0"/>
    <xf numFmtId="0" fontId="47"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50"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9" fillId="56"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6" borderId="0" applyNumberFormat="0" applyBorder="0" applyAlignment="0" applyProtection="0"/>
    <xf numFmtId="0" fontId="32"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164"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9" fillId="54"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7" fillId="32" borderId="0" applyNumberFormat="0" applyBorder="0" applyAlignment="0" applyProtection="0"/>
    <xf numFmtId="0" fontId="50"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7" fillId="32" borderId="0" applyNumberFormat="0" applyBorder="0" applyAlignment="0" applyProtection="0"/>
    <xf numFmtId="0" fontId="4" fillId="32" borderId="0" applyNumberFormat="0" applyBorder="0" applyAlignment="0" applyProtection="0"/>
    <xf numFmtId="0" fontId="32" fillId="32" borderId="0" applyNumberFormat="0" applyBorder="0" applyAlignment="0" applyProtection="0"/>
    <xf numFmtId="0" fontId="47"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8" fillId="36"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7"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0" fontId="32" fillId="36" borderId="0" applyNumberFormat="0" applyBorder="0" applyAlignment="0" applyProtection="0"/>
    <xf numFmtId="0" fontId="47" fillId="36" borderId="0" applyNumberFormat="0" applyBorder="0" applyAlignment="0" applyProtection="0"/>
    <xf numFmtId="0" fontId="4" fillId="43"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50"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49" fillId="43"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9" fillId="62"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2" borderId="0" applyNumberFormat="0" applyBorder="0" applyAlignment="0" applyProtection="0"/>
    <xf numFmtId="0" fontId="32"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164" fontId="49" fillId="61"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9" fillId="61" borderId="0" applyNumberFormat="0" applyBorder="0" applyAlignment="0" applyProtection="0"/>
    <xf numFmtId="0" fontId="4" fillId="36"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49" fillId="61" borderId="0" applyNumberFormat="0" applyBorder="0" applyAlignment="0" applyProtection="0"/>
    <xf numFmtId="0" fontId="32" fillId="36" borderId="0" applyNumberFormat="0" applyBorder="0" applyAlignment="0" applyProtection="0"/>
    <xf numFmtId="0" fontId="49" fillId="43"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9" fillId="43"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9" fillId="43" borderId="0" applyNumberFormat="0" applyBorder="0" applyAlignment="0" applyProtection="0"/>
    <xf numFmtId="0" fontId="4" fillId="36" borderId="0" applyNumberFormat="0" applyBorder="0" applyAlignment="0" applyProtection="0"/>
    <xf numFmtId="0" fontId="49" fillId="43"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7" fillId="36" borderId="0" applyNumberFormat="0" applyBorder="0" applyAlignment="0" applyProtection="0"/>
    <xf numFmtId="0" fontId="50"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0" fontId="47" fillId="36" borderId="0" applyNumberFormat="0" applyBorder="0" applyAlignment="0" applyProtection="0"/>
    <xf numFmtId="0" fontId="4" fillId="36" borderId="0" applyNumberFormat="0" applyBorder="0" applyAlignment="0" applyProtection="0"/>
    <xf numFmtId="0" fontId="32" fillId="36" borderId="0" applyNumberFormat="0" applyBorder="0" applyAlignment="0" applyProtection="0"/>
    <xf numFmtId="10" fontId="45" fillId="0" borderId="0" applyFont="0" applyFill="0" applyBorder="0" applyAlignment="0" applyProtection="0"/>
    <xf numFmtId="10" fontId="45" fillId="0" borderId="0" applyFont="0" applyFill="0" applyBorder="0" applyAlignment="0" applyProtection="0">
      <alignment horizontal="center" vertical="center"/>
    </xf>
    <xf numFmtId="0" fontId="51" fillId="17" borderId="0" applyNumberFormat="0" applyBorder="0" applyAlignment="0" applyProtection="0"/>
    <xf numFmtId="0" fontId="52" fillId="17" borderId="0" applyNumberFormat="0" applyBorder="0" applyAlignment="0" applyProtection="0"/>
    <xf numFmtId="0" fontId="53" fillId="63" borderId="0" applyNumberFormat="0" applyBorder="0" applyAlignment="0" applyProtection="0"/>
    <xf numFmtId="0" fontId="30" fillId="17" borderId="0" applyNumberFormat="0" applyBorder="0" applyAlignment="0" applyProtection="0"/>
    <xf numFmtId="0" fontId="54" fillId="17" borderId="0" applyNumberFormat="0" applyBorder="0" applyAlignment="0" applyProtection="0"/>
    <xf numFmtId="164" fontId="53" fillId="63" borderId="0" applyNumberFormat="0" applyBorder="0" applyAlignment="0" applyProtection="0"/>
    <xf numFmtId="0" fontId="54" fillId="17" borderId="0" applyNumberFormat="0" applyBorder="0" applyAlignment="0" applyProtection="0"/>
    <xf numFmtId="0" fontId="30" fillId="64" borderId="0" applyNumberFormat="0" applyBorder="0" applyAlignment="0" applyProtection="0"/>
    <xf numFmtId="0" fontId="55" fillId="17" borderId="0" applyNumberFormat="0" applyBorder="0" applyAlignment="0" applyProtection="0"/>
    <xf numFmtId="0" fontId="53" fillId="63" borderId="0" applyNumberFormat="0" applyBorder="0" applyAlignment="0" applyProtection="0"/>
    <xf numFmtId="0" fontId="53" fillId="65" borderId="0" applyNumberFormat="0" applyBorder="0" applyAlignment="0" applyProtection="0"/>
    <xf numFmtId="0" fontId="53" fillId="64" borderId="0" applyNumberFormat="0" applyBorder="0" applyAlignment="0" applyProtection="0"/>
    <xf numFmtId="0" fontId="53" fillId="63" borderId="0" applyNumberFormat="0" applyBorder="0" applyAlignment="0" applyProtection="0"/>
    <xf numFmtId="164" fontId="53" fillId="63" borderId="0" applyNumberFormat="0" applyBorder="0" applyAlignment="0" applyProtection="0"/>
    <xf numFmtId="0" fontId="30" fillId="17"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30" fillId="17" borderId="0" applyNumberFormat="0" applyBorder="0" applyAlignment="0" applyProtection="0"/>
    <xf numFmtId="164" fontId="53" fillId="63" borderId="0" applyNumberFormat="0" applyBorder="0" applyAlignment="0" applyProtection="0"/>
    <xf numFmtId="0" fontId="53" fillId="63" borderId="0" applyNumberFormat="0" applyBorder="0" applyAlignment="0" applyProtection="0"/>
    <xf numFmtId="0" fontId="30" fillId="17" borderId="0" applyNumberFormat="0" applyBorder="0" applyAlignment="0" applyProtection="0"/>
    <xf numFmtId="0" fontId="53" fillId="64" borderId="0" applyNumberFormat="0" applyBorder="0" applyAlignment="0" applyProtection="0"/>
    <xf numFmtId="0" fontId="52"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55" fillId="17" borderId="0" applyNumberFormat="0" applyBorder="0" applyAlignment="0" applyProtection="0"/>
    <xf numFmtId="0" fontId="54" fillId="17" borderId="0" applyNumberFormat="0" applyBorder="0" applyAlignment="0" applyProtection="0"/>
    <xf numFmtId="0" fontId="51" fillId="21" borderId="0" applyNumberFormat="0" applyBorder="0" applyAlignment="0" applyProtection="0"/>
    <xf numFmtId="0" fontId="52" fillId="21" borderId="0" applyNumberFormat="0" applyBorder="0" applyAlignment="0" applyProtection="0"/>
    <xf numFmtId="0" fontId="53" fillId="44" borderId="0" applyNumberFormat="0" applyBorder="0" applyAlignment="0" applyProtection="0"/>
    <xf numFmtId="0" fontId="30" fillId="21" borderId="0" applyNumberFormat="0" applyBorder="0" applyAlignment="0" applyProtection="0"/>
    <xf numFmtId="0" fontId="54" fillId="21" borderId="0" applyNumberFormat="0" applyBorder="0" applyAlignment="0" applyProtection="0"/>
    <xf numFmtId="164" fontId="53" fillId="44" borderId="0" applyNumberFormat="0" applyBorder="0" applyAlignment="0" applyProtection="0"/>
    <xf numFmtId="0" fontId="54" fillId="21" borderId="0" applyNumberFormat="0" applyBorder="0" applyAlignment="0" applyProtection="0"/>
    <xf numFmtId="0" fontId="55" fillId="21" borderId="0" applyNumberFormat="0" applyBorder="0" applyAlignment="0" applyProtection="0"/>
    <xf numFmtId="0" fontId="53" fillId="44" borderId="0" applyNumberFormat="0" applyBorder="0" applyAlignment="0" applyProtection="0"/>
    <xf numFmtId="0" fontId="53" fillId="57" borderId="0" applyNumberFormat="0" applyBorder="0" applyAlignment="0" applyProtection="0"/>
    <xf numFmtId="0" fontId="53" fillId="44" borderId="0" applyNumberFormat="0" applyBorder="0" applyAlignment="0" applyProtection="0"/>
    <xf numFmtId="0" fontId="30" fillId="21" borderId="0" applyNumberFormat="0" applyBorder="0" applyAlignment="0" applyProtection="0"/>
    <xf numFmtId="164" fontId="53" fillId="44" borderId="0" applyNumberFormat="0" applyBorder="0" applyAlignment="0" applyProtection="0"/>
    <xf numFmtId="0" fontId="30" fillId="21" borderId="0" applyNumberFormat="0" applyBorder="0" applyAlignment="0" applyProtection="0"/>
    <xf numFmtId="0" fontId="53" fillId="44" borderId="0" applyNumberFormat="0" applyBorder="0" applyAlignment="0" applyProtection="0"/>
    <xf numFmtId="164" fontId="53" fillId="44" borderId="0" applyNumberFormat="0" applyBorder="0" applyAlignment="0" applyProtection="0"/>
    <xf numFmtId="0" fontId="30" fillId="21" borderId="0" applyNumberFormat="0" applyBorder="0" applyAlignment="0" applyProtection="0"/>
    <xf numFmtId="0" fontId="52"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55" fillId="21" borderId="0" applyNumberFormat="0" applyBorder="0" applyAlignment="0" applyProtection="0"/>
    <xf numFmtId="0" fontId="54" fillId="21" borderId="0" applyNumberFormat="0" applyBorder="0" applyAlignment="0" applyProtection="0"/>
    <xf numFmtId="0" fontId="51" fillId="25" borderId="0" applyNumberFormat="0" applyBorder="0" applyAlignment="0" applyProtection="0"/>
    <xf numFmtId="0" fontId="52" fillId="25" borderId="0" applyNumberFormat="0" applyBorder="0" applyAlignment="0" applyProtection="0"/>
    <xf numFmtId="0" fontId="53" fillId="58" borderId="0" applyNumberFormat="0" applyBorder="0" applyAlignment="0" applyProtection="0"/>
    <xf numFmtId="0" fontId="30" fillId="25" borderId="0" applyNumberFormat="0" applyBorder="0" applyAlignment="0" applyProtection="0"/>
    <xf numFmtId="0" fontId="54" fillId="25" borderId="0" applyNumberFormat="0" applyBorder="0" applyAlignment="0" applyProtection="0"/>
    <xf numFmtId="164" fontId="53" fillId="58" borderId="0" applyNumberFormat="0" applyBorder="0" applyAlignment="0" applyProtection="0"/>
    <xf numFmtId="0" fontId="54" fillId="25" borderId="0" applyNumberFormat="0" applyBorder="0" applyAlignment="0" applyProtection="0"/>
    <xf numFmtId="0" fontId="30" fillId="59" borderId="0" applyNumberFormat="0" applyBorder="0" applyAlignment="0" applyProtection="0"/>
    <xf numFmtId="0" fontId="55" fillId="25" borderId="0" applyNumberFormat="0" applyBorder="0" applyAlignment="0" applyProtection="0"/>
    <xf numFmtId="0" fontId="53" fillId="58" borderId="0" applyNumberFormat="0" applyBorder="0" applyAlignment="0" applyProtection="0"/>
    <xf numFmtId="0" fontId="53" fillId="60" borderId="0" applyNumberFormat="0" applyBorder="0" applyAlignment="0" applyProtection="0"/>
    <xf numFmtId="0" fontId="53" fillId="59" borderId="0" applyNumberFormat="0" applyBorder="0" applyAlignment="0" applyProtection="0"/>
    <xf numFmtId="0" fontId="53" fillId="58" borderId="0" applyNumberFormat="0" applyBorder="0" applyAlignment="0" applyProtection="0"/>
    <xf numFmtId="164" fontId="53" fillId="58" borderId="0" applyNumberFormat="0" applyBorder="0" applyAlignment="0" applyProtection="0"/>
    <xf numFmtId="0" fontId="30" fillId="2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30" fillId="25" borderId="0" applyNumberFormat="0" applyBorder="0" applyAlignment="0" applyProtection="0"/>
    <xf numFmtId="164" fontId="53" fillId="58" borderId="0" applyNumberFormat="0" applyBorder="0" applyAlignment="0" applyProtection="0"/>
    <xf numFmtId="0" fontId="53" fillId="58" borderId="0" applyNumberFormat="0" applyBorder="0" applyAlignment="0" applyProtection="0"/>
    <xf numFmtId="0" fontId="30" fillId="25" borderId="0" applyNumberFormat="0" applyBorder="0" applyAlignment="0" applyProtection="0"/>
    <xf numFmtId="0" fontId="53" fillId="59" borderId="0" applyNumberFormat="0" applyBorder="0" applyAlignment="0" applyProtection="0"/>
    <xf numFmtId="0" fontId="52"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55" fillId="25" borderId="0" applyNumberFormat="0" applyBorder="0" applyAlignment="0" applyProtection="0"/>
    <xf numFmtId="0" fontId="54" fillId="25" borderId="0" applyNumberFormat="0" applyBorder="0" applyAlignment="0" applyProtection="0"/>
    <xf numFmtId="0" fontId="51" fillId="29" borderId="0" applyNumberFormat="0" applyBorder="0" applyAlignment="0" applyProtection="0"/>
    <xf numFmtId="0" fontId="52" fillId="29" borderId="0" applyNumberFormat="0" applyBorder="0" applyAlignment="0" applyProtection="0"/>
    <xf numFmtId="0" fontId="53" fillId="66" borderId="0" applyNumberFormat="0" applyBorder="0" applyAlignment="0" applyProtection="0"/>
    <xf numFmtId="0" fontId="30" fillId="29" borderId="0" applyNumberFormat="0" applyBorder="0" applyAlignment="0" applyProtection="0"/>
    <xf numFmtId="0" fontId="54" fillId="29" borderId="0" applyNumberFormat="0" applyBorder="0" applyAlignment="0" applyProtection="0"/>
    <xf numFmtId="164" fontId="53" fillId="66" borderId="0" applyNumberFormat="0" applyBorder="0" applyAlignment="0" applyProtection="0"/>
    <xf numFmtId="0" fontId="54" fillId="29" borderId="0" applyNumberFormat="0" applyBorder="0" applyAlignment="0" applyProtection="0"/>
    <xf numFmtId="0" fontId="30" fillId="55" borderId="0" applyNumberFormat="0" applyBorder="0" applyAlignment="0" applyProtection="0"/>
    <xf numFmtId="0" fontId="55" fillId="29" borderId="0" applyNumberFormat="0" applyBorder="0" applyAlignment="0" applyProtection="0"/>
    <xf numFmtId="0" fontId="53" fillId="66" borderId="0" applyNumberFormat="0" applyBorder="0" applyAlignment="0" applyProtection="0"/>
    <xf numFmtId="0" fontId="53" fillId="67" borderId="0" applyNumberFormat="0" applyBorder="0" applyAlignment="0" applyProtection="0"/>
    <xf numFmtId="0" fontId="53" fillId="55" borderId="0" applyNumberFormat="0" applyBorder="0" applyAlignment="0" applyProtection="0"/>
    <xf numFmtId="0" fontId="53" fillId="66" borderId="0" applyNumberFormat="0" applyBorder="0" applyAlignment="0" applyProtection="0"/>
    <xf numFmtId="164" fontId="53" fillId="66" borderId="0" applyNumberFormat="0" applyBorder="0" applyAlignment="0" applyProtection="0"/>
    <xf numFmtId="0" fontId="30" fillId="29"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30" fillId="29" borderId="0" applyNumberFormat="0" applyBorder="0" applyAlignment="0" applyProtection="0"/>
    <xf numFmtId="164" fontId="53" fillId="66" borderId="0" applyNumberFormat="0" applyBorder="0" applyAlignment="0" applyProtection="0"/>
    <xf numFmtId="0" fontId="53" fillId="66" borderId="0" applyNumberFormat="0" applyBorder="0" applyAlignment="0" applyProtection="0"/>
    <xf numFmtId="0" fontId="30" fillId="29" borderId="0" applyNumberFormat="0" applyBorder="0" applyAlignment="0" applyProtection="0"/>
    <xf numFmtId="0" fontId="53" fillId="55" borderId="0" applyNumberFormat="0" applyBorder="0" applyAlignment="0" applyProtection="0"/>
    <xf numFmtId="0" fontId="52"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55" fillId="29" borderId="0" applyNumberFormat="0" applyBorder="0" applyAlignment="0" applyProtection="0"/>
    <xf numFmtId="0" fontId="54" fillId="29" borderId="0" applyNumberFormat="0" applyBorder="0" applyAlignment="0" applyProtection="0"/>
    <xf numFmtId="0" fontId="51" fillId="33" borderId="0" applyNumberFormat="0" applyBorder="0" applyAlignment="0" applyProtection="0"/>
    <xf numFmtId="0" fontId="52" fillId="33" borderId="0" applyNumberFormat="0" applyBorder="0" applyAlignment="0" applyProtection="0"/>
    <xf numFmtId="0" fontId="53" fillId="64" borderId="0" applyNumberFormat="0" applyBorder="0" applyAlignment="0" applyProtection="0"/>
    <xf numFmtId="0" fontId="30" fillId="33" borderId="0" applyNumberFormat="0" applyBorder="0" applyAlignment="0" applyProtection="0"/>
    <xf numFmtId="0" fontId="54" fillId="33" borderId="0" applyNumberFormat="0" applyBorder="0" applyAlignment="0" applyProtection="0"/>
    <xf numFmtId="164" fontId="53" fillId="64" borderId="0" applyNumberFormat="0" applyBorder="0" applyAlignment="0" applyProtection="0"/>
    <xf numFmtId="0" fontId="54" fillId="33" borderId="0" applyNumberFormat="0" applyBorder="0" applyAlignment="0" applyProtection="0"/>
    <xf numFmtId="0" fontId="55" fillId="33" borderId="0" applyNumberFormat="0" applyBorder="0" applyAlignment="0" applyProtection="0"/>
    <xf numFmtId="0" fontId="53" fillId="64" borderId="0" applyNumberFormat="0" applyBorder="0" applyAlignment="0" applyProtection="0"/>
    <xf numFmtId="0" fontId="53" fillId="68" borderId="0" applyNumberFormat="0" applyBorder="0" applyAlignment="0" applyProtection="0"/>
    <xf numFmtId="0" fontId="53" fillId="64" borderId="0" applyNumberFormat="0" applyBorder="0" applyAlignment="0" applyProtection="0"/>
    <xf numFmtId="0" fontId="30" fillId="33" borderId="0" applyNumberFormat="0" applyBorder="0" applyAlignment="0" applyProtection="0"/>
    <xf numFmtId="164" fontId="53" fillId="64" borderId="0" applyNumberFormat="0" applyBorder="0" applyAlignment="0" applyProtection="0"/>
    <xf numFmtId="0" fontId="30" fillId="33" borderId="0" applyNumberFormat="0" applyBorder="0" applyAlignment="0" applyProtection="0"/>
    <xf numFmtId="0" fontId="53" fillId="64" borderId="0" applyNumberFormat="0" applyBorder="0" applyAlignment="0" applyProtection="0"/>
    <xf numFmtId="164" fontId="53" fillId="64" borderId="0" applyNumberFormat="0" applyBorder="0" applyAlignment="0" applyProtection="0"/>
    <xf numFmtId="0" fontId="30" fillId="33" borderId="0" applyNumberFormat="0" applyBorder="0" applyAlignment="0" applyProtection="0"/>
    <xf numFmtId="0" fontId="52"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55" fillId="33" borderId="0" applyNumberFormat="0" applyBorder="0" applyAlignment="0" applyProtection="0"/>
    <xf numFmtId="0" fontId="54" fillId="33" borderId="0" applyNumberFormat="0" applyBorder="0" applyAlignment="0" applyProtection="0"/>
    <xf numFmtId="0" fontId="51" fillId="37" borderId="0" applyNumberFormat="0" applyBorder="0" applyAlignment="0" applyProtection="0"/>
    <xf numFmtId="0" fontId="52" fillId="37" borderId="0" applyNumberFormat="0" applyBorder="0" applyAlignment="0" applyProtection="0"/>
    <xf numFmtId="0" fontId="53" fillId="69" borderId="0" applyNumberFormat="0" applyBorder="0" applyAlignment="0" applyProtection="0"/>
    <xf numFmtId="0" fontId="30" fillId="37" borderId="0" applyNumberFormat="0" applyBorder="0" applyAlignment="0" applyProtection="0"/>
    <xf numFmtId="0" fontId="54" fillId="37" borderId="0" applyNumberFormat="0" applyBorder="0" applyAlignment="0" applyProtection="0"/>
    <xf numFmtId="164" fontId="53" fillId="69" borderId="0" applyNumberFormat="0" applyBorder="0" applyAlignment="0" applyProtection="0"/>
    <xf numFmtId="0" fontId="54" fillId="37" borderId="0" applyNumberFormat="0" applyBorder="0" applyAlignment="0" applyProtection="0"/>
    <xf numFmtId="0" fontId="30" fillId="43" borderId="0" applyNumberFormat="0" applyBorder="0" applyAlignment="0" applyProtection="0"/>
    <xf numFmtId="0" fontId="55" fillId="37" borderId="0" applyNumberFormat="0" applyBorder="0" applyAlignment="0" applyProtection="0"/>
    <xf numFmtId="0" fontId="53" fillId="69" borderId="0" applyNumberFormat="0" applyBorder="0" applyAlignment="0" applyProtection="0"/>
    <xf numFmtId="0" fontId="53" fillId="70" borderId="0" applyNumberFormat="0" applyBorder="0" applyAlignment="0" applyProtection="0"/>
    <xf numFmtId="0" fontId="53" fillId="43" borderId="0" applyNumberFormat="0" applyBorder="0" applyAlignment="0" applyProtection="0"/>
    <xf numFmtId="0" fontId="53" fillId="69" borderId="0" applyNumberFormat="0" applyBorder="0" applyAlignment="0" applyProtection="0"/>
    <xf numFmtId="164" fontId="53" fillId="69" borderId="0" applyNumberFormat="0" applyBorder="0" applyAlignment="0" applyProtection="0"/>
    <xf numFmtId="0" fontId="30" fillId="37"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30" fillId="37" borderId="0" applyNumberFormat="0" applyBorder="0" applyAlignment="0" applyProtection="0"/>
    <xf numFmtId="164" fontId="53" fillId="69" borderId="0" applyNumberFormat="0" applyBorder="0" applyAlignment="0" applyProtection="0"/>
    <xf numFmtId="0" fontId="53" fillId="69" borderId="0" applyNumberFormat="0" applyBorder="0" applyAlignment="0" applyProtection="0"/>
    <xf numFmtId="0" fontId="30" fillId="37" borderId="0" applyNumberFormat="0" applyBorder="0" applyAlignment="0" applyProtection="0"/>
    <xf numFmtId="0" fontId="53" fillId="43" borderId="0" applyNumberFormat="0" applyBorder="0" applyAlignment="0" applyProtection="0"/>
    <xf numFmtId="0" fontId="52" fillId="37" borderId="0" applyNumberFormat="0" applyBorder="0" applyAlignment="0" applyProtection="0"/>
    <xf numFmtId="0" fontId="30" fillId="37" borderId="0" applyNumberFormat="0" applyBorder="0" applyAlignment="0" applyProtection="0"/>
    <xf numFmtId="0" fontId="30" fillId="37" borderId="0" applyNumberFormat="0" applyBorder="0" applyAlignment="0" applyProtection="0"/>
    <xf numFmtId="0" fontId="55" fillId="37" borderId="0" applyNumberFormat="0" applyBorder="0" applyAlignment="0" applyProtection="0"/>
    <xf numFmtId="0" fontId="54" fillId="37" borderId="0" applyNumberFormat="0" applyBorder="0" applyAlignment="0" applyProtection="0"/>
    <xf numFmtId="0" fontId="45" fillId="0" borderId="15" applyNumberFormat="0" applyFont="0" applyFill="0" applyAlignment="0" applyProtection="0"/>
    <xf numFmtId="164" fontId="39" fillId="71" borderId="27" applyNumberFormat="0" applyFont="0" applyAlignment="0" applyProtection="0">
      <alignment vertical="top"/>
    </xf>
    <xf numFmtId="164" fontId="39" fillId="46" borderId="28" applyNumberFormat="0" applyFont="0" applyBorder="0" applyProtection="0"/>
    <xf numFmtId="0" fontId="56" fillId="72" borderId="0" applyNumberFormat="0" applyBorder="0" applyAlignment="0" applyProtection="0"/>
    <xf numFmtId="0" fontId="56" fillId="72" borderId="0" applyNumberFormat="0" applyBorder="0" applyAlignment="0" applyProtection="0"/>
    <xf numFmtId="0" fontId="53" fillId="73"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1" fillId="14"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3" fillId="74" borderId="0" applyNumberFormat="0" applyBorder="0" applyAlignment="0" applyProtection="0"/>
    <xf numFmtId="0" fontId="30" fillId="14" borderId="0" applyNumberFormat="0" applyBorder="0" applyAlignment="0" applyProtection="0"/>
    <xf numFmtId="0" fontId="54" fillId="14" borderId="0" applyNumberFormat="0" applyBorder="0" applyAlignment="0" applyProtection="0"/>
    <xf numFmtId="164" fontId="53" fillId="74" borderId="0" applyNumberFormat="0" applyBorder="0" applyAlignment="0" applyProtection="0"/>
    <xf numFmtId="0" fontId="54" fillId="14" borderId="0" applyNumberFormat="0" applyBorder="0" applyAlignment="0" applyProtection="0"/>
    <xf numFmtId="0" fontId="30" fillId="64" borderId="0" applyNumberFormat="0" applyBorder="0" applyAlignment="0" applyProtection="0"/>
    <xf numFmtId="0" fontId="55" fillId="14" borderId="0" applyNumberFormat="0" applyBorder="0" applyAlignment="0" applyProtection="0"/>
    <xf numFmtId="0" fontId="53" fillId="74" borderId="0" applyNumberFormat="0" applyBorder="0" applyAlignment="0" applyProtection="0"/>
    <xf numFmtId="0" fontId="53" fillId="75" borderId="0" applyNumberFormat="0" applyBorder="0" applyAlignment="0" applyProtection="0"/>
    <xf numFmtId="0" fontId="53" fillId="64" borderId="0" applyNumberFormat="0" applyBorder="0" applyAlignment="0" applyProtection="0"/>
    <xf numFmtId="0" fontId="53" fillId="74" borderId="0" applyNumberFormat="0" applyBorder="0" applyAlignment="0" applyProtection="0"/>
    <xf numFmtId="164" fontId="53" fillId="74" borderId="0" applyNumberFormat="0" applyBorder="0" applyAlignment="0" applyProtection="0"/>
    <xf numFmtId="0" fontId="30" fillId="14" borderId="0" applyNumberFormat="0" applyBorder="0" applyAlignment="0" applyProtection="0"/>
    <xf numFmtId="0" fontId="30" fillId="64" borderId="0" applyNumberFormat="0" applyBorder="0" applyAlignment="0" applyProtection="0"/>
    <xf numFmtId="0" fontId="53" fillId="64" borderId="0" applyNumberFormat="0" applyBorder="0" applyAlignment="0" applyProtection="0"/>
    <xf numFmtId="0" fontId="53" fillId="64" borderId="0" applyNumberFormat="0" applyBorder="0" applyAlignment="0" applyProtection="0"/>
    <xf numFmtId="0" fontId="30" fillId="14" borderId="0" applyNumberFormat="0" applyBorder="0" applyAlignment="0" applyProtection="0"/>
    <xf numFmtId="164" fontId="53" fillId="74" borderId="0" applyNumberFormat="0" applyBorder="0" applyAlignment="0" applyProtection="0"/>
    <xf numFmtId="0" fontId="53" fillId="74" borderId="0" applyNumberFormat="0" applyBorder="0" applyAlignment="0" applyProtection="0"/>
    <xf numFmtId="0" fontId="30" fillId="14" borderId="0" applyNumberFormat="0" applyBorder="0" applyAlignment="0" applyProtection="0"/>
    <xf numFmtId="0" fontId="53" fillId="64" borderId="0" applyNumberFormat="0" applyBorder="0" applyAlignment="0" applyProtection="0"/>
    <xf numFmtId="0" fontId="52"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55" fillId="14" borderId="0" applyNumberFormat="0" applyBorder="0" applyAlignment="0" applyProtection="0"/>
    <xf numFmtId="0" fontId="54" fillId="14" borderId="0" applyNumberFormat="0" applyBorder="0" applyAlignment="0" applyProtection="0"/>
    <xf numFmtId="0" fontId="56" fillId="76" borderId="0" applyNumberFormat="0" applyBorder="0" applyAlignment="0" applyProtection="0"/>
    <xf numFmtId="0" fontId="56" fillId="77" borderId="0" applyNumberFormat="0" applyBorder="0" applyAlignment="0" applyProtection="0"/>
    <xf numFmtId="0" fontId="53" fillId="7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1" fillId="18"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3" fillId="79" borderId="0" applyNumberFormat="0" applyBorder="0" applyAlignment="0" applyProtection="0"/>
    <xf numFmtId="0" fontId="30" fillId="18" borderId="0" applyNumberFormat="0" applyBorder="0" applyAlignment="0" applyProtection="0"/>
    <xf numFmtId="0" fontId="54" fillId="18" borderId="0" applyNumberFormat="0" applyBorder="0" applyAlignment="0" applyProtection="0"/>
    <xf numFmtId="164" fontId="53" fillId="79" borderId="0" applyNumberFormat="0" applyBorder="0" applyAlignment="0" applyProtection="0"/>
    <xf numFmtId="0" fontId="54" fillId="18" borderId="0" applyNumberFormat="0" applyBorder="0" applyAlignment="0" applyProtection="0"/>
    <xf numFmtId="0" fontId="30" fillId="80" borderId="0" applyNumberFormat="0" applyBorder="0" applyAlignment="0" applyProtection="0"/>
    <xf numFmtId="0" fontId="55" fillId="18" borderId="0" applyNumberFormat="0" applyBorder="0" applyAlignment="0" applyProtection="0"/>
    <xf numFmtId="0" fontId="53" fillId="79" borderId="0" applyNumberFormat="0" applyBorder="0" applyAlignment="0" applyProtection="0"/>
    <xf numFmtId="0" fontId="53" fillId="81" borderId="0" applyNumberFormat="0" applyBorder="0" applyAlignment="0" applyProtection="0"/>
    <xf numFmtId="0" fontId="53" fillId="79" borderId="0" applyNumberFormat="0" applyBorder="0" applyAlignment="0" applyProtection="0"/>
    <xf numFmtId="0" fontId="30" fillId="18" borderId="0" applyNumberFormat="0" applyBorder="0" applyAlignment="0" applyProtection="0"/>
    <xf numFmtId="164" fontId="53" fillId="79" borderId="0" applyNumberFormat="0" applyBorder="0" applyAlignment="0" applyProtection="0"/>
    <xf numFmtId="0" fontId="30" fillId="80" borderId="0" applyNumberFormat="0" applyBorder="0" applyAlignment="0" applyProtection="0"/>
    <xf numFmtId="0" fontId="30" fillId="18" borderId="0" applyNumberFormat="0" applyBorder="0" applyAlignment="0" applyProtection="0"/>
    <xf numFmtId="0" fontId="53" fillId="79" borderId="0" applyNumberFormat="0" applyBorder="0" applyAlignment="0" applyProtection="0"/>
    <xf numFmtId="164" fontId="53" fillId="79" borderId="0" applyNumberFormat="0" applyBorder="0" applyAlignment="0" applyProtection="0"/>
    <xf numFmtId="0" fontId="30" fillId="18" borderId="0" applyNumberFormat="0" applyBorder="0" applyAlignment="0" applyProtection="0"/>
    <xf numFmtId="0" fontId="52"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55" fillId="18" borderId="0" applyNumberFormat="0" applyBorder="0" applyAlignment="0" applyProtection="0"/>
    <xf numFmtId="0" fontId="54" fillId="18" borderId="0" applyNumberFormat="0" applyBorder="0" applyAlignment="0" applyProtection="0"/>
    <xf numFmtId="0" fontId="56" fillId="76" borderId="0" applyNumberFormat="0" applyBorder="0" applyAlignment="0" applyProtection="0"/>
    <xf numFmtId="0" fontId="56" fillId="82" borderId="0" applyNumberFormat="0" applyBorder="0" applyAlignment="0" applyProtection="0"/>
    <xf numFmtId="0" fontId="53" fillId="77"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1"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3" fillId="83" borderId="0" applyNumberFormat="0" applyBorder="0" applyAlignment="0" applyProtection="0"/>
    <xf numFmtId="0" fontId="30" fillId="22" borderId="0" applyNumberFormat="0" applyBorder="0" applyAlignment="0" applyProtection="0"/>
    <xf numFmtId="0" fontId="54" fillId="22" borderId="0" applyNumberFormat="0" applyBorder="0" applyAlignment="0" applyProtection="0"/>
    <xf numFmtId="164" fontId="53" fillId="83" borderId="0" applyNumberFormat="0" applyBorder="0" applyAlignment="0" applyProtection="0"/>
    <xf numFmtId="0" fontId="54" fillId="22" borderId="0" applyNumberFormat="0" applyBorder="0" applyAlignment="0" applyProtection="0"/>
    <xf numFmtId="0" fontId="30" fillId="80" borderId="0" applyNumberFormat="0" applyBorder="0" applyAlignment="0" applyProtection="0"/>
    <xf numFmtId="0" fontId="55" fillId="22" borderId="0" applyNumberFormat="0" applyBorder="0" applyAlignment="0" applyProtection="0"/>
    <xf numFmtId="0" fontId="53" fillId="83" borderId="0" applyNumberFormat="0" applyBorder="0" applyAlignment="0" applyProtection="0"/>
    <xf numFmtId="0" fontId="53" fillId="84" borderId="0" applyNumberFormat="0" applyBorder="0" applyAlignment="0" applyProtection="0"/>
    <xf numFmtId="0" fontId="53" fillId="83" borderId="0" applyNumberFormat="0" applyBorder="0" applyAlignment="0" applyProtection="0"/>
    <xf numFmtId="0" fontId="30" fillId="22" borderId="0" applyNumberFormat="0" applyBorder="0" applyAlignment="0" applyProtection="0"/>
    <xf numFmtId="164" fontId="53" fillId="83" borderId="0" applyNumberFormat="0" applyBorder="0" applyAlignment="0" applyProtection="0"/>
    <xf numFmtId="0" fontId="30" fillId="80" borderId="0" applyNumberFormat="0" applyBorder="0" applyAlignment="0" applyProtection="0"/>
    <xf numFmtId="0" fontId="30" fillId="22" borderId="0" applyNumberFormat="0" applyBorder="0" applyAlignment="0" applyProtection="0"/>
    <xf numFmtId="0" fontId="53" fillId="83" borderId="0" applyNumberFormat="0" applyBorder="0" applyAlignment="0" applyProtection="0"/>
    <xf numFmtId="164" fontId="53" fillId="83" borderId="0" applyNumberFormat="0" applyBorder="0" applyAlignment="0" applyProtection="0"/>
    <xf numFmtId="0" fontId="30" fillId="22" borderId="0" applyNumberFormat="0" applyBorder="0" applyAlignment="0" applyProtection="0"/>
    <xf numFmtId="0" fontId="52"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55" fillId="22" borderId="0" applyNumberFormat="0" applyBorder="0" applyAlignment="0" applyProtection="0"/>
    <xf numFmtId="0" fontId="54" fillId="22" borderId="0" applyNumberFormat="0" applyBorder="0" applyAlignment="0" applyProtection="0"/>
    <xf numFmtId="0" fontId="56" fillId="72" borderId="0" applyNumberFormat="0" applyBorder="0" applyAlignment="0" applyProtection="0"/>
    <xf numFmtId="0" fontId="56" fillId="77" borderId="0" applyNumberFormat="0" applyBorder="0" applyAlignment="0" applyProtection="0"/>
    <xf numFmtId="0" fontId="53" fillId="77"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1" fillId="26" borderId="0" applyNumberFormat="0" applyBorder="0" applyAlignment="0" applyProtection="0"/>
    <xf numFmtId="0" fontId="52" fillId="26" borderId="0" applyNumberFormat="0" applyBorder="0" applyAlignment="0" applyProtection="0"/>
    <xf numFmtId="0" fontId="52" fillId="26" borderId="0" applyNumberFormat="0" applyBorder="0" applyAlignment="0" applyProtection="0"/>
    <xf numFmtId="0" fontId="53" fillId="66" borderId="0" applyNumberFormat="0" applyBorder="0" applyAlignment="0" applyProtection="0"/>
    <xf numFmtId="0" fontId="30" fillId="26" borderId="0" applyNumberFormat="0" applyBorder="0" applyAlignment="0" applyProtection="0"/>
    <xf numFmtId="0" fontId="54" fillId="26" borderId="0" applyNumberFormat="0" applyBorder="0" applyAlignment="0" applyProtection="0"/>
    <xf numFmtId="164" fontId="53" fillId="66" borderId="0" applyNumberFormat="0" applyBorder="0" applyAlignment="0" applyProtection="0"/>
    <xf numFmtId="0" fontId="54" fillId="26" borderId="0" applyNumberFormat="0" applyBorder="0" applyAlignment="0" applyProtection="0"/>
    <xf numFmtId="0" fontId="30" fillId="85" borderId="0" applyNumberFormat="0" applyBorder="0" applyAlignment="0" applyProtection="0"/>
    <xf numFmtId="0" fontId="55" fillId="26" borderId="0" applyNumberFormat="0" applyBorder="0" applyAlignment="0" applyProtection="0"/>
    <xf numFmtId="0" fontId="53" fillId="66" borderId="0" applyNumberFormat="0" applyBorder="0" applyAlignment="0" applyProtection="0"/>
    <xf numFmtId="0" fontId="53" fillId="67" borderId="0" applyNumberFormat="0" applyBorder="0" applyAlignment="0" applyProtection="0"/>
    <xf numFmtId="0" fontId="53" fillId="85" borderId="0" applyNumberFormat="0" applyBorder="0" applyAlignment="0" applyProtection="0"/>
    <xf numFmtId="0" fontId="53" fillId="66" borderId="0" applyNumberFormat="0" applyBorder="0" applyAlignment="0" applyProtection="0"/>
    <xf numFmtId="164" fontId="53" fillId="66" borderId="0" applyNumberFormat="0" applyBorder="0" applyAlignment="0" applyProtection="0"/>
    <xf numFmtId="0" fontId="30" fillId="26" borderId="0" applyNumberFormat="0" applyBorder="0" applyAlignment="0" applyProtection="0"/>
    <xf numFmtId="0" fontId="30" fillId="85" borderId="0" applyNumberFormat="0" applyBorder="0" applyAlignment="0" applyProtection="0"/>
    <xf numFmtId="0" fontId="53" fillId="85" borderId="0" applyNumberFormat="0" applyBorder="0" applyAlignment="0" applyProtection="0"/>
    <xf numFmtId="0" fontId="53" fillId="85" borderId="0" applyNumberFormat="0" applyBorder="0" applyAlignment="0" applyProtection="0"/>
    <xf numFmtId="0" fontId="30" fillId="26" borderId="0" applyNumberFormat="0" applyBorder="0" applyAlignment="0" applyProtection="0"/>
    <xf numFmtId="164" fontId="53" fillId="66" borderId="0" applyNumberFormat="0" applyBorder="0" applyAlignment="0" applyProtection="0"/>
    <xf numFmtId="0" fontId="53" fillId="66" borderId="0" applyNumberFormat="0" applyBorder="0" applyAlignment="0" applyProtection="0"/>
    <xf numFmtId="0" fontId="30" fillId="26" borderId="0" applyNumberFormat="0" applyBorder="0" applyAlignment="0" applyProtection="0"/>
    <xf numFmtId="0" fontId="53" fillId="85" borderId="0" applyNumberFormat="0" applyBorder="0" applyAlignment="0" applyProtection="0"/>
    <xf numFmtId="0" fontId="52"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55" fillId="26" borderId="0" applyNumberFormat="0" applyBorder="0" applyAlignment="0" applyProtection="0"/>
    <xf numFmtId="0" fontId="54" fillId="26" borderId="0" applyNumberFormat="0" applyBorder="0" applyAlignment="0" applyProtection="0"/>
    <xf numFmtId="0" fontId="56" fillId="86" borderId="0" applyNumberFormat="0" applyBorder="0" applyAlignment="0" applyProtection="0"/>
    <xf numFmtId="0" fontId="56" fillId="72" borderId="0" applyNumberFormat="0" applyBorder="0" applyAlignment="0" applyProtection="0"/>
    <xf numFmtId="0" fontId="53" fillId="73"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1"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3" fillId="64" borderId="0" applyNumberFormat="0" applyBorder="0" applyAlignment="0" applyProtection="0"/>
    <xf numFmtId="0" fontId="30" fillId="30" borderId="0" applyNumberFormat="0" applyBorder="0" applyAlignment="0" applyProtection="0"/>
    <xf numFmtId="0" fontId="54" fillId="30" borderId="0" applyNumberFormat="0" applyBorder="0" applyAlignment="0" applyProtection="0"/>
    <xf numFmtId="164" fontId="53" fillId="64" borderId="0" applyNumberFormat="0" applyBorder="0" applyAlignment="0" applyProtection="0"/>
    <xf numFmtId="0" fontId="54" fillId="30" borderId="0" applyNumberFormat="0" applyBorder="0" applyAlignment="0" applyProtection="0"/>
    <xf numFmtId="0" fontId="55" fillId="30" borderId="0" applyNumberFormat="0" applyBorder="0" applyAlignment="0" applyProtection="0"/>
    <xf numFmtId="0" fontId="53" fillId="64" borderId="0" applyNumberFormat="0" applyBorder="0" applyAlignment="0" applyProtection="0"/>
    <xf numFmtId="0" fontId="53" fillId="68" borderId="0" applyNumberFormat="0" applyBorder="0" applyAlignment="0" applyProtection="0"/>
    <xf numFmtId="0" fontId="53" fillId="64" borderId="0" applyNumberFormat="0" applyBorder="0" applyAlignment="0" applyProtection="0"/>
    <xf numFmtId="0" fontId="30" fillId="30" borderId="0" applyNumberFormat="0" applyBorder="0" applyAlignment="0" applyProtection="0"/>
    <xf numFmtId="164" fontId="53" fillId="64" borderId="0" applyNumberFormat="0" applyBorder="0" applyAlignment="0" applyProtection="0"/>
    <xf numFmtId="0" fontId="30" fillId="30" borderId="0" applyNumberFormat="0" applyBorder="0" applyAlignment="0" applyProtection="0"/>
    <xf numFmtId="0" fontId="53" fillId="64" borderId="0" applyNumberFormat="0" applyBorder="0" applyAlignment="0" applyProtection="0"/>
    <xf numFmtId="164" fontId="53" fillId="64" borderId="0" applyNumberFormat="0" applyBorder="0" applyAlignment="0" applyProtection="0"/>
    <xf numFmtId="0" fontId="30" fillId="30" borderId="0" applyNumberFormat="0" applyBorder="0" applyAlignment="0" applyProtection="0"/>
    <xf numFmtId="0" fontId="52"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55" fillId="30" borderId="0" applyNumberFormat="0" applyBorder="0" applyAlignment="0" applyProtection="0"/>
    <xf numFmtId="0" fontId="54" fillId="30" borderId="0" applyNumberFormat="0" applyBorder="0" applyAlignment="0" applyProtection="0"/>
    <xf numFmtId="0" fontId="56" fillId="76" borderId="0" applyNumberFormat="0" applyBorder="0" applyAlignment="0" applyProtection="0"/>
    <xf numFmtId="0" fontId="56" fillId="87" borderId="0" applyNumberFormat="0" applyBorder="0" applyAlignment="0" applyProtection="0"/>
    <xf numFmtId="0" fontId="53" fillId="87"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1"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3" fillId="88" borderId="0" applyNumberFormat="0" applyBorder="0" applyAlignment="0" applyProtection="0"/>
    <xf numFmtId="0" fontId="30" fillId="34" borderId="0" applyNumberFormat="0" applyBorder="0" applyAlignment="0" applyProtection="0"/>
    <xf numFmtId="0" fontId="54" fillId="34" borderId="0" applyNumberFormat="0" applyBorder="0" applyAlignment="0" applyProtection="0"/>
    <xf numFmtId="164" fontId="53" fillId="88" borderId="0" applyNumberFormat="0" applyBorder="0" applyAlignment="0" applyProtection="0"/>
    <xf numFmtId="0" fontId="54" fillId="34" borderId="0" applyNumberFormat="0" applyBorder="0" applyAlignment="0" applyProtection="0"/>
    <xf numFmtId="0" fontId="55" fillId="34" borderId="0" applyNumberFormat="0" applyBorder="0" applyAlignment="0" applyProtection="0"/>
    <xf numFmtId="0" fontId="53" fillId="88" borderId="0" applyNumberFormat="0" applyBorder="0" applyAlignment="0" applyProtection="0"/>
    <xf numFmtId="0" fontId="53" fillId="89" borderId="0" applyNumberFormat="0" applyBorder="0" applyAlignment="0" applyProtection="0"/>
    <xf numFmtId="0" fontId="53" fillId="88" borderId="0" applyNumberFormat="0" applyBorder="0" applyAlignment="0" applyProtection="0"/>
    <xf numFmtId="0" fontId="30" fillId="34" borderId="0" applyNumberFormat="0" applyBorder="0" applyAlignment="0" applyProtection="0"/>
    <xf numFmtId="164" fontId="53" fillId="88" borderId="0" applyNumberFormat="0" applyBorder="0" applyAlignment="0" applyProtection="0"/>
    <xf numFmtId="0" fontId="30" fillId="34" borderId="0" applyNumberFormat="0" applyBorder="0" applyAlignment="0" applyProtection="0"/>
    <xf numFmtId="0" fontId="53" fillId="88" borderId="0" applyNumberFormat="0" applyBorder="0" applyAlignment="0" applyProtection="0"/>
    <xf numFmtId="164" fontId="53" fillId="88" borderId="0" applyNumberFormat="0" applyBorder="0" applyAlignment="0" applyProtection="0"/>
    <xf numFmtId="0" fontId="30" fillId="34" borderId="0" applyNumberFormat="0" applyBorder="0" applyAlignment="0" applyProtection="0"/>
    <xf numFmtId="0" fontId="52"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55" fillId="34" borderId="0" applyNumberFormat="0" applyBorder="0" applyAlignment="0" applyProtection="0"/>
    <xf numFmtId="0" fontId="54" fillId="34" borderId="0" applyNumberFormat="0" applyBorder="0" applyAlignment="0" applyProtection="0"/>
    <xf numFmtId="0" fontId="57" fillId="0" borderId="29" applyNumberFormat="0"/>
    <xf numFmtId="0" fontId="45" fillId="0" borderId="4" applyNumberFormat="0" applyFont="0" applyBorder="0"/>
    <xf numFmtId="0" fontId="58" fillId="90" borderId="4" applyNumberFormat="0" applyBorder="0"/>
    <xf numFmtId="0" fontId="58" fillId="90" borderId="30" applyNumberFormat="0" applyFont="0"/>
    <xf numFmtId="0" fontId="59" fillId="90" borderId="4" applyNumberFormat="0" applyFont="0" applyBorder="0"/>
    <xf numFmtId="172" fontId="11" fillId="91" borderId="31">
      <alignment horizontal="center" vertical="center"/>
    </xf>
    <xf numFmtId="172" fontId="11" fillId="91" borderId="31">
      <alignment horizontal="center" vertical="center"/>
    </xf>
    <xf numFmtId="172" fontId="11" fillId="91" borderId="31">
      <alignment horizontal="center" vertical="center"/>
    </xf>
    <xf numFmtId="173" fontId="60"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4" fontId="25" fillId="91" borderId="31">
      <alignment horizontal="center" vertical="center"/>
    </xf>
    <xf numFmtId="172" fontId="11" fillId="91" borderId="31">
      <alignment horizontal="center" vertical="center"/>
    </xf>
    <xf numFmtId="174" fontId="25" fillId="91" borderId="31">
      <alignment horizontal="center" vertical="center"/>
    </xf>
    <xf numFmtId="174" fontId="25" fillId="91" borderId="31">
      <alignment horizontal="center" vertical="center"/>
    </xf>
    <xf numFmtId="0" fontId="61" fillId="0" borderId="0" applyNumberFormat="0" applyFill="0" applyBorder="0" applyAlignment="0">
      <protection locked="0"/>
    </xf>
    <xf numFmtId="0" fontId="62" fillId="0" borderId="0" applyNumberFormat="0" applyFill="0" applyBorder="0" applyAlignment="0">
      <protection locked="0"/>
    </xf>
    <xf numFmtId="0" fontId="61" fillId="0" borderId="0" applyNumberFormat="0" applyFill="0" applyBorder="0" applyAlignment="0">
      <protection locked="0"/>
    </xf>
    <xf numFmtId="0" fontId="62" fillId="0" borderId="0" applyNumberFormat="0" applyFill="0" applyBorder="0" applyAlignment="0">
      <protection locked="0"/>
    </xf>
    <xf numFmtId="0" fontId="63" fillId="8" borderId="0" applyNumberFormat="0" applyBorder="0" applyAlignment="0" applyProtection="0"/>
    <xf numFmtId="0" fontId="64" fillId="8" borderId="0" applyNumberFormat="0" applyBorder="0" applyAlignment="0" applyProtection="0"/>
    <xf numFmtId="0" fontId="65" fillId="8" borderId="0" applyNumberFormat="0" applyBorder="0" applyAlignment="0" applyProtection="0"/>
    <xf numFmtId="0" fontId="66" fillId="42" borderId="0" applyNumberFormat="0" applyBorder="0" applyAlignment="0" applyProtection="0"/>
    <xf numFmtId="0" fontId="27" fillId="8" borderId="0" applyNumberFormat="0" applyBorder="0" applyAlignment="0" applyProtection="0"/>
    <xf numFmtId="0" fontId="67" fillId="8" borderId="0" applyNumberFormat="0" applyBorder="0" applyAlignment="0" applyProtection="0"/>
    <xf numFmtId="164" fontId="66" fillId="42" borderId="0" applyNumberFormat="0" applyBorder="0" applyAlignment="0" applyProtection="0"/>
    <xf numFmtId="0" fontId="67" fillId="8" borderId="0" applyNumberFormat="0" applyBorder="0" applyAlignment="0" applyProtection="0"/>
    <xf numFmtId="0" fontId="68" fillId="8" borderId="0" applyNumberFormat="0" applyBorder="0" applyAlignment="0" applyProtection="0"/>
    <xf numFmtId="0" fontId="69" fillId="8" borderId="0" applyNumberFormat="0" applyBorder="0" applyAlignment="0" applyProtection="0"/>
    <xf numFmtId="0" fontId="66" fillId="42" borderId="0" applyNumberFormat="0" applyBorder="0" applyAlignment="0" applyProtection="0"/>
    <xf numFmtId="0" fontId="70" fillId="45" borderId="0" applyNumberFormat="0" applyBorder="0" applyAlignment="0" applyProtection="0"/>
    <xf numFmtId="0" fontId="66" fillId="42" borderId="0" applyNumberFormat="0" applyBorder="0" applyAlignment="0" applyProtection="0"/>
    <xf numFmtId="0" fontId="27" fillId="8" borderId="0" applyNumberFormat="0" applyBorder="0" applyAlignment="0" applyProtection="0"/>
    <xf numFmtId="164" fontId="66" fillId="42" borderId="0" applyNumberFormat="0" applyBorder="0" applyAlignment="0" applyProtection="0"/>
    <xf numFmtId="0" fontId="27" fillId="8" borderId="0" applyNumberFormat="0" applyBorder="0" applyAlignment="0" applyProtection="0"/>
    <xf numFmtId="0" fontId="66" fillId="42" borderId="0" applyNumberFormat="0" applyBorder="0" applyAlignment="0" applyProtection="0"/>
    <xf numFmtId="164" fontId="66" fillId="42" borderId="0" applyNumberFormat="0" applyBorder="0" applyAlignment="0" applyProtection="0"/>
    <xf numFmtId="0" fontId="27" fillId="8" borderId="0" applyNumberFormat="0" applyBorder="0" applyAlignment="0" applyProtection="0"/>
    <xf numFmtId="0" fontId="64"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69" fillId="8" borderId="0" applyNumberFormat="0" applyBorder="0" applyAlignment="0" applyProtection="0"/>
    <xf numFmtId="0" fontId="67" fillId="8" borderId="0" applyNumberFormat="0" applyBorder="0" applyAlignment="0" applyProtection="0"/>
    <xf numFmtId="3" fontId="71" fillId="0" borderId="0" applyFill="0" applyBorder="0" applyProtection="0">
      <alignment horizontal="right"/>
    </xf>
    <xf numFmtId="0" fontId="9" fillId="54" borderId="0" applyNumberFormat="0" applyBorder="0" applyAlignment="0">
      <protection locked="0"/>
    </xf>
    <xf numFmtId="0" fontId="9" fillId="54" borderId="0" applyNumberFormat="0" applyBorder="0" applyAlignment="0">
      <protection locked="0"/>
    </xf>
    <xf numFmtId="3" fontId="72" fillId="92" borderId="0" applyNumberFormat="0" applyBorder="0" applyAlignment="0" applyProtection="0">
      <alignment vertical="top"/>
    </xf>
    <xf numFmtId="164" fontId="73" fillId="0" borderId="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164" fontId="74" fillId="93" borderId="32" applyNumberFormat="0" applyBorder="0" applyAlignment="0" applyProtection="0"/>
    <xf numFmtId="0" fontId="44" fillId="94" borderId="0">
      <alignment horizontal="center"/>
    </xf>
    <xf numFmtId="0" fontId="44" fillId="94" borderId="0">
      <alignment horizontal="center"/>
    </xf>
    <xf numFmtId="175" fontId="44" fillId="0" borderId="0" applyFill="0" applyBorder="0" applyAlignment="0"/>
    <xf numFmtId="0" fontId="75" fillId="11" borderId="20" applyNumberFormat="0" applyAlignment="0" applyProtection="0"/>
    <xf numFmtId="0" fontId="76" fillId="11" borderId="20" applyNumberFormat="0" applyAlignment="0" applyProtection="0"/>
    <xf numFmtId="0" fontId="77" fillId="55" borderId="33" applyNumberFormat="0" applyAlignment="0" applyProtection="0"/>
    <xf numFmtId="0" fontId="28" fillId="11" borderId="20" applyNumberFormat="0" applyAlignment="0" applyProtection="0"/>
    <xf numFmtId="0" fontId="78" fillId="11" borderId="20" applyNumberFormat="0" applyAlignment="0" applyProtection="0"/>
    <xf numFmtId="164" fontId="77" fillId="55" borderId="33" applyNumberFormat="0" applyAlignment="0" applyProtection="0"/>
    <xf numFmtId="0" fontId="78" fillId="11" borderId="20" applyNumberFormat="0" applyAlignment="0" applyProtection="0"/>
    <xf numFmtId="0" fontId="28" fillId="40" borderId="20" applyNumberFormat="0" applyAlignment="0" applyProtection="0"/>
    <xf numFmtId="0" fontId="79" fillId="11" borderId="20" applyNumberFormat="0" applyAlignment="0" applyProtection="0"/>
    <xf numFmtId="0" fontId="77" fillId="55" borderId="33" applyNumberFormat="0" applyAlignment="0" applyProtection="0"/>
    <xf numFmtId="0" fontId="77" fillId="95" borderId="33" applyNumberFormat="0" applyAlignment="0" applyProtection="0"/>
    <xf numFmtId="0" fontId="77" fillId="40" borderId="33" applyNumberFormat="0" applyAlignment="0" applyProtection="0"/>
    <xf numFmtId="0" fontId="77" fillId="55" borderId="33" applyNumberFormat="0" applyAlignment="0" applyProtection="0"/>
    <xf numFmtId="164" fontId="77" fillId="55" borderId="33" applyNumberFormat="0" applyAlignment="0" applyProtection="0"/>
    <xf numFmtId="0" fontId="28" fillId="11" borderId="20" applyNumberFormat="0" applyAlignment="0" applyProtection="0"/>
    <xf numFmtId="0" fontId="77" fillId="40" borderId="33" applyNumberFormat="0" applyAlignment="0" applyProtection="0"/>
    <xf numFmtId="0" fontId="77" fillId="40" borderId="33" applyNumberFormat="0" applyAlignment="0" applyProtection="0"/>
    <xf numFmtId="0" fontId="28" fillId="11" borderId="20" applyNumberFormat="0" applyAlignment="0" applyProtection="0"/>
    <xf numFmtId="164" fontId="77" fillId="55" borderId="33" applyNumberFormat="0" applyAlignment="0" applyProtection="0"/>
    <xf numFmtId="0" fontId="77" fillId="55" borderId="33" applyNumberFormat="0" applyAlignment="0" applyProtection="0"/>
    <xf numFmtId="0" fontId="28" fillId="11" borderId="20" applyNumberFormat="0" applyAlignment="0" applyProtection="0"/>
    <xf numFmtId="0" fontId="77" fillId="40" borderId="33" applyNumberFormat="0" applyAlignment="0" applyProtection="0"/>
    <xf numFmtId="0" fontId="76" fillId="11" borderId="20" applyNumberFormat="0" applyAlignment="0" applyProtection="0"/>
    <xf numFmtId="0" fontId="28" fillId="11" borderId="20" applyNumberFormat="0" applyAlignment="0" applyProtection="0"/>
    <xf numFmtId="0" fontId="28" fillId="11" borderId="20" applyNumberFormat="0" applyAlignment="0" applyProtection="0"/>
    <xf numFmtId="0" fontId="79" fillId="11" borderId="20" applyNumberFormat="0" applyAlignment="0" applyProtection="0"/>
    <xf numFmtId="0" fontId="78" fillId="11" borderId="20" applyNumberFormat="0" applyAlignment="0" applyProtection="0"/>
    <xf numFmtId="0" fontId="9" fillId="0" borderId="34" applyNumberFormat="0" applyFont="0" applyBorder="0"/>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9" fillId="0" borderId="4" applyNumberFormat="0" applyBorder="0">
      <alignment horizontal="center"/>
    </xf>
    <xf numFmtId="0" fontId="24" fillId="96" borderId="35" applyNumberFormat="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Fill="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0" fontId="9" fillId="0" borderId="34" applyNumberFormat="0" applyFont="0" applyBorder="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9" fontId="9" fillId="2" borderId="35" applyNumberFormat="0" applyFont="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38" fillId="0" borderId="36" applyNumberFormat="0" applyBorder="0"/>
    <xf numFmtId="0" fontId="9" fillId="0" borderId="0">
      <alignment horizontal="centerContinuous" vertical="center" wrapText="1"/>
    </xf>
    <xf numFmtId="0" fontId="9" fillId="0" borderId="0">
      <alignment horizontal="centerContinuous" vertical="center" wrapText="1"/>
    </xf>
    <xf numFmtId="0" fontId="80" fillId="0" borderId="0">
      <alignment horizontal="centerContinuous" vertical="center" wrapText="1"/>
    </xf>
    <xf numFmtId="176" fontId="81" fillId="0" borderId="0" applyFont="0" applyAlignment="0"/>
    <xf numFmtId="0" fontId="82" fillId="12" borderId="23" applyNumberFormat="0" applyAlignment="0" applyProtection="0"/>
    <xf numFmtId="0" fontId="83" fillId="12" borderId="23" applyNumberFormat="0" applyAlignment="0" applyProtection="0"/>
    <xf numFmtId="0" fontId="84" fillId="97" borderId="37" applyNumberFormat="0" applyAlignment="0" applyProtection="0"/>
    <xf numFmtId="0" fontId="29" fillId="12" borderId="23" applyNumberFormat="0" applyAlignment="0" applyProtection="0"/>
    <xf numFmtId="0" fontId="26" fillId="12" borderId="23" applyNumberFormat="0" applyAlignment="0" applyProtection="0"/>
    <xf numFmtId="164" fontId="84" fillId="97" borderId="37" applyNumberFormat="0" applyAlignment="0" applyProtection="0"/>
    <xf numFmtId="0" fontId="26" fillId="12" borderId="23" applyNumberFormat="0" applyAlignment="0" applyProtection="0"/>
    <xf numFmtId="0" fontId="85" fillId="12" borderId="23" applyNumberFormat="0" applyAlignment="0" applyProtection="0"/>
    <xf numFmtId="0" fontId="84" fillId="97" borderId="37" applyNumberFormat="0" applyAlignment="0" applyProtection="0"/>
    <xf numFmtId="0" fontId="84" fillId="98" borderId="37" applyNumberFormat="0" applyAlignment="0" applyProtection="0"/>
    <xf numFmtId="0" fontId="84" fillId="97" borderId="37" applyNumberFormat="0" applyAlignment="0" applyProtection="0"/>
    <xf numFmtId="0" fontId="29" fillId="12" borderId="23" applyNumberFormat="0" applyAlignment="0" applyProtection="0"/>
    <xf numFmtId="164" fontId="84" fillId="97" borderId="37" applyNumberFormat="0" applyAlignment="0" applyProtection="0"/>
    <xf numFmtId="0" fontId="29" fillId="12" borderId="23" applyNumberFormat="0" applyAlignment="0" applyProtection="0"/>
    <xf numFmtId="0" fontId="84" fillId="97" borderId="37" applyNumberFormat="0" applyAlignment="0" applyProtection="0"/>
    <xf numFmtId="164" fontId="84" fillId="97" borderId="37" applyNumberFormat="0" applyAlignment="0" applyProtection="0"/>
    <xf numFmtId="0" fontId="29" fillId="12" borderId="23" applyNumberFormat="0" applyAlignment="0" applyProtection="0"/>
    <xf numFmtId="0" fontId="83" fillId="12" borderId="23" applyNumberFormat="0" applyAlignment="0" applyProtection="0"/>
    <xf numFmtId="0" fontId="29" fillId="12" borderId="23" applyNumberFormat="0" applyAlignment="0" applyProtection="0"/>
    <xf numFmtId="0" fontId="29" fillId="12" borderId="23" applyNumberFormat="0" applyAlignment="0" applyProtection="0"/>
    <xf numFmtId="0" fontId="85" fillId="12" borderId="23" applyNumberFormat="0" applyAlignment="0" applyProtection="0"/>
    <xf numFmtId="0" fontId="26" fillId="12" borderId="23" applyNumberFormat="0" applyAlignment="0" applyProtection="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177" fontId="9" fillId="0" borderId="0"/>
    <xf numFmtId="178" fontId="86" fillId="0" borderId="0"/>
    <xf numFmtId="177" fontId="9" fillId="0" borderId="0"/>
    <xf numFmtId="0" fontId="9" fillId="0" borderId="0" applyFont="0" applyFill="0" applyBorder="0" applyAlignment="0" applyProtection="0">
      <alignment horizontal="center" vertical="center"/>
    </xf>
    <xf numFmtId="179" fontId="60"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179" fontId="9" fillId="0" borderId="0" applyFont="0" applyFill="0" applyBorder="0" applyAlignment="0" applyProtection="0">
      <alignment horizontal="center" vertical="center"/>
    </xf>
    <xf numFmtId="0" fontId="9" fillId="0" borderId="0" applyFont="0" applyFill="0" applyBorder="0" applyAlignment="0" applyProtection="0">
      <alignment horizontal="center" vertical="center"/>
    </xf>
    <xf numFmtId="0" fontId="9" fillId="0" borderId="0" applyFont="0" applyFill="0" applyBorder="0" applyAlignment="0" applyProtection="0">
      <alignment horizontal="center"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5" fillId="0" borderId="0" applyFont="0" applyFill="0" applyBorder="0" applyAlignment="0" applyProtection="0"/>
    <xf numFmtId="41" fontId="9" fillId="0" borderId="0">
      <alignment vertical="center"/>
    </xf>
    <xf numFmtId="41" fontId="5" fillId="0" borderId="0" applyFont="0" applyFill="0" applyBorder="0" applyAlignment="0" applyProtection="0"/>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xf numFmtId="41" fontId="9" fillId="0" borderId="0"/>
    <xf numFmtId="41" fontId="9" fillId="0" borderId="0"/>
    <xf numFmtId="41" fontId="9" fillId="0" borderId="0"/>
    <xf numFmtId="41" fontId="9" fillId="0" borderId="0"/>
    <xf numFmtId="41" fontId="9" fillId="0" borderId="0"/>
    <xf numFmtId="41" fontId="9" fillId="0" borderId="0"/>
    <xf numFmtId="41" fontId="9" fillId="0" borderId="0"/>
    <xf numFmtId="41" fontId="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41" fontId="9" fillId="0" borderId="0">
      <alignment vertical="center"/>
    </xf>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37" fontId="49" fillId="0" borderId="0" applyFont="0" applyFill="0" applyBorder="0" applyAlignment="0" applyProtection="0"/>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41" fontId="9" fillId="0" borderId="0">
      <alignment vertical="center"/>
    </xf>
    <xf numFmtId="180" fontId="81" fillId="0" borderId="38" applyBorder="0">
      <alignment horizontal="center"/>
    </xf>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4"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9" fillId="0" borderId="0">
      <alignment vertical="center"/>
    </xf>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39" fontId="49"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5" fillId="0" borderId="0" applyFont="0" applyFill="0" applyBorder="0" applyAlignment="0" applyProtection="0"/>
    <xf numFmtId="43" fontId="60" fillId="0" borderId="0" applyFont="0" applyFill="0" applyBorder="0" applyAlignment="0" applyProtection="0"/>
    <xf numFmtId="39" fontId="9" fillId="0" borderId="0" applyFont="0" applyFill="0" applyBorder="0">
      <protection locked="0"/>
    </xf>
    <xf numFmtId="43" fontId="87" fillId="0" borderId="0" applyFont="0" applyFill="0" applyBorder="0" applyAlignment="0" applyProtection="0"/>
    <xf numFmtId="39" fontId="9" fillId="0" borderId="0" applyFont="0" applyFill="0" applyBorder="0">
      <protection locked="0"/>
    </xf>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8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181" fontId="89" fillId="0" borderId="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8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lignment vertical="center"/>
    </xf>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42" fontId="44" fillId="0" borderId="0"/>
    <xf numFmtId="42" fontId="44" fillId="0" borderId="0"/>
    <xf numFmtId="42" fontId="44" fillId="0" borderId="0"/>
    <xf numFmtId="42" fontId="44" fillId="0" borderId="0"/>
    <xf numFmtId="42" fontId="44" fillId="0" borderId="0"/>
    <xf numFmtId="42" fontId="44" fillId="0" borderId="0"/>
    <xf numFmtId="42" fontId="44" fillId="0" borderId="0"/>
    <xf numFmtId="0" fontId="49" fillId="0" borderId="0"/>
    <xf numFmtId="0" fontId="49" fillId="0" borderId="0"/>
    <xf numFmtId="43" fontId="9" fillId="0" borderId="0" applyFont="0" applyFill="0" applyBorder="0" applyAlignment="0" applyProtection="0"/>
    <xf numFmtId="43" fontId="60" fillId="0" borderId="0" applyFont="0" applyFill="0" applyBorder="0" applyAlignment="0" applyProtection="0"/>
    <xf numFmtId="42" fontId="44" fillId="0" borderId="0"/>
    <xf numFmtId="0" fontId="49" fillId="0" borderId="0"/>
    <xf numFmtId="0" fontId="49" fillId="0" borderId="0"/>
    <xf numFmtId="43" fontId="4" fillId="0" borderId="0" applyFont="0" applyFill="0" applyBorder="0" applyAlignment="0" applyProtection="0"/>
    <xf numFmtId="42" fontId="44"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2" fontId="44"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42" fontId="44" fillId="0" borderId="0"/>
    <xf numFmtId="43" fontId="5" fillId="0" borderId="0" applyFont="0" applyFill="0" applyBorder="0" applyAlignment="0" applyProtection="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5"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43" fontId="5" fillId="0" borderId="0" applyFont="0" applyFill="0" applyBorder="0" applyAlignment="0" applyProtection="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88"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2" fontId="44" fillId="0" borderId="0"/>
    <xf numFmtId="42" fontId="44" fillId="0" borderId="0"/>
    <xf numFmtId="42" fontId="44" fillId="0" borderId="0"/>
    <xf numFmtId="42" fontId="44" fillId="0" borderId="0"/>
    <xf numFmtId="42" fontId="44" fillId="0" borderId="0"/>
    <xf numFmtId="42" fontId="44" fillId="0" borderId="0"/>
    <xf numFmtId="42" fontId="44" fillId="0" borderId="0"/>
    <xf numFmtId="0" fontId="49" fillId="0" borderId="0"/>
    <xf numFmtId="0" fontId="49" fillId="0" borderId="0"/>
    <xf numFmtId="43" fontId="49" fillId="0" borderId="0" applyFont="0" applyFill="0" applyBorder="0" applyAlignment="0" applyProtection="0"/>
    <xf numFmtId="43" fontId="9" fillId="0" borderId="0" applyFont="0" applyFill="0" applyBorder="0" applyAlignment="0" applyProtection="0"/>
    <xf numFmtId="42" fontId="44" fillId="0" borderId="0"/>
    <xf numFmtId="0" fontId="49" fillId="0" borderId="0"/>
    <xf numFmtId="0" fontId="49" fillId="0" borderId="0"/>
    <xf numFmtId="43" fontId="49" fillId="0" borderId="0" applyFont="0" applyFill="0" applyBorder="0" applyAlignment="0" applyProtection="0"/>
    <xf numFmtId="43" fontId="9" fillId="0" borderId="0" applyFont="0" applyFill="0" applyBorder="0" applyAlignment="0" applyProtection="0"/>
    <xf numFmtId="42" fontId="44"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0" fontId="49" fillId="0" borderId="0"/>
    <xf numFmtId="0" fontId="49" fillId="0" borderId="0"/>
    <xf numFmtId="42" fontId="44" fillId="0" borderId="0"/>
    <xf numFmtId="42" fontId="44" fillId="0" borderId="0"/>
    <xf numFmtId="42" fontId="44"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3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43" fontId="60"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9" fillId="0" borderId="0" applyFont="0" applyFill="0" applyBorder="0" applyAlignment="0" applyProtection="0"/>
    <xf numFmtId="0" fontId="49" fillId="0" borderId="0"/>
    <xf numFmtId="0" fontId="49" fillId="0" borderId="0"/>
    <xf numFmtId="43" fontId="4"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43" fontId="5"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5"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43" fontId="4"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43" fontId="4"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4" fillId="0" borderId="0" applyFont="0" applyFill="0" applyBorder="0" applyAlignment="0" applyProtection="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43" fontId="4"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0" fontId="49" fillId="0" borderId="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49" fillId="0" borderId="0"/>
    <xf numFmtId="0" fontId="49" fillId="0" borderId="0"/>
    <xf numFmtId="43" fontId="32" fillId="0" borderId="0" applyFont="0" applyFill="0" applyBorder="0" applyAlignment="0" applyProtection="0"/>
    <xf numFmtId="0" fontId="49" fillId="0" borderId="0"/>
    <xf numFmtId="43" fontId="32" fillId="0" borderId="0" applyFont="0" applyFill="0" applyBorder="0" applyAlignment="0" applyProtection="0"/>
    <xf numFmtId="43" fontId="32"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0" fillId="0" borderId="0" applyFont="0" applyFill="0" applyBorder="0" applyAlignment="0" applyProtection="0"/>
    <xf numFmtId="0" fontId="49" fillId="0" borderId="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43" fontId="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0" fontId="49" fillId="0" borderId="0"/>
    <xf numFmtId="0" fontId="49" fillId="0" borderId="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39"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43" fontId="9"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43" fontId="60" fillId="0" borderId="0" applyFont="0" applyFill="0" applyBorder="0" applyAlignment="0" applyProtection="0"/>
    <xf numFmtId="0" fontId="49" fillId="0" borderId="0"/>
    <xf numFmtId="0" fontId="49" fillId="0" borderId="0"/>
    <xf numFmtId="3" fontId="9" fillId="0" borderId="0" applyFont="0" applyFill="0" applyBorder="0" applyAlignment="0" applyProtection="0"/>
    <xf numFmtId="0" fontId="90" fillId="0" borderId="0"/>
    <xf numFmtId="0" fontId="49" fillId="0" borderId="0"/>
    <xf numFmtId="0" fontId="49" fillId="0" borderId="0"/>
    <xf numFmtId="0" fontId="49" fillId="0" borderId="0"/>
    <xf numFmtId="0" fontId="49" fillId="0" borderId="0"/>
    <xf numFmtId="164" fontId="73" fillId="0" borderId="0"/>
    <xf numFmtId="0" fontId="49" fillId="0" borderId="0"/>
    <xf numFmtId="0" fontId="49" fillId="0" borderId="0"/>
    <xf numFmtId="0" fontId="49" fillId="0" borderId="0"/>
    <xf numFmtId="0" fontId="49" fillId="0" borderId="0"/>
    <xf numFmtId="3" fontId="91" fillId="0" borderId="0">
      <protection locked="0"/>
    </xf>
    <xf numFmtId="164" fontId="73" fillId="0" borderId="0"/>
    <xf numFmtId="0" fontId="92" fillId="0" borderId="0" applyNumberFormat="0" applyAlignment="0">
      <alignment horizontal="left"/>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2" fontId="9" fillId="0" borderId="0" applyFont="0" applyFill="0" applyBorder="0" applyAlignment="0" applyProtection="0"/>
    <xf numFmtId="0" fontId="49" fillId="0" borderId="0"/>
    <xf numFmtId="0" fontId="49" fillId="0" borderId="0"/>
    <xf numFmtId="183" fontId="93"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0" fontId="49" fillId="0" borderId="0"/>
    <xf numFmtId="0" fontId="49" fillId="0" borderId="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5"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4" fontId="81" fillId="0" borderId="2" applyFont="0" applyFill="0" applyBorder="0" applyAlignment="0" applyProtection="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4"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44" fontId="4"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44"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44" fontId="4"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4"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49" fillId="0" borderId="0" applyFont="0" applyFill="0" applyBorder="0" applyAlignment="0" applyProtection="0"/>
    <xf numFmtId="0" fontId="49" fillId="0" borderId="0"/>
    <xf numFmtId="0" fontId="49" fillId="0" borderId="0"/>
    <xf numFmtId="0" fontId="49" fillId="0" borderId="0"/>
    <xf numFmtId="0" fontId="49" fillId="0" borderId="0"/>
    <xf numFmtId="44" fontId="49" fillId="0" borderId="0" applyFont="0" applyFill="0" applyBorder="0" applyAlignment="0" applyProtection="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44" fontId="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7" fontId="4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5" fontId="9" fillId="0" borderId="0" applyFont="0" applyFill="0" applyBorder="0" applyAlignment="0" applyProtection="0"/>
    <xf numFmtId="0" fontId="49" fillId="0" borderId="0"/>
    <xf numFmtId="0" fontId="49" fillId="0" borderId="0"/>
    <xf numFmtId="185"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6" fontId="94" fillId="0" borderId="0">
      <protection locked="0"/>
    </xf>
    <xf numFmtId="0" fontId="49" fillId="0" borderId="0"/>
    <xf numFmtId="0" fontId="49" fillId="0" borderId="0"/>
    <xf numFmtId="6" fontId="95" fillId="0" borderId="0">
      <protection locked="0"/>
    </xf>
    <xf numFmtId="16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6" fontId="95" fillId="0" borderId="0">
      <protection locked="0"/>
    </xf>
    <xf numFmtId="6" fontId="94"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6" fontId="9" fillId="0" borderId="0"/>
    <xf numFmtId="168" fontId="9" fillId="0" borderId="0" applyFont="0" applyFill="0" applyBorder="0" applyAlignment="0" applyProtection="0"/>
    <xf numFmtId="169" fontId="9" fillId="0" borderId="0" applyFont="0" applyFill="0" applyBorder="0" applyAlignment="0" applyProtection="0"/>
    <xf numFmtId="0" fontId="49" fillId="0" borderId="0"/>
    <xf numFmtId="187" fontId="96" fillId="0" borderId="0">
      <alignment horizontal="right"/>
      <protection locked="0"/>
    </xf>
    <xf numFmtId="0" fontId="49" fillId="0" borderId="0"/>
    <xf numFmtId="0" fontId="49" fillId="0" borderId="0"/>
    <xf numFmtId="0" fontId="49" fillId="0" borderId="0"/>
    <xf numFmtId="0" fontId="49" fillId="0" borderId="0"/>
    <xf numFmtId="0" fontId="49" fillId="0" borderId="0"/>
    <xf numFmtId="0" fontId="49" fillId="0" borderId="0"/>
    <xf numFmtId="37" fontId="90" fillId="99" borderId="0" applyNumberFormat="0" applyFon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7" fillId="0" borderId="0" applyNumberFormat="0" applyAlignment="0">
      <alignment horizontal="left"/>
    </xf>
    <xf numFmtId="0" fontId="49" fillId="0" borderId="0"/>
    <xf numFmtId="0" fontId="49" fillId="0" borderId="0"/>
    <xf numFmtId="188"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8"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0"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00" fillId="0" borderId="0" applyNumberFormat="0" applyFill="0" applyBorder="0" applyAlignment="0" applyProtection="0"/>
    <xf numFmtId="0" fontId="49" fillId="0" borderId="0"/>
    <xf numFmtId="0" fontId="49" fillId="0" borderId="0"/>
    <xf numFmtId="0" fontId="9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5" fillId="0" borderId="0" applyNumberFormat="0" applyFill="0" applyBorder="0" applyAlignment="0" applyProtection="0"/>
    <xf numFmtId="0" fontId="49" fillId="0" borderId="0"/>
    <xf numFmtId="0" fontId="49" fillId="0" borderId="0"/>
    <xf numFmtId="0" fontId="101" fillId="0" borderId="0" applyProtection="0"/>
    <xf numFmtId="0" fontId="102" fillId="0" borderId="0" applyProtection="0"/>
    <xf numFmtId="0" fontId="103" fillId="0" borderId="0" applyProtection="0"/>
    <xf numFmtId="0" fontId="5" fillId="0" borderId="0" applyProtection="0"/>
    <xf numFmtId="0" fontId="104" fillId="0" borderId="0" applyProtection="0"/>
    <xf numFmtId="0" fontId="6" fillId="0" borderId="0" applyProtection="0"/>
    <xf numFmtId="0" fontId="105" fillId="0" borderId="0" applyProtection="0"/>
    <xf numFmtId="189"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2"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89"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6" fillId="0" borderId="0"/>
    <xf numFmtId="0" fontId="49" fillId="0" borderId="0"/>
    <xf numFmtId="0" fontId="49" fillId="0" borderId="0"/>
    <xf numFmtId="167" fontId="93" fillId="0" borderId="0" applyFont="0" applyFill="0" applyBorder="0" applyAlignment="0" applyProtection="0"/>
    <xf numFmtId="0" fontId="49" fillId="0" borderId="0"/>
    <xf numFmtId="0" fontId="49" fillId="0" borderId="0"/>
    <xf numFmtId="190" fontId="9" fillId="0" borderId="0" applyFont="0" applyFill="0" applyBorder="0" applyAlignment="0" applyProtection="0">
      <alignment horizontal="center"/>
    </xf>
    <xf numFmtId="0" fontId="49" fillId="0" borderId="0"/>
    <xf numFmtId="0" fontId="49" fillId="0" borderId="0"/>
    <xf numFmtId="0" fontId="49" fillId="0" borderId="0"/>
    <xf numFmtId="0" fontId="106" fillId="7" borderId="0" applyNumberFormat="0" applyBorder="0" applyAlignment="0" applyProtection="0"/>
    <xf numFmtId="0" fontId="107" fillId="7" borderId="0" applyNumberFormat="0" applyBorder="0" applyAlignment="0" applyProtection="0"/>
    <xf numFmtId="0" fontId="108" fillId="46"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8" fillId="46"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08" fillId="46" borderId="0" applyNumberFormat="0" applyBorder="0" applyAlignment="0" applyProtection="0"/>
    <xf numFmtId="0" fontId="49" fillId="0" borderId="0"/>
    <xf numFmtId="0" fontId="49" fillId="0" borderId="0"/>
    <xf numFmtId="0" fontId="107" fillId="7"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5" fontId="39" fillId="71" borderId="27" applyNumberFormat="0" applyAlignment="0" applyProtection="0">
      <alignment vertical="top"/>
    </xf>
    <xf numFmtId="38" fontId="102" fillId="100"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0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8" fillId="0" borderId="39" applyNumberFormat="0" applyAlignment="0" applyProtection="0">
      <alignment horizontal="left" vertical="center"/>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38" fillId="0" borderId="4">
      <alignment horizontal="left" vertical="center"/>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4" fontId="110" fillId="101" borderId="0" applyProtection="0"/>
    <xf numFmtId="0" fontId="49" fillId="0" borderId="0"/>
    <xf numFmtId="0" fontId="111" fillId="0" borderId="17" applyNumberFormat="0" applyFill="0" applyAlignment="0" applyProtection="0"/>
    <xf numFmtId="0" fontId="112" fillId="0" borderId="17" applyNumberFormat="0" applyFill="0" applyAlignment="0" applyProtection="0"/>
    <xf numFmtId="0" fontId="113" fillId="0" borderId="40"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3" fillId="0" borderId="40"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3" fillId="0" borderId="40" applyNumberFormat="0" applyFill="0" applyAlignment="0" applyProtection="0"/>
    <xf numFmtId="0" fontId="49" fillId="0" borderId="0"/>
    <xf numFmtId="0" fontId="49" fillId="0" borderId="0"/>
    <xf numFmtId="0" fontId="112" fillId="0" borderId="17"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4" fillId="0" borderId="18" applyNumberFormat="0" applyFill="0" applyAlignment="0" applyProtection="0"/>
    <xf numFmtId="0" fontId="115" fillId="0" borderId="18" applyNumberFormat="0" applyFill="0" applyAlignment="0" applyProtection="0"/>
    <xf numFmtId="0" fontId="116" fillId="0" borderId="41"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6" fillId="0" borderId="41"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6" fillId="0" borderId="41" applyNumberFormat="0" applyFill="0" applyAlignment="0" applyProtection="0"/>
    <xf numFmtId="0" fontId="49" fillId="0" borderId="0"/>
    <xf numFmtId="0" fontId="49" fillId="0" borderId="0"/>
    <xf numFmtId="0" fontId="115" fillId="0" borderId="18"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7" fillId="0" borderId="19" applyNumberFormat="0" applyFill="0" applyAlignment="0" applyProtection="0"/>
    <xf numFmtId="0" fontId="118" fillId="0" borderId="19" applyNumberFormat="0" applyFill="0" applyAlignment="0" applyProtection="0"/>
    <xf numFmtId="0" fontId="119" fillId="0" borderId="42"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42"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42" applyNumberFormat="0" applyFill="0" applyAlignment="0" applyProtection="0"/>
    <xf numFmtId="0" fontId="49" fillId="0" borderId="0"/>
    <xf numFmtId="0" fontId="49" fillId="0" borderId="0"/>
    <xf numFmtId="0" fontId="118" fillId="0" borderId="19"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7"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19" fillId="0" borderId="0" applyNumberFormat="0" applyFill="0" applyBorder="0" applyAlignment="0" applyProtection="0"/>
    <xf numFmtId="0" fontId="49" fillId="0" borderId="0"/>
    <xf numFmtId="0" fontId="49" fillId="0" borderId="0"/>
    <xf numFmtId="0" fontId="118" fillId="0" borderId="0" applyNumberFormat="0" applyFill="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1"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1" fontId="9" fillId="0" borderId="0">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9" fillId="0" borderId="0" applyNumberFormat="0" applyFill="0" applyBorder="0" applyProtection="0">
      <alignment wrapText="1"/>
    </xf>
    <xf numFmtId="0" fontId="9" fillId="0" borderId="0" applyNumberFormat="0" applyFill="0" applyBorder="0" applyProtection="0">
      <alignment horizontal="justify" vertical="top" wrapTex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61" fillId="0" borderId="43"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192" fontId="120" fillId="0" borderId="0"/>
    <xf numFmtId="0" fontId="49" fillId="0" borderId="0"/>
    <xf numFmtId="0" fontId="49" fillId="0" borderId="0"/>
    <xf numFmtId="0" fontId="121" fillId="0" borderId="0" applyNumberFormat="0" applyFill="0" applyBorder="0" applyAlignment="0" applyProtection="0"/>
    <xf numFmtId="0" fontId="122"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9" fillId="0" borderId="0"/>
    <xf numFmtId="0" fontId="49" fillId="0" borderId="0"/>
    <xf numFmtId="0" fontId="123" fillId="0" borderId="0" applyNumberFormat="0" applyFill="0" applyBorder="0" applyAlignment="0" applyProtection="0"/>
    <xf numFmtId="0" fontId="124"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49" fillId="0" borderId="0"/>
    <xf numFmtId="0" fontId="49" fillId="0" borderId="0"/>
    <xf numFmtId="0" fontId="10" fillId="0" borderId="0" applyNumberFormat="0" applyFill="0" applyBorder="0" applyAlignment="0" applyProtection="0">
      <alignment vertical="top"/>
      <protection locked="0"/>
    </xf>
    <xf numFmtId="0" fontId="49" fillId="0" borderId="0"/>
    <xf numFmtId="0" fontId="49" fillId="0" borderId="0"/>
    <xf numFmtId="0" fontId="125" fillId="0" borderId="0" applyNumberFormat="0" applyFill="0" applyBorder="0" applyAlignment="0" applyProtection="0">
      <alignment vertical="top"/>
      <protection locked="0"/>
    </xf>
    <xf numFmtId="0" fontId="49" fillId="0" borderId="0"/>
    <xf numFmtId="0" fontId="49" fillId="0" borderId="0"/>
    <xf numFmtId="0" fontId="125" fillId="0" borderId="0" applyNumberFormat="0" applyFill="0" applyBorder="0" applyAlignment="0" applyProtection="0">
      <alignment vertical="top"/>
      <protection locked="0"/>
    </xf>
    <xf numFmtId="0" fontId="49" fillId="0" borderId="0"/>
    <xf numFmtId="0" fontId="49" fillId="0" borderId="0"/>
    <xf numFmtId="0" fontId="125" fillId="0" borderId="0" applyNumberFormat="0" applyFill="0" applyBorder="0" applyAlignment="0" applyProtection="0">
      <alignment vertical="top"/>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22" fillId="0" borderId="0" applyNumberFormat="0" applyFill="0" applyBorder="0" applyAlignment="0" applyProtection="0">
      <alignment vertical="top"/>
      <protection locked="0"/>
    </xf>
    <xf numFmtId="0" fontId="49" fillId="0" borderId="0"/>
    <xf numFmtId="0" fontId="49" fillId="0" borderId="0"/>
    <xf numFmtId="0" fontId="126" fillId="0" borderId="0" applyNumberFormat="0" applyFill="0" applyBorder="0" applyAlignment="0" applyProtection="0">
      <alignment vertical="top"/>
      <protection locked="0"/>
    </xf>
    <xf numFmtId="0" fontId="127"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0" fontId="102" fillId="93" borderId="1"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49" fillId="0" borderId="0"/>
    <xf numFmtId="0" fontId="49" fillId="0" borderId="0"/>
    <xf numFmtId="0" fontId="128" fillId="10" borderId="20" applyNumberFormat="0" applyAlignment="0" applyProtection="0"/>
    <xf numFmtId="0" fontId="129" fillId="43" borderId="33"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128" fillId="10" borderId="20" applyNumberFormat="0" applyAlignment="0" applyProtection="0"/>
    <xf numFmtId="0" fontId="49" fillId="0" borderId="0"/>
    <xf numFmtId="0" fontId="128" fillId="10" borderId="20" applyNumberFormat="0" applyAlignment="0" applyProtection="0"/>
    <xf numFmtId="0" fontId="49" fillId="0" borderId="0"/>
    <xf numFmtId="0" fontId="128" fillId="10" borderId="20" applyNumberFormat="0" applyAlignment="0" applyProtection="0"/>
    <xf numFmtId="0" fontId="130" fillId="10" borderId="20" applyNumberFormat="0" applyAlignment="0" applyProtection="0"/>
    <xf numFmtId="0" fontId="128" fillId="10" borderId="20" applyNumberFormat="0" applyAlignment="0" applyProtection="0"/>
    <xf numFmtId="0" fontId="130" fillId="10" borderId="20" applyNumberFormat="0" applyAlignment="0" applyProtection="0"/>
    <xf numFmtId="0" fontId="130" fillId="10" borderId="20" applyNumberFormat="0" applyAlignment="0" applyProtection="0"/>
    <xf numFmtId="0" fontId="130" fillId="10" borderId="20" applyNumberFormat="0" applyAlignment="0" applyProtection="0"/>
    <xf numFmtId="0" fontId="128" fillId="10" borderId="20" applyNumberFormat="0" applyAlignment="0" applyProtection="0"/>
    <xf numFmtId="0" fontId="128" fillId="10" borderId="20" applyNumberFormat="0" applyAlignment="0" applyProtection="0"/>
    <xf numFmtId="0" fontId="129" fillId="43" borderId="33"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129" fillId="43" borderId="33" applyNumberFormat="0" applyAlignment="0" applyProtection="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49" fillId="0" borderId="0"/>
    <xf numFmtId="0" fontId="49" fillId="0" borderId="0"/>
    <xf numFmtId="0" fontId="128" fillId="10" borderId="20" applyNumberFormat="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3" fontId="39" fillId="0" borderId="0" applyFill="0" applyBorder="0" applyAlignment="0" applyProtection="0">
      <alignment horizontal="center"/>
    </xf>
    <xf numFmtId="0" fontId="49" fillId="0" borderId="0"/>
    <xf numFmtId="0" fontId="49" fillId="0" borderId="0"/>
    <xf numFmtId="0" fontId="49" fillId="0" borderId="0"/>
    <xf numFmtId="0" fontId="131" fillId="0" borderId="22" applyNumberFormat="0" applyFill="0" applyAlignment="0" applyProtection="0"/>
    <xf numFmtId="0" fontId="132" fillId="0" borderId="22" applyNumberFormat="0" applyFill="0" applyAlignment="0" applyProtection="0"/>
    <xf numFmtId="0" fontId="133" fillId="0" borderId="44"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3" fillId="0" borderId="44"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33" fillId="0" borderId="44" applyNumberFormat="0" applyFill="0" applyAlignment="0" applyProtection="0"/>
    <xf numFmtId="0" fontId="49" fillId="0" borderId="0"/>
    <xf numFmtId="0" fontId="49" fillId="0" borderId="0"/>
    <xf numFmtId="0" fontId="132" fillId="0" borderId="22" applyNumberFormat="0" applyFill="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94" fontId="39" fillId="0" borderId="0" applyFill="0" applyBorder="0" applyAlignment="0" applyProtection="0">
      <alignment horizontal="center"/>
    </xf>
    <xf numFmtId="41" fontId="9" fillId="0" borderId="0" applyFont="0" applyFill="0" applyBorder="0" applyAlignment="0" applyProtection="0"/>
    <xf numFmtId="43" fontId="9" fillId="0" borderId="0" applyFont="0" applyFill="0" applyBorder="0" applyAlignment="0" applyProtection="0"/>
    <xf numFmtId="195" fontId="9" fillId="0" borderId="0" applyFont="0" applyFill="0" applyBorder="0" applyAlignment="0" applyProtection="0"/>
    <xf numFmtId="196"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0" fontId="49" fillId="0" borderId="0"/>
    <xf numFmtId="0" fontId="49" fillId="0" borderId="0"/>
    <xf numFmtId="0" fontId="49" fillId="0" borderId="0"/>
    <xf numFmtId="0" fontId="49" fillId="0" borderId="0"/>
    <xf numFmtId="0" fontId="49" fillId="0" borderId="0"/>
    <xf numFmtId="0" fontId="134" fillId="9" borderId="0" applyNumberFormat="0" applyBorder="0" applyAlignment="0" applyProtection="0"/>
    <xf numFmtId="0" fontId="135" fillId="9" borderId="0" applyNumberFormat="0" applyBorder="0" applyAlignment="0" applyProtection="0"/>
    <xf numFmtId="0" fontId="136" fillId="59"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36" fillId="59"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136" fillId="59" borderId="0" applyNumberFormat="0" applyBorder="0" applyAlignment="0" applyProtection="0"/>
    <xf numFmtId="0" fontId="49" fillId="0" borderId="0"/>
    <xf numFmtId="0" fontId="49" fillId="0" borderId="0"/>
    <xf numFmtId="0" fontId="135" fillId="9" borderId="0" applyNumberFormat="0" applyBorder="0" applyAlignment="0" applyProtection="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4" fontId="90" fillId="0" borderId="0" applyFont="0" applyFill="0" applyBorder="0" applyAlignment="0" applyProtection="0">
      <alignment horizontal="center"/>
    </xf>
    <xf numFmtId="37" fontId="137"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 fillId="0" borderId="0"/>
    <xf numFmtId="197" fontId="11" fillId="0" borderId="0"/>
    <xf numFmtId="164" fontId="138" fillId="0" borderId="0"/>
    <xf numFmtId="0" fontId="4" fillId="0" borderId="0"/>
    <xf numFmtId="0" fontId="4" fillId="0" borderId="0"/>
    <xf numFmtId="0" fontId="4" fillId="0" borderId="0"/>
    <xf numFmtId="0" fontId="4" fillId="0" borderId="0"/>
    <xf numFmtId="0" fontId="4" fillId="0" borderId="0"/>
    <xf numFmtId="0" fontId="4" fillId="0" borderId="0"/>
    <xf numFmtId="197"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8" fontId="138"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192" fontId="139" fillId="0" borderId="0"/>
    <xf numFmtId="0" fontId="4" fillId="0" borderId="0"/>
    <xf numFmtId="192" fontId="140" fillId="0" borderId="0"/>
    <xf numFmtId="0" fontId="4" fillId="0" borderId="0"/>
    <xf numFmtId="192" fontId="139" fillId="0" borderId="0"/>
    <xf numFmtId="192" fontId="14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9" fillId="0" borderId="0"/>
    <xf numFmtId="0" fontId="60" fillId="0" borderId="0"/>
    <xf numFmtId="0" fontId="4" fillId="0" borderId="0"/>
    <xf numFmtId="0" fontId="4" fillId="0" borderId="0"/>
    <xf numFmtId="0" fontId="60" fillId="0" borderId="0"/>
    <xf numFmtId="0" fontId="88" fillId="0" borderId="0"/>
    <xf numFmtId="0" fontId="4" fillId="0" borderId="0"/>
    <xf numFmtId="0" fontId="60" fillId="0" borderId="0"/>
    <xf numFmtId="0" fontId="4"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88" fillId="0" borderId="0"/>
    <xf numFmtId="0" fontId="4" fillId="0" borderId="0"/>
    <xf numFmtId="0" fontId="4" fillId="0" borderId="0"/>
    <xf numFmtId="0" fontId="4" fillId="0" borderId="0"/>
    <xf numFmtId="0" fontId="32" fillId="0" borderId="0"/>
    <xf numFmtId="0" fontId="4"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14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3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4"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8" fillId="0" borderId="0"/>
    <xf numFmtId="0" fontId="60" fillId="0" borderId="0"/>
    <xf numFmtId="0" fontId="60" fillId="0" borderId="0"/>
    <xf numFmtId="0" fontId="48" fillId="0" borderId="0"/>
    <xf numFmtId="0" fontId="60" fillId="0" borderId="0"/>
    <xf numFmtId="0" fontId="60" fillId="0" borderId="0"/>
    <xf numFmtId="0" fontId="48" fillId="0" borderId="0"/>
    <xf numFmtId="0" fontId="60" fillId="0" borderId="0"/>
    <xf numFmtId="0" fontId="60" fillId="0" borderId="0"/>
    <xf numFmtId="0" fontId="48" fillId="0" borderId="0"/>
    <xf numFmtId="0" fontId="60" fillId="0" borderId="0"/>
    <xf numFmtId="0" fontId="60" fillId="0" borderId="0"/>
    <xf numFmtId="0" fontId="60" fillId="0" borderId="0"/>
    <xf numFmtId="0" fontId="60" fillId="0" borderId="0"/>
    <xf numFmtId="0" fontId="60" fillId="0" borderId="0"/>
    <xf numFmtId="0" fontId="4"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4"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143" fillId="0" borderId="0"/>
    <xf numFmtId="0" fontId="32" fillId="0" borderId="0"/>
    <xf numFmtId="0" fontId="32" fillId="0" borderId="0"/>
    <xf numFmtId="0" fontId="32" fillId="0" borderId="0"/>
    <xf numFmtId="0" fontId="143"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applyNumberFormat="0" applyFill="0" applyBorder="0" applyAlignment="0" applyProtection="0"/>
    <xf numFmtId="0" fontId="32" fillId="0" borderId="0"/>
    <xf numFmtId="0" fontId="32" fillId="0" borderId="0"/>
    <xf numFmtId="0" fontId="32" fillId="0" borderId="0"/>
    <xf numFmtId="0" fontId="9" fillId="0" borderId="0" applyNumberFormat="0" applyFill="0" applyBorder="0" applyAlignment="0" applyProtection="0"/>
    <xf numFmtId="0" fontId="9" fillId="0" borderId="0" applyNumberFormat="0" applyFill="0" applyBorder="0" applyAlignment="0" applyProtection="0"/>
    <xf numFmtId="0" fontId="32" fillId="0" borderId="0"/>
    <xf numFmtId="0" fontId="32" fillId="0" borderId="0"/>
    <xf numFmtId="0" fontId="32" fillId="0" borderId="0"/>
    <xf numFmtId="0" fontId="9" fillId="0" borderId="0" applyNumberFormat="0" applyFill="0" applyBorder="0" applyAlignment="0" applyProtection="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9"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9"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9" fillId="0" borderId="0"/>
    <xf numFmtId="0" fontId="4" fillId="0" borderId="0"/>
    <xf numFmtId="0" fontId="60"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 fillId="0" borderId="0"/>
    <xf numFmtId="0" fontId="4" fillId="0" borderId="0"/>
    <xf numFmtId="0" fontId="145" fillId="0" borderId="0"/>
    <xf numFmtId="0" fontId="4" fillId="0" borderId="0"/>
    <xf numFmtId="0" fontId="145"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 fillId="0" borderId="0"/>
    <xf numFmtId="0" fontId="4" fillId="0" borderId="0"/>
    <xf numFmtId="0" fontId="4" fillId="0" borderId="0"/>
    <xf numFmtId="0" fontId="145" fillId="0" borderId="0"/>
    <xf numFmtId="0" fontId="4" fillId="0" borderId="0"/>
    <xf numFmtId="0" fontId="4" fillId="0" borderId="0"/>
    <xf numFmtId="0" fontId="145"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9" fillId="0" borderId="0"/>
    <xf numFmtId="0" fontId="9" fillId="0" borderId="0"/>
    <xf numFmtId="0" fontId="9" fillId="0" borderId="0"/>
    <xf numFmtId="0" fontId="9" fillId="0" borderId="0"/>
    <xf numFmtId="0" fontId="4" fillId="0" borderId="0"/>
    <xf numFmtId="0" fontId="4" fillId="0" borderId="0"/>
    <xf numFmtId="0" fontId="60" fillId="0" borderId="0"/>
    <xf numFmtId="0" fontId="9" fillId="0" borderId="0" applyNumberFormat="0" applyFill="0" applyBorder="0" applyAlignment="0" applyProtection="0"/>
    <xf numFmtId="0" fontId="9"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applyNumberFormat="0" applyFill="0" applyBorder="0" applyAlignment="0" applyProtection="0"/>
    <xf numFmtId="0" fontId="9"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9" fillId="0" borderId="0"/>
    <xf numFmtId="0" fontId="4" fillId="0" borderId="0"/>
    <xf numFmtId="0" fontId="9" fillId="0" borderId="0"/>
    <xf numFmtId="0" fontId="4" fillId="0" borderId="0"/>
    <xf numFmtId="0" fontId="32" fillId="0" borderId="0"/>
    <xf numFmtId="0" fontId="4" fillId="0" borderId="0"/>
    <xf numFmtId="0" fontId="32" fillId="0" borderId="0"/>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144" fillId="0" borderId="0" applyNumberFormat="0" applyFill="0" applyBorder="0" applyProtection="0">
      <alignment vertical="top" wrapText="1"/>
    </xf>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146" fillId="0" borderId="0"/>
    <xf numFmtId="0" fontId="9"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4" fillId="0" borderId="0"/>
    <xf numFmtId="0" fontId="9"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9"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39"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39" fillId="0" borderId="0"/>
    <xf numFmtId="0" fontId="3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39"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60"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60" fillId="0" borderId="0"/>
    <xf numFmtId="0" fontId="60"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60" fillId="0" borderId="0"/>
    <xf numFmtId="0" fontId="4" fillId="0" borderId="0"/>
    <xf numFmtId="0" fontId="60" fillId="0" borderId="0"/>
    <xf numFmtId="0" fontId="4" fillId="0" borderId="0"/>
    <xf numFmtId="0" fontId="4" fillId="0" borderId="0"/>
    <xf numFmtId="0" fontId="142" fillId="0" borderId="0"/>
    <xf numFmtId="0" fontId="142" fillId="0" borderId="0"/>
    <xf numFmtId="0" fontId="60"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9" fillId="0" borderId="0"/>
    <xf numFmtId="199" fontId="9"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9" fontId="9"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4" fillId="0" borderId="0"/>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 fillId="0" borderId="0"/>
    <xf numFmtId="0" fontId="4" fillId="0" borderId="0"/>
    <xf numFmtId="0" fontId="44" fillId="0" borderId="0"/>
    <xf numFmtId="0" fontId="4" fillId="0" borderId="0"/>
    <xf numFmtId="0" fontId="4" fillId="0" borderId="0"/>
    <xf numFmtId="0" fontId="44" fillId="0" borderId="0"/>
    <xf numFmtId="0" fontId="4" fillId="0" borderId="0"/>
    <xf numFmtId="0" fontId="4" fillId="0" borderId="0"/>
    <xf numFmtId="170" fontId="9" fillId="0" borderId="0">
      <alignment horizontal="left" wrapText="1"/>
    </xf>
    <xf numFmtId="164"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5" fillId="0" borderId="0"/>
    <xf numFmtId="0" fontId="4" fillId="0" borderId="0"/>
    <xf numFmtId="170" fontId="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147" fillId="0" borderId="0"/>
    <xf numFmtId="0" fontId="4" fillId="0" borderId="0"/>
    <xf numFmtId="0" fontId="4" fillId="0" borderId="0"/>
    <xf numFmtId="0" fontId="4" fillId="0" borderId="0"/>
    <xf numFmtId="0" fontId="4" fillId="0" borderId="0"/>
    <xf numFmtId="0" fontId="4" fillId="0" borderId="0"/>
    <xf numFmtId="0" fontId="4" fillId="0" borderId="0"/>
    <xf numFmtId="0" fontId="14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88" fillId="0" borderId="0"/>
    <xf numFmtId="0" fontId="4"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9" fillId="0" borderId="0"/>
    <xf numFmtId="0" fontId="9"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9" fillId="0" borderId="0"/>
    <xf numFmtId="0" fontId="9"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14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32" fillId="0" borderId="0"/>
    <xf numFmtId="0" fontId="4" fillId="0" borderId="0"/>
    <xf numFmtId="0" fontId="4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32" fillId="0" borderId="0"/>
    <xf numFmtId="0" fontId="32" fillId="0" borderId="0"/>
    <xf numFmtId="0" fontId="32" fillId="0" borderId="0"/>
    <xf numFmtId="0" fontId="142" fillId="0" borderId="0"/>
    <xf numFmtId="0" fontId="3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32" fillId="0" borderId="0"/>
    <xf numFmtId="0" fontId="9"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5"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32"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5" fillId="0" borderId="0"/>
    <xf numFmtId="0" fontId="4" fillId="0" borderId="0"/>
    <xf numFmtId="0" fontId="4" fillId="0" borderId="0"/>
    <xf numFmtId="0" fontId="142"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9" fillId="0" borderId="0"/>
    <xf numFmtId="0" fontId="32" fillId="0" borderId="0"/>
    <xf numFmtId="0" fontId="32"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9" fillId="0" borderId="0"/>
    <xf numFmtId="0" fontId="32" fillId="0" borderId="0"/>
    <xf numFmtId="0" fontId="32" fillId="0" borderId="0"/>
    <xf numFmtId="0" fontId="60" fillId="0" borderId="0"/>
    <xf numFmtId="0" fontId="6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9" fillId="0" borderId="0"/>
    <xf numFmtId="0" fontId="32" fillId="0" borderId="0"/>
    <xf numFmtId="0" fontId="32" fillId="0" borderId="0"/>
    <xf numFmtId="0" fontId="32" fillId="0" borderId="0"/>
    <xf numFmtId="0" fontId="60" fillId="0" borderId="0"/>
    <xf numFmtId="0" fontId="60" fillId="0" borderId="0"/>
    <xf numFmtId="0" fontId="60" fillId="0" borderId="0"/>
    <xf numFmtId="0" fontId="60" fillId="0" borderId="0"/>
    <xf numFmtId="0" fontId="60" fillId="0" borderId="0"/>
    <xf numFmtId="0" fontId="60" fillId="0" borderId="0"/>
    <xf numFmtId="0" fontId="88" fillId="0" borderId="0"/>
    <xf numFmtId="0" fontId="88" fillId="0" borderId="0"/>
    <xf numFmtId="0" fontId="88" fillId="0" borderId="0"/>
    <xf numFmtId="0" fontId="88" fillId="0" borderId="0"/>
    <xf numFmtId="0" fontId="88" fillId="0" borderId="0"/>
    <xf numFmtId="0" fontId="88"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4" fillId="0" borderId="0"/>
    <xf numFmtId="0" fontId="9" fillId="0" borderId="0"/>
    <xf numFmtId="0" fontId="4" fillId="0" borderId="0"/>
    <xf numFmtId="0" fontId="60" fillId="0" borderId="0"/>
    <xf numFmtId="0" fontId="9" fillId="0" borderId="0"/>
    <xf numFmtId="0" fontId="88"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32" fillId="0" borderId="0"/>
    <xf numFmtId="0" fontId="32" fillId="0" borderId="0"/>
    <xf numFmtId="0" fontId="32" fillId="0" borderId="0"/>
    <xf numFmtId="0" fontId="4" fillId="0" borderId="0"/>
    <xf numFmtId="0" fontId="142" fillId="0" borderId="0"/>
    <xf numFmtId="0" fontId="3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32" fillId="0" borderId="0"/>
    <xf numFmtId="0" fontId="32" fillId="0" borderId="0"/>
    <xf numFmtId="0" fontId="32" fillId="0" borderId="0"/>
    <xf numFmtId="0" fontId="14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4" fillId="0" borderId="0"/>
    <xf numFmtId="0" fontId="142" fillId="0" borderId="0"/>
    <xf numFmtId="0" fontId="4" fillId="0" borderId="0"/>
    <xf numFmtId="0" fontId="14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4" fillId="0" borderId="0"/>
    <xf numFmtId="0" fontId="32" fillId="0" borderId="0"/>
    <xf numFmtId="0" fontId="32" fillId="0" borderId="0"/>
    <xf numFmtId="0" fontId="32" fillId="0" borderId="0"/>
    <xf numFmtId="0" fontId="60" fillId="0" borderId="0"/>
    <xf numFmtId="0" fontId="9" fillId="0" borderId="0"/>
    <xf numFmtId="0" fontId="32" fillId="0" borderId="0"/>
    <xf numFmtId="0" fontId="60" fillId="0" borderId="0"/>
    <xf numFmtId="0" fontId="60" fillId="0" borderId="0"/>
    <xf numFmtId="0" fontId="9" fillId="0" borderId="0"/>
    <xf numFmtId="0" fontId="9" fillId="0" borderId="0"/>
    <xf numFmtId="0" fontId="4" fillId="0" borderId="0"/>
    <xf numFmtId="0" fontId="143" fillId="0" borderId="0"/>
    <xf numFmtId="0" fontId="143" fillId="0" borderId="0"/>
    <xf numFmtId="0" fontId="14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0" fillId="0" borderId="0"/>
    <xf numFmtId="0" fontId="60"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60" fillId="0" borderId="0"/>
    <xf numFmtId="0" fontId="60" fillId="0" borderId="0"/>
    <xf numFmtId="0" fontId="60" fillId="0" borderId="0"/>
    <xf numFmtId="0" fontId="60" fillId="0" borderId="0"/>
    <xf numFmtId="0" fontId="88" fillId="0" borderId="0"/>
    <xf numFmtId="0" fontId="60" fillId="0" borderId="0"/>
    <xf numFmtId="0" fontId="60" fillId="0" borderId="0"/>
    <xf numFmtId="0" fontId="60" fillId="0" borderId="0"/>
    <xf numFmtId="0" fontId="60" fillId="0" borderId="0"/>
    <xf numFmtId="0" fontId="60"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32"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4" fillId="0" borderId="0"/>
    <xf numFmtId="0" fontId="4" fillId="0" borderId="0"/>
    <xf numFmtId="0" fontId="4" fillId="0" borderId="0"/>
    <xf numFmtId="0" fontId="142" fillId="0" borderId="0"/>
    <xf numFmtId="0" fontId="44" fillId="0" borderId="0"/>
    <xf numFmtId="0" fontId="4" fillId="0" borderId="0"/>
    <xf numFmtId="0" fontId="32" fillId="0" borderId="0"/>
    <xf numFmtId="0" fontId="4" fillId="0" borderId="0"/>
    <xf numFmtId="0" fontId="32" fillId="0" borderId="0"/>
    <xf numFmtId="0" fontId="32" fillId="0" borderId="0"/>
    <xf numFmtId="0" fontId="4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32" fillId="0" borderId="0"/>
    <xf numFmtId="0" fontId="4" fillId="0" borderId="0"/>
    <xf numFmtId="0" fontId="4" fillId="0" borderId="0"/>
    <xf numFmtId="0" fontId="4" fillId="0" borderId="0"/>
    <xf numFmtId="0" fontId="4" fillId="0" borderId="0"/>
    <xf numFmtId="0" fontId="32" fillId="0" borderId="0"/>
    <xf numFmtId="0" fontId="4" fillId="0" borderId="0"/>
    <xf numFmtId="0" fontId="32"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32" fillId="0" borderId="0"/>
    <xf numFmtId="0" fontId="32" fillId="0" borderId="0"/>
    <xf numFmtId="0" fontId="32" fillId="0" borderId="0"/>
    <xf numFmtId="0" fontId="4" fillId="0" borderId="0"/>
    <xf numFmtId="0" fontId="32" fillId="0" borderId="0"/>
    <xf numFmtId="0" fontId="4" fillId="0" borderId="0"/>
    <xf numFmtId="0" fontId="32"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9" fillId="0" borderId="0"/>
    <xf numFmtId="0" fontId="4" fillId="0" borderId="0"/>
    <xf numFmtId="0" fontId="4" fillId="0" borderId="0"/>
    <xf numFmtId="0" fontId="9"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47"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142" fillId="0" borderId="0"/>
    <xf numFmtId="0" fontId="4" fillId="0" borderId="0"/>
    <xf numFmtId="0" fontId="32" fillId="0" borderId="0"/>
    <xf numFmtId="0" fontId="14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142"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14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2" fillId="0" borderId="0"/>
    <xf numFmtId="0" fontId="4" fillId="0" borderId="0"/>
    <xf numFmtId="0" fontId="4" fillId="0" borderId="0"/>
    <xf numFmtId="0" fontId="32" fillId="0" borderId="0"/>
    <xf numFmtId="0" fontId="4" fillId="0" borderId="0"/>
    <xf numFmtId="0" fontId="32" fillId="0" borderId="0"/>
    <xf numFmtId="0" fontId="4" fillId="0" borderId="0"/>
    <xf numFmtId="0" fontId="4" fillId="0" borderId="0"/>
    <xf numFmtId="0" fontId="32"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4" fillId="0" borderId="0"/>
    <xf numFmtId="0" fontId="4" fillId="0" borderId="0"/>
    <xf numFmtId="0" fontId="9" fillId="0" borderId="0"/>
    <xf numFmtId="0" fontId="4" fillId="0" borderId="0"/>
    <xf numFmtId="0" fontId="4" fillId="0" borderId="0"/>
    <xf numFmtId="0" fontId="9" fillId="0" borderId="0"/>
    <xf numFmtId="0" fontId="4" fillId="0" borderId="0"/>
    <xf numFmtId="0" fontId="60" fillId="0" borderId="0"/>
    <xf numFmtId="0" fontId="4" fillId="0" borderId="0"/>
    <xf numFmtId="0" fontId="6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8" fillId="13" borderId="24" applyNumberFormat="0" applyFont="0" applyAlignment="0" applyProtection="0"/>
    <xf numFmtId="0" fontId="32" fillId="13" borderId="24" applyNumberFormat="0" applyFont="0" applyAlignment="0" applyProtection="0"/>
    <xf numFmtId="0" fontId="49" fillId="47" borderId="45" applyNumberFormat="0" applyFont="0" applyAlignment="0" applyProtection="0"/>
    <xf numFmtId="0" fontId="4" fillId="0" borderId="0"/>
    <xf numFmtId="0" fontId="4" fillId="0" borderId="0"/>
    <xf numFmtId="0" fontId="4" fillId="0" borderId="0"/>
    <xf numFmtId="0" fontId="4" fillId="0" borderId="0"/>
    <xf numFmtId="0" fontId="4" fillId="0" borderId="0"/>
    <xf numFmtId="0" fontId="44" fillId="47" borderId="45" applyNumberFormat="0" applyFont="0" applyAlignment="0" applyProtection="0"/>
    <xf numFmtId="0" fontId="32" fillId="13" borderId="24" applyNumberFormat="0" applyFont="0" applyAlignment="0" applyProtection="0"/>
    <xf numFmtId="0" fontId="49" fillId="47" borderId="45"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9" fillId="47" borderId="45"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49" fillId="47" borderId="45"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9" fillId="47" borderId="45"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4" fillId="0" borderId="0"/>
    <xf numFmtId="0" fontId="32" fillId="13" borderId="24" applyNumberFormat="0" applyFont="0" applyAlignment="0" applyProtection="0"/>
    <xf numFmtId="0" fontId="4" fillId="0" borderId="0"/>
    <xf numFmtId="0" fontId="32" fillId="13" borderId="24"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48" fillId="11" borderId="21" applyNumberFormat="0" applyAlignment="0" applyProtection="0"/>
    <xf numFmtId="0" fontId="149" fillId="11" borderId="21" applyNumberFormat="0" applyAlignment="0" applyProtection="0"/>
    <xf numFmtId="0" fontId="150" fillId="55" borderId="46" applyNumberForma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0" fillId="55" borderId="46" applyNumberFormat="0" applyAlignment="0" applyProtection="0"/>
    <xf numFmtId="0" fontId="4" fillId="0" borderId="0"/>
    <xf numFmtId="0" fontId="4" fillId="0" borderId="0"/>
    <xf numFmtId="0" fontId="4" fillId="0" borderId="0"/>
    <xf numFmtId="0" fontId="4" fillId="0" borderId="0"/>
    <xf numFmtId="0" fontId="150" fillId="55" borderId="46" applyNumberFormat="0" applyAlignment="0" applyProtection="0"/>
    <xf numFmtId="0" fontId="4" fillId="0" borderId="0"/>
    <xf numFmtId="0" fontId="4" fillId="0" borderId="0"/>
    <xf numFmtId="0" fontId="149" fillId="11" borderId="21" applyNumberFormat="0" applyAlignment="0" applyProtection="0"/>
    <xf numFmtId="0" fontId="4" fillId="0" borderId="0"/>
    <xf numFmtId="0" fontId="4" fillId="0" borderId="0"/>
    <xf numFmtId="0" fontId="4" fillId="0" borderId="0"/>
    <xf numFmtId="0" fontId="4" fillId="0" borderId="0"/>
    <xf numFmtId="192" fontId="151" fillId="0" borderId="5">
      <alignment vertical="center"/>
    </xf>
    <xf numFmtId="0" fontId="4" fillId="0" borderId="0"/>
    <xf numFmtId="164" fontId="7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1" fillId="0" borderId="0" applyFont="0" applyFill="0" applyBorder="0" applyAlignment="0" applyProtection="0"/>
    <xf numFmtId="10" fontId="11" fillId="0" borderId="0" applyFont="0" applyFill="0" applyBorder="0" applyAlignment="0" applyProtection="0"/>
    <xf numFmtId="10"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alignment vertical="top"/>
    </xf>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9" fontId="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0" fontId="4" fillId="0" borderId="0"/>
    <xf numFmtId="0" fontId="4" fillId="0" borderId="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200" fontId="4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3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0" fontId="4" fillId="0" borderId="0"/>
    <xf numFmtId="0" fontId="4" fillId="0" borderId="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4" fillId="0" borderId="0" applyFont="0" applyFill="0" applyBorder="0" applyAlignment="0" applyProtection="0"/>
    <xf numFmtId="9" fontId="4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39" fillId="102" borderId="0" applyNumberFormat="0" applyBorder="0" applyAlignment="0" applyProtection="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39" fillId="103" borderId="0" applyNumberFormat="0" applyFont="0" applyBorder="0" applyAlignment="0" applyProtection="0">
      <alignment vertical="top"/>
    </xf>
    <xf numFmtId="0" fontId="152" fillId="0" borderId="0" applyNumberFormat="0" applyFill="0" applyBorder="0" applyAlignment="0"/>
    <xf numFmtId="0" fontId="4" fillId="0" borderId="0"/>
    <xf numFmtId="0" fontId="4" fillId="0" borderId="0"/>
    <xf numFmtId="201" fontId="71" fillId="0" borderId="0" applyFill="0" applyBorder="0" applyProtection="0">
      <alignment horizontal="right"/>
    </xf>
    <xf numFmtId="0" fontId="4" fillId="0" borderId="0"/>
    <xf numFmtId="0" fontId="4" fillId="0" borderId="0"/>
    <xf numFmtId="14" fontId="153" fillId="0" borderId="0" applyNumberFormat="0" applyFill="0" applyBorder="0" applyAlignment="0" applyProtection="0">
      <alignment horizontal="left"/>
    </xf>
    <xf numFmtId="0" fontId="4" fillId="0" borderId="0"/>
    <xf numFmtId="0" fontId="4" fillId="0" borderId="0"/>
    <xf numFmtId="164" fontId="39" fillId="0" borderId="0" applyFont="0" applyFill="0" applyBorder="0" applyAlignment="0" applyProtection="0">
      <alignment vertical="top"/>
    </xf>
    <xf numFmtId="164" fontId="39" fillId="0" borderId="0" applyFont="0" applyFill="0" applyBorder="0" applyAlignment="0" applyProtection="0"/>
    <xf numFmtId="164" fontId="39" fillId="0" borderId="0" applyFont="0" applyFill="0" applyBorder="0" applyAlignment="0" applyProtection="0"/>
    <xf numFmtId="0" fontId="4" fillId="0" borderId="0"/>
    <xf numFmtId="4" fontId="154" fillId="104" borderId="1" applyNumberFormat="0" applyProtection="0">
      <alignment horizontal="right" vertical="center" wrapText="1"/>
    </xf>
    <xf numFmtId="0" fontId="4" fillId="0" borderId="0"/>
    <xf numFmtId="0" fontId="4" fillId="0" borderId="0"/>
    <xf numFmtId="192" fontId="155" fillId="0" borderId="13">
      <alignment horizont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2" fontId="25" fillId="0" borderId="0" applyFill="0" applyBorder="0" applyAlignment="0" applyProtection="0">
      <alignment horizontal="center"/>
    </xf>
    <xf numFmtId="0" fontId="9" fillId="105" borderId="0"/>
    <xf numFmtId="0" fontId="4" fillId="0" borderId="0"/>
    <xf numFmtId="170" fontId="9"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6" fillId="10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4" fillId="0" borderId="0" applyNumberFormat="0" applyFill="0" applyBorder="0" applyAlignment="0" applyProtection="0"/>
    <xf numFmtId="0" fontId="102" fillId="0" borderId="0" applyNumberFormat="0" applyFill="0" applyBorder="0" applyProtection="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7" fillId="10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9" fillId="0" borderId="0" applyFont="0" applyFill="0" applyBorder="0" applyProtection="0"/>
    <xf numFmtId="0" fontId="38"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 fontId="9" fillId="0" borderId="0" applyFont="0" applyFill="0" applyBorder="0" applyProtection="0"/>
    <xf numFmtId="0" fontId="25" fillId="10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158" fillId="107"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158" fillId="107" borderId="0" applyNumberFormat="0" applyBorder="0" applyProtection="0">
      <alignment horizontal="center"/>
    </xf>
    <xf numFmtId="0" fontId="4" fillId="0" borderId="0"/>
    <xf numFmtId="0" fontId="4" fillId="0" borderId="0"/>
    <xf numFmtId="0" fontId="4" fillId="0" borderId="0"/>
    <xf numFmtId="0" fontId="4" fillId="0" borderId="0"/>
    <xf numFmtId="0" fontId="4" fillId="0" borderId="0"/>
    <xf numFmtId="0" fontId="159" fillId="107"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9" fillId="0" borderId="0" applyNumberFormat="0" applyFont="0" applyFill="0" applyBorder="0" applyProtection="0">
      <alignment horizontal="right"/>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applyNumberFormat="0" applyFont="0" applyFill="0" applyBorder="0" applyProtection="0">
      <alignment horizontal="left"/>
    </xf>
    <xf numFmtId="0" fontId="4" fillId="0" borderId="0"/>
    <xf numFmtId="0" fontId="4" fillId="0" borderId="0"/>
    <xf numFmtId="0" fontId="4" fillId="0" borderId="0"/>
    <xf numFmtId="0" fontId="4" fillId="0" borderId="0"/>
    <xf numFmtId="0" fontId="4" fillId="0" borderId="0"/>
    <xf numFmtId="0" fontId="10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160"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9" fillId="10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204"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2"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6" fontId="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47" applyNumberFormat="0" applyFon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applyNumberFormat="0" applyBorder="0" applyAlignment="0"/>
    <xf numFmtId="0" fontId="80" fillId="0" borderId="0" applyNumberFormat="0" applyBorder="0" applyAlignment="0"/>
    <xf numFmtId="40" fontId="161" fillId="0" borderId="0" applyBorder="0">
      <alignment horizontal="right"/>
    </xf>
    <xf numFmtId="0" fontId="4" fillId="0" borderId="0"/>
    <xf numFmtId="0" fontId="4" fillId="0" borderId="0"/>
    <xf numFmtId="0" fontId="4" fillId="0" borderId="0"/>
    <xf numFmtId="0" fontId="4" fillId="0" borderId="0"/>
    <xf numFmtId="49" fontId="162" fillId="0" borderId="5">
      <alignment vertical="center"/>
    </xf>
    <xf numFmtId="0" fontId="4" fillId="0" borderId="0"/>
    <xf numFmtId="0" fontId="4" fillId="0" borderId="0"/>
    <xf numFmtId="0" fontId="4" fillId="0" borderId="0"/>
    <xf numFmtId="40" fontId="163" fillId="0" borderId="0"/>
    <xf numFmtId="0" fontId="4" fillId="0" borderId="0"/>
    <xf numFmtId="0" fontId="4" fillId="0" borderId="0"/>
    <xf numFmtId="0" fontId="4" fillId="0" borderId="0"/>
    <xf numFmtId="0" fontId="164" fillId="0" borderId="0" applyNumberFormat="0" applyFill="0" applyBorder="0" applyAlignment="0" applyProtection="0"/>
    <xf numFmtId="0" fontId="165" fillId="0" borderId="0" applyNumberFormat="0" applyFill="0" applyBorder="0" applyAlignment="0" applyProtection="0"/>
    <xf numFmtId="0" fontId="4" fillId="0" borderId="0"/>
    <xf numFmtId="0" fontId="4" fillId="0" borderId="0"/>
    <xf numFmtId="0" fontId="16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25" fillId="0" borderId="4">
      <alignment horizontal="centerContinuous"/>
    </xf>
    <xf numFmtId="0" fontId="4" fillId="0" borderId="0"/>
    <xf numFmtId="0" fontId="4" fillId="0" borderId="0"/>
    <xf numFmtId="0" fontId="4" fillId="0" borderId="0"/>
    <xf numFmtId="0" fontId="165" fillId="0" borderId="0" applyNumberFormat="0" applyFill="0" applyBorder="0" applyAlignment="0" applyProtection="0"/>
    <xf numFmtId="0" fontId="4" fillId="0" borderId="0"/>
    <xf numFmtId="0" fontId="4" fillId="0" borderId="0"/>
    <xf numFmtId="0" fontId="4" fillId="0" borderId="0"/>
    <xf numFmtId="0" fontId="25" fillId="0" borderId="4">
      <alignment horizontal="centerContinuous"/>
    </xf>
    <xf numFmtId="0" fontId="4" fillId="0" borderId="0"/>
    <xf numFmtId="0" fontId="4" fillId="0" borderId="0"/>
    <xf numFmtId="0" fontId="4" fillId="0" borderId="0"/>
    <xf numFmtId="0" fontId="4" fillId="0" borderId="0"/>
    <xf numFmtId="0" fontId="4" fillId="0" borderId="0"/>
    <xf numFmtId="0" fontId="165"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6" fillId="0" borderId="25" applyNumberFormat="0" applyFill="0" applyAlignment="0" applyProtection="0"/>
    <xf numFmtId="0" fontId="33" fillId="0" borderId="25" applyNumberFormat="0" applyFill="0" applyAlignment="0" applyProtection="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9" fillId="0" borderId="49">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9" fillId="0" borderId="49">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7" fillId="0" borderId="48"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3" fillId="0" borderId="25"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102" fillId="10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7" fontId="10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 fontId="168" fillId="0" borderId="43" applyProtection="0"/>
    <xf numFmtId="0" fontId="4" fillId="0" borderId="0"/>
    <xf numFmtId="0" fontId="4" fillId="0" borderId="0"/>
    <xf numFmtId="0" fontId="4" fillId="0" borderId="0"/>
    <xf numFmtId="0" fontId="4" fillId="0" borderId="0"/>
    <xf numFmtId="3" fontId="9" fillId="0" borderId="0">
      <protection locked="0"/>
    </xf>
    <xf numFmtId="0" fontId="16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0" fillId="0" borderId="0" applyFill="0" applyBorder="0" applyAlignment="0"/>
    <xf numFmtId="0" fontId="4" fillId="0" borderId="0"/>
    <xf numFmtId="0" fontId="4" fillId="0" borderId="0"/>
    <xf numFmtId="0" fontId="4" fillId="0" borderId="0"/>
    <xf numFmtId="0" fontId="4" fillId="0" borderId="0"/>
    <xf numFmtId="0" fontId="4" fillId="0" borderId="0"/>
    <xf numFmtId="205" fontId="9" fillId="0" borderId="0" applyFont="0" applyFill="0" applyBorder="0" applyAlignment="0" applyProtection="0"/>
    <xf numFmtId="206" fontId="9" fillId="0" borderId="0" applyFont="0" applyFill="0" applyBorder="0" applyAlignment="0" applyProtection="0"/>
    <xf numFmtId="0" fontId="4" fillId="0" borderId="0"/>
    <xf numFmtId="0" fontId="171"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3" fillId="0" borderId="0" applyNumberFormat="0" applyFill="0" applyBorder="0" applyAlignment="0" applyProtection="0"/>
    <xf numFmtId="0" fontId="4" fillId="0" borderId="0"/>
    <xf numFmtId="0" fontId="4" fillId="0" borderId="0"/>
    <xf numFmtId="0" fontId="4" fillId="0" borderId="0"/>
    <xf numFmtId="0" fontId="4" fillId="0" borderId="0"/>
    <xf numFmtId="0" fontId="173" fillId="0" borderId="0" applyNumberFormat="0" applyFill="0" applyBorder="0" applyAlignment="0" applyProtection="0"/>
    <xf numFmtId="0" fontId="4" fillId="0" borderId="0"/>
    <xf numFmtId="0" fontId="172"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1" fontId="9" fillId="0" borderId="0">
      <alignment horizontal="center"/>
    </xf>
    <xf numFmtId="14" fontId="9" fillId="93" borderId="1" applyNumberFormat="0" applyFont="0" applyAlignment="0" applyProtection="0">
      <alignment horizontal="centerContinuous"/>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43" fontId="3" fillId="0" borderId="0" applyFont="0" applyFill="0" applyBorder="0" applyAlignment="0" applyProtection="0"/>
    <xf numFmtId="0" fontId="3" fillId="0" borderId="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40"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4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47"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40"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5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59"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5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43"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77" fillId="0" borderId="0" applyFont="0" applyFill="0" applyBorder="0" applyAlignment="0" applyProtection="0"/>
    <xf numFmtId="49" fontId="179" fillId="113" borderId="68">
      <alignment horizontal="center" vertical="center" wrapText="1" readingOrder="1"/>
    </xf>
    <xf numFmtId="49" fontId="180" fillId="114" borderId="68" applyNumberFormat="0">
      <alignment vertical="center" wrapText="1" readingOrder="1"/>
    </xf>
    <xf numFmtId="49" fontId="181" fillId="0" borderId="68">
      <alignment horizontal="left" vertical="center" wrapText="1" readingOrder="1"/>
    </xf>
    <xf numFmtId="207" fontId="181" fillId="0" borderId="68">
      <alignment horizontal="right" vertical="center" wrapText="1" readingOrder="1"/>
    </xf>
    <xf numFmtId="3" fontId="181" fillId="0" borderId="68">
      <alignment horizontal="right" vertical="center" wrapText="1" readingOrder="1"/>
    </xf>
    <xf numFmtId="9" fontId="181" fillId="0" borderId="68">
      <alignment horizontal="right" vertical="center" wrapText="1" readingOrder="1"/>
    </xf>
    <xf numFmtId="0" fontId="181" fillId="0" borderId="68">
      <alignment horizontal="right" vertical="center" wrapText="1" readingOrder="1"/>
    </xf>
    <xf numFmtId="4" fontId="181" fillId="0" borderId="68">
      <alignment horizontal="right" vertical="center" wrapText="1" readingOrder="1"/>
    </xf>
    <xf numFmtId="0" fontId="2" fillId="0" borderId="0"/>
    <xf numFmtId="0" fontId="182" fillId="0" borderId="0"/>
    <xf numFmtId="0" fontId="1" fillId="0" borderId="0"/>
    <xf numFmtId="0" fontId="1" fillId="0" borderId="0"/>
  </cellStyleXfs>
  <cellXfs count="408">
    <xf numFmtId="0" fontId="0" fillId="0" borderId="0" xfId="0"/>
    <xf numFmtId="0" fontId="0" fillId="0" borderId="0" xfId="0" applyAlignment="1">
      <alignment vertical="center"/>
    </xf>
    <xf numFmtId="0" fontId="0" fillId="0" borderId="0" xfId="0" applyAlignment="1">
      <alignment horizontal="left" vertical="center"/>
    </xf>
    <xf numFmtId="3" fontId="0" fillId="0" borderId="0" xfId="0" applyNumberFormat="1" applyAlignment="1">
      <alignment vertical="center"/>
    </xf>
    <xf numFmtId="3" fontId="0" fillId="0" borderId="0" xfId="0" applyNumberFormat="1" applyAlignment="1">
      <alignment horizontal="left" vertical="center"/>
    </xf>
    <xf numFmtId="164" fontId="0" fillId="0" borderId="0" xfId="0" applyNumberFormat="1" applyAlignment="1">
      <alignment vertical="center"/>
    </xf>
    <xf numFmtId="9" fontId="8" fillId="0" borderId="0" xfId="0" applyNumberFormat="1" applyFont="1" applyAlignment="1">
      <alignment vertical="center"/>
    </xf>
    <xf numFmtId="0" fontId="5" fillId="0" borderId="0" xfId="0" applyFont="1" applyAlignment="1">
      <alignment horizontal="left" vertical="center" wrapText="1" indent="1"/>
    </xf>
    <xf numFmtId="38" fontId="7" fillId="0" borderId="0" xfId="0" applyNumberFormat="1" applyFont="1" applyAlignment="1">
      <alignment horizontal="left" vertical="center" indent="1"/>
    </xf>
    <xf numFmtId="0" fontId="0" fillId="0" borderId="0" xfId="0" applyAlignment="1">
      <alignment horizontal="left" vertical="center" wrapText="1" indent="1"/>
    </xf>
    <xf numFmtId="0" fontId="5" fillId="0" borderId="3" xfId="0" applyFont="1" applyBorder="1" applyAlignment="1">
      <alignment horizontal="left" vertical="center" wrapText="1" indent="1"/>
    </xf>
    <xf numFmtId="0" fontId="11" fillId="0" borderId="0" xfId="0" applyFont="1" applyAlignment="1">
      <alignment horizontal="left" vertical="center" wrapText="1" indent="1"/>
    </xf>
    <xf numFmtId="0" fontId="7" fillId="0" borderId="0" xfId="0" applyFont="1" applyAlignment="1">
      <alignment horizontal="left" vertical="center" indent="2"/>
    </xf>
    <xf numFmtId="0" fontId="7" fillId="0" borderId="0" xfId="0" applyFont="1" applyAlignment="1">
      <alignment horizontal="left" vertical="center" indent="1"/>
    </xf>
    <xf numFmtId="0" fontId="11" fillId="0" borderId="0" xfId="1" applyFont="1" applyAlignment="1">
      <alignment horizontal="left" vertical="center" wrapText="1" indent="1"/>
    </xf>
    <xf numFmtId="0" fontId="12" fillId="0" borderId="0" xfId="0" applyFont="1" applyAlignment="1">
      <alignment horizontal="left" vertical="center" wrapText="1" indent="1"/>
    </xf>
    <xf numFmtId="0" fontId="13" fillId="0" borderId="0" xfId="0" applyFont="1" applyAlignment="1">
      <alignment horizontal="left" vertical="center" wrapText="1" indent="1"/>
    </xf>
    <xf numFmtId="0" fontId="13" fillId="0" borderId="0" xfId="0" applyFont="1" applyAlignment="1">
      <alignment horizontal="center" vertical="center" wrapText="1"/>
    </xf>
    <xf numFmtId="0" fontId="14" fillId="0" borderId="0" xfId="0" applyFont="1" applyAlignment="1">
      <alignment horizontal="center" wrapText="1"/>
    </xf>
    <xf numFmtId="14" fontId="13" fillId="0" borderId="0" xfId="0" quotePrefix="1" applyNumberFormat="1" applyFont="1" applyAlignment="1">
      <alignment horizontal="left" vertical="center" wrapText="1" indent="1"/>
    </xf>
    <xf numFmtId="0" fontId="13" fillId="0" borderId="0" xfId="0" quotePrefix="1" applyFont="1" applyAlignment="1">
      <alignment horizontal="left" vertical="center" wrapText="1" indent="1"/>
    </xf>
    <xf numFmtId="0" fontId="14" fillId="0" borderId="0" xfId="0" applyFont="1" applyAlignment="1">
      <alignment vertical="center" wrapText="1"/>
    </xf>
    <xf numFmtId="0" fontId="14" fillId="0" borderId="0" xfId="0" applyFont="1" applyAlignment="1">
      <alignment horizontal="left" vertical="center" wrapText="1" indent="1"/>
    </xf>
    <xf numFmtId="0" fontId="0" fillId="5" borderId="3" xfId="0" applyFill="1" applyBorder="1" applyAlignment="1">
      <alignment vertical="center"/>
    </xf>
    <xf numFmtId="0" fontId="7" fillId="5" borderId="4" xfId="0" applyFont="1" applyFill="1" applyBorder="1" applyAlignment="1">
      <alignment horizontal="left" vertical="center" wrapText="1" indent="1"/>
    </xf>
    <xf numFmtId="0" fontId="7" fillId="5" borderId="2" xfId="0" applyFont="1" applyFill="1" applyBorder="1" applyAlignment="1">
      <alignment horizontal="left" vertical="center" wrapText="1" indent="1"/>
    </xf>
    <xf numFmtId="0" fontId="7" fillId="0" borderId="0" xfId="0" applyFont="1" applyAlignment="1">
      <alignment horizontal="left" vertical="center" wrapText="1" indent="1"/>
    </xf>
    <xf numFmtId="0" fontId="13" fillId="0" borderId="5"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13" xfId="0" applyFont="1" applyBorder="1" applyAlignment="1">
      <alignment horizontal="left" vertical="center" wrapText="1" indent="1"/>
    </xf>
    <xf numFmtId="0" fontId="5"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5" fillId="0" borderId="2" xfId="0" applyFont="1" applyBorder="1" applyAlignment="1">
      <alignment horizontal="left" vertical="center" wrapText="1" indent="1"/>
    </xf>
    <xf numFmtId="0" fontId="7" fillId="0" borderId="4"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3" xfId="0" applyFont="1" applyBorder="1" applyAlignment="1">
      <alignment horizontal="left" vertical="center" indent="1"/>
    </xf>
    <xf numFmtId="0" fontId="14" fillId="0" borderId="4" xfId="0" quotePrefix="1" applyFont="1" applyBorder="1" applyAlignment="1">
      <alignment horizontal="left" vertical="center" wrapText="1" indent="1"/>
    </xf>
    <xf numFmtId="0" fontId="13" fillId="0" borderId="3" xfId="0" applyFont="1" applyBorder="1" applyAlignment="1">
      <alignment horizontal="left" vertical="center" wrapText="1" indent="1"/>
    </xf>
    <xf numFmtId="0" fontId="16" fillId="0" borderId="3" xfId="0" applyFont="1" applyBorder="1" applyAlignment="1">
      <alignment horizontal="left" vertical="center" wrapText="1" indent="1"/>
    </xf>
    <xf numFmtId="164" fontId="13" fillId="0" borderId="0" xfId="0" applyNumberFormat="1" applyFont="1" applyAlignment="1">
      <alignment horizontal="left" vertical="center"/>
    </xf>
    <xf numFmtId="0" fontId="13" fillId="4" borderId="0" xfId="0" applyFont="1" applyFill="1" applyAlignment="1">
      <alignment horizontal="left" vertical="center"/>
    </xf>
    <xf numFmtId="3" fontId="13" fillId="4" borderId="0" xfId="0" applyNumberFormat="1" applyFont="1" applyFill="1" applyAlignment="1">
      <alignment horizontal="left" vertical="center"/>
    </xf>
    <xf numFmtId="3" fontId="13" fillId="0" borderId="0" xfId="0" applyNumberFormat="1" applyFont="1" applyAlignment="1">
      <alignment horizontal="left" vertical="center"/>
    </xf>
    <xf numFmtId="0" fontId="13" fillId="0" borderId="0" xfId="0" applyFont="1" applyAlignment="1">
      <alignment horizontal="left" vertical="center"/>
    </xf>
    <xf numFmtId="164" fontId="13" fillId="0" borderId="0" xfId="0" applyNumberFormat="1" applyFont="1" applyAlignment="1">
      <alignment horizontal="left" vertical="center" indent="1"/>
    </xf>
    <xf numFmtId="0" fontId="17" fillId="0" borderId="0" xfId="0" applyFont="1" applyAlignment="1">
      <alignment horizontal="left" vertical="center" indent="1"/>
    </xf>
    <xf numFmtId="0" fontId="17" fillId="0" borderId="0" xfId="0" applyFont="1" applyAlignment="1">
      <alignment horizontal="left" vertical="center"/>
    </xf>
    <xf numFmtId="49" fontId="14" fillId="2" borderId="1" xfId="0" applyNumberFormat="1" applyFont="1" applyFill="1" applyBorder="1" applyAlignment="1">
      <alignment horizontal="center" vertical="center"/>
    </xf>
    <xf numFmtId="0" fontId="13" fillId="0" borderId="8" xfId="0" applyFont="1" applyBorder="1" applyAlignment="1">
      <alignment horizontal="left" vertical="center" wrapText="1" indent="1"/>
    </xf>
    <xf numFmtId="38" fontId="17" fillId="0" borderId="1" xfId="0" applyNumberFormat="1" applyFont="1" applyBorder="1" applyAlignment="1">
      <alignment horizontal="right"/>
    </xf>
    <xf numFmtId="0" fontId="13" fillId="0" borderId="1" xfId="0" applyFont="1" applyBorder="1" applyAlignment="1">
      <alignment vertical="center"/>
    </xf>
    <xf numFmtId="0" fontId="14" fillId="0" borderId="8" xfId="0" applyFont="1" applyBorder="1" applyAlignment="1">
      <alignment horizontal="left" vertical="center" wrapText="1" indent="1"/>
    </xf>
    <xf numFmtId="38" fontId="14" fillId="0" borderId="7" xfId="0" applyNumberFormat="1" applyFont="1" applyBorder="1" applyAlignment="1">
      <alignment horizontal="right"/>
    </xf>
    <xf numFmtId="38" fontId="14" fillId="0" borderId="9" xfId="0" applyNumberFormat="1" applyFont="1" applyBorder="1" applyAlignment="1">
      <alignment horizontal="right"/>
    </xf>
    <xf numFmtId="0" fontId="14" fillId="5" borderId="2" xfId="0" applyFont="1" applyFill="1" applyBorder="1" applyAlignment="1">
      <alignment horizontal="left" vertical="center" wrapText="1" indent="1"/>
    </xf>
    <xf numFmtId="38" fontId="14" fillId="5" borderId="2" xfId="0" applyNumberFormat="1" applyFont="1" applyFill="1" applyBorder="1" applyAlignment="1">
      <alignment horizontal="right"/>
    </xf>
    <xf numFmtId="0" fontId="13" fillId="5" borderId="2" xfId="0" applyFont="1" applyFill="1" applyBorder="1" applyAlignment="1">
      <alignment vertical="center"/>
    </xf>
    <xf numFmtId="0" fontId="13" fillId="5" borderId="9" xfId="0" applyFont="1" applyFill="1" applyBorder="1" applyAlignment="1">
      <alignment vertical="center"/>
    </xf>
    <xf numFmtId="49" fontId="14" fillId="0" borderId="0" xfId="0" applyNumberFormat="1" applyFont="1" applyAlignment="1">
      <alignment horizontal="center" vertical="center"/>
    </xf>
    <xf numFmtId="38" fontId="14" fillId="0" borderId="0" xfId="0" applyNumberFormat="1" applyFont="1" applyAlignment="1">
      <alignment horizontal="right"/>
    </xf>
    <xf numFmtId="0" fontId="13" fillId="0" borderId="0" xfId="0" applyFont="1" applyAlignment="1">
      <alignment vertical="center"/>
    </xf>
    <xf numFmtId="0" fontId="13" fillId="3" borderId="1" xfId="0" applyFont="1" applyFill="1" applyBorder="1" applyAlignment="1">
      <alignment horizontal="center" vertical="center" wrapText="1"/>
    </xf>
    <xf numFmtId="0" fontId="13" fillId="0" borderId="7" xfId="0" applyFont="1" applyBorder="1" applyAlignment="1">
      <alignment horizontal="left" vertical="center" wrapText="1" indent="1"/>
    </xf>
    <xf numFmtId="38" fontId="14" fillId="0" borderId="1" xfId="0" applyNumberFormat="1" applyFont="1" applyBorder="1" applyAlignment="1">
      <alignment horizontal="right"/>
    </xf>
    <xf numFmtId="0" fontId="14" fillId="0" borderId="7" xfId="0" applyFont="1" applyBorder="1" applyAlignment="1">
      <alignment horizontal="left" vertical="center" wrapText="1" indent="1"/>
    </xf>
    <xf numFmtId="38" fontId="17" fillId="0" borderId="11" xfId="0" applyNumberFormat="1" applyFont="1" applyBorder="1" applyAlignment="1">
      <alignment horizontal="right"/>
    </xf>
    <xf numFmtId="0" fontId="13" fillId="0" borderId="11" xfId="0" applyFont="1" applyBorder="1" applyAlignment="1">
      <alignment vertical="center"/>
    </xf>
    <xf numFmtId="0" fontId="13" fillId="0" borderId="2" xfId="0" applyFont="1" applyBorder="1" applyAlignment="1">
      <alignment horizontal="left" vertical="center" wrapText="1" indent="1"/>
    </xf>
    <xf numFmtId="0" fontId="13" fillId="0" borderId="0" xfId="0" applyFont="1" applyAlignment="1">
      <alignment horizontal="right"/>
    </xf>
    <xf numFmtId="0" fontId="13" fillId="0" borderId="4" xfId="0" applyFont="1" applyBorder="1" applyAlignment="1">
      <alignment horizontal="left" vertical="center" wrapText="1" indent="1"/>
    </xf>
    <xf numFmtId="38" fontId="14" fillId="0" borderId="11" xfId="0" applyNumberFormat="1" applyFont="1" applyBorder="1" applyAlignment="1">
      <alignment horizontal="right"/>
    </xf>
    <xf numFmtId="0" fontId="13" fillId="0" borderId="1" xfId="0" applyFont="1" applyBorder="1" applyAlignment="1">
      <alignment horizontal="left" vertical="center" wrapText="1" indent="1"/>
    </xf>
    <xf numFmtId="38" fontId="17" fillId="3" borderId="13" xfId="0" applyNumberFormat="1" applyFont="1" applyFill="1" applyBorder="1" applyAlignment="1">
      <alignment horizontal="right"/>
    </xf>
    <xf numFmtId="38" fontId="17" fillId="3" borderId="2" xfId="0" applyNumberFormat="1" applyFont="1" applyFill="1" applyBorder="1" applyAlignment="1">
      <alignment horizontal="right"/>
    </xf>
    <xf numFmtId="0" fontId="13" fillId="3" borderId="2" xfId="0" applyFont="1" applyFill="1" applyBorder="1" applyAlignment="1">
      <alignment vertical="center"/>
    </xf>
    <xf numFmtId="0" fontId="13" fillId="3" borderId="9" xfId="0" applyFont="1" applyFill="1" applyBorder="1" applyAlignment="1">
      <alignment vertical="center"/>
    </xf>
    <xf numFmtId="38" fontId="17" fillId="3" borderId="6" xfId="0" applyNumberFormat="1" applyFont="1" applyFill="1" applyBorder="1" applyAlignment="1">
      <alignment horizontal="right"/>
    </xf>
    <xf numFmtId="38" fontId="17" fillId="3" borderId="0" xfId="0" applyNumberFormat="1" applyFont="1" applyFill="1" applyAlignment="1">
      <alignment horizontal="right"/>
    </xf>
    <xf numFmtId="0" fontId="13" fillId="3" borderId="0" xfId="0" applyFont="1" applyFill="1" applyAlignment="1">
      <alignment vertical="center"/>
    </xf>
    <xf numFmtId="0" fontId="13" fillId="3" borderId="8" xfId="0" applyFont="1" applyFill="1" applyBorder="1" applyAlignment="1">
      <alignment vertical="center"/>
    </xf>
    <xf numFmtId="38" fontId="14" fillId="3" borderId="6" xfId="0" applyNumberFormat="1" applyFont="1" applyFill="1" applyBorder="1" applyAlignment="1">
      <alignment horizontal="right"/>
    </xf>
    <xf numFmtId="38" fontId="14" fillId="3" borderId="0" xfId="0" applyNumberFormat="1" applyFont="1" applyFill="1" applyAlignment="1">
      <alignment horizontal="right"/>
    </xf>
    <xf numFmtId="38" fontId="14" fillId="3" borderId="13" xfId="0" applyNumberFormat="1" applyFont="1" applyFill="1" applyBorder="1" applyAlignment="1">
      <alignment horizontal="right"/>
    </xf>
    <xf numFmtId="38" fontId="14" fillId="3" borderId="2" xfId="0" applyNumberFormat="1" applyFont="1" applyFill="1" applyBorder="1" applyAlignment="1">
      <alignment horizontal="right"/>
    </xf>
    <xf numFmtId="38" fontId="18" fillId="0" borderId="7" xfId="0" applyNumberFormat="1" applyFont="1" applyBorder="1" applyAlignment="1">
      <alignment horizontal="right"/>
    </xf>
    <xf numFmtId="38" fontId="18" fillId="0" borderId="1" xfId="0" applyNumberFormat="1" applyFont="1" applyBorder="1" applyAlignment="1">
      <alignment horizontal="right"/>
    </xf>
    <xf numFmtId="0" fontId="18" fillId="0" borderId="1" xfId="0" applyFont="1" applyBorder="1" applyAlignment="1">
      <alignment vertical="center"/>
    </xf>
    <xf numFmtId="3" fontId="18" fillId="0" borderId="7" xfId="0" applyNumberFormat="1" applyFont="1" applyBorder="1" applyAlignment="1">
      <alignment horizontal="right"/>
    </xf>
    <xf numFmtId="3" fontId="18" fillId="0" borderId="1" xfId="0" applyNumberFormat="1" applyFont="1" applyBorder="1" applyAlignment="1">
      <alignment horizontal="right"/>
    </xf>
    <xf numFmtId="38" fontId="19" fillId="0" borderId="1" xfId="0" applyNumberFormat="1" applyFont="1" applyBorder="1" applyAlignment="1">
      <alignment horizontal="right"/>
    </xf>
    <xf numFmtId="38" fontId="18" fillId="0" borderId="11" xfId="0" applyNumberFormat="1" applyFont="1" applyBorder="1" applyAlignment="1">
      <alignment horizontal="right"/>
    </xf>
    <xf numFmtId="0" fontId="18" fillId="0" borderId="11" xfId="0" applyFont="1" applyBorder="1" applyAlignment="1">
      <alignment vertical="center"/>
    </xf>
    <xf numFmtId="38" fontId="18" fillId="0" borderId="10" xfId="0" applyNumberFormat="1" applyFont="1" applyBorder="1" applyAlignment="1">
      <alignment horizontal="right"/>
    </xf>
    <xf numFmtId="0" fontId="18" fillId="0" borderId="10" xfId="0" applyFont="1" applyBorder="1" applyAlignment="1">
      <alignment vertical="center"/>
    </xf>
    <xf numFmtId="38" fontId="18" fillId="0" borderId="12" xfId="0" applyNumberFormat="1" applyFont="1" applyBorder="1" applyAlignment="1">
      <alignment horizontal="right"/>
    </xf>
    <xf numFmtId="38" fontId="18" fillId="0" borderId="3" xfId="0" applyNumberFormat="1" applyFont="1" applyBorder="1" applyAlignment="1">
      <alignment horizontal="right"/>
    </xf>
    <xf numFmtId="0" fontId="14" fillId="0" borderId="0" xfId="0" applyFont="1" applyAlignment="1">
      <alignment horizontal="left" vertical="center" indent="1"/>
    </xf>
    <xf numFmtId="0" fontId="14" fillId="0" borderId="0" xfId="0" quotePrefix="1" applyFont="1" applyAlignment="1">
      <alignment horizontal="left" vertical="center" wrapText="1" indent="1"/>
    </xf>
    <xf numFmtId="0" fontId="5" fillId="0" borderId="3" xfId="0" applyFont="1" applyBorder="1" applyAlignment="1">
      <alignment vertical="center"/>
    </xf>
    <xf numFmtId="0" fontId="5" fillId="0" borderId="7" xfId="0" applyFont="1" applyBorder="1" applyAlignment="1">
      <alignment vertical="center"/>
    </xf>
    <xf numFmtId="38" fontId="14" fillId="3" borderId="9" xfId="0" applyNumberFormat="1" applyFont="1" applyFill="1" applyBorder="1" applyAlignment="1">
      <alignment horizontal="right"/>
    </xf>
    <xf numFmtId="3" fontId="18" fillId="0" borderId="9" xfId="0" applyNumberFormat="1" applyFont="1" applyBorder="1" applyAlignment="1">
      <alignment horizontal="right"/>
    </xf>
    <xf numFmtId="0" fontId="18" fillId="0" borderId="9" xfId="0" applyFont="1" applyBorder="1" applyAlignment="1">
      <alignment vertical="center"/>
    </xf>
    <xf numFmtId="164" fontId="14" fillId="0" borderId="0" xfId="0" applyNumberFormat="1" applyFont="1" applyAlignment="1">
      <alignment horizontal="left" vertical="center" indent="1"/>
    </xf>
    <xf numFmtId="0" fontId="20" fillId="0" borderId="0" xfId="0" applyFont="1" applyAlignment="1">
      <alignment horizontal="left" vertical="center" wrapText="1" indent="1"/>
    </xf>
    <xf numFmtId="0" fontId="21" fillId="0" borderId="0" xfId="1" applyFont="1" applyAlignment="1">
      <alignment horizontal="left" vertical="center" wrapText="1" indent="1"/>
    </xf>
    <xf numFmtId="0" fontId="14" fillId="0" borderId="0" xfId="1" applyFont="1" applyAlignment="1">
      <alignment horizontal="left" vertical="center" indent="2"/>
    </xf>
    <xf numFmtId="0" fontId="20" fillId="0" borderId="0" xfId="1" applyFont="1" applyAlignment="1">
      <alignment horizontal="left" vertical="center" wrapText="1" indent="1"/>
    </xf>
    <xf numFmtId="0" fontId="20" fillId="0" borderId="1" xfId="1" applyFont="1" applyBorder="1" applyAlignment="1">
      <alignment horizontal="left" vertical="center" wrapText="1" indent="1"/>
    </xf>
    <xf numFmtId="0" fontId="21" fillId="0" borderId="0" xfId="1"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indent="1"/>
    </xf>
    <xf numFmtId="0" fontId="22" fillId="0" borderId="1" xfId="2" applyFont="1" applyBorder="1" applyAlignment="1" applyProtection="1">
      <alignment horizontal="left" vertical="center" wrapText="1" indent="1"/>
    </xf>
    <xf numFmtId="14" fontId="20" fillId="0" borderId="1" xfId="1" applyNumberFormat="1" applyFont="1" applyBorder="1" applyAlignment="1">
      <alignment horizontal="left" vertical="center" wrapText="1" indent="1"/>
    </xf>
    <xf numFmtId="14" fontId="20" fillId="0" borderId="0" xfId="1" applyNumberFormat="1" applyFont="1" applyAlignment="1">
      <alignment horizontal="left" vertical="center" wrapText="1" indent="1"/>
    </xf>
    <xf numFmtId="0" fontId="13" fillId="0" borderId="0" xfId="0" applyFont="1" applyAlignment="1">
      <alignment horizontal="center" vertical="center"/>
    </xf>
    <xf numFmtId="0" fontId="20" fillId="0" borderId="11" xfId="1" applyFont="1" applyBorder="1" applyAlignment="1">
      <alignment horizontal="left" vertical="center" wrapText="1" indent="1"/>
    </xf>
    <xf numFmtId="0" fontId="21" fillId="0" borderId="1" xfId="1" applyFont="1" applyBorder="1" applyAlignment="1">
      <alignment horizontal="left" vertical="center" wrapText="1" indent="1"/>
    </xf>
    <xf numFmtId="0" fontId="14" fillId="0" borderId="0" xfId="0" applyFont="1" applyAlignment="1">
      <alignment horizontal="left" vertical="center" indent="2"/>
    </xf>
    <xf numFmtId="0" fontId="0" fillId="0" borderId="0" xfId="0" applyAlignment="1">
      <alignment horizontal="center" vertical="center"/>
    </xf>
    <xf numFmtId="164" fontId="0" fillId="0" borderId="0" xfId="0" applyNumberFormat="1" applyAlignment="1">
      <alignment horizontal="center" vertical="center"/>
    </xf>
    <xf numFmtId="0" fontId="0" fillId="5" borderId="3" xfId="0" applyFill="1" applyBorder="1" applyAlignment="1">
      <alignment horizontal="center" vertical="center"/>
    </xf>
    <xf numFmtId="0" fontId="14" fillId="5" borderId="4" xfId="0" applyFont="1" applyFill="1" applyBorder="1" applyAlignment="1">
      <alignment horizontal="left" vertical="center" wrapText="1" indent="1"/>
    </xf>
    <xf numFmtId="38" fontId="14" fillId="5" borderId="4" xfId="0" applyNumberFormat="1" applyFont="1" applyFill="1" applyBorder="1" applyAlignment="1">
      <alignment horizontal="right"/>
    </xf>
    <xf numFmtId="0" fontId="13" fillId="5" borderId="4" xfId="0" applyFont="1" applyFill="1" applyBorder="1" applyAlignment="1">
      <alignment vertical="center"/>
    </xf>
    <xf numFmtId="0" fontId="13" fillId="5" borderId="7" xfId="0" applyFont="1" applyFill="1" applyBorder="1" applyAlignment="1">
      <alignment vertical="center"/>
    </xf>
    <xf numFmtId="38" fontId="17" fillId="6" borderId="1" xfId="0" applyNumberFormat="1" applyFont="1" applyFill="1" applyBorder="1" applyAlignment="1">
      <alignment horizontal="right"/>
    </xf>
    <xf numFmtId="38" fontId="14" fillId="6" borderId="1" xfId="0" applyNumberFormat="1" applyFont="1" applyFill="1" applyBorder="1" applyAlignment="1">
      <alignment horizontal="right"/>
    </xf>
    <xf numFmtId="38" fontId="17" fillId="6" borderId="11" xfId="0" applyNumberFormat="1" applyFont="1" applyFill="1" applyBorder="1" applyAlignment="1">
      <alignment horizontal="right"/>
    </xf>
    <xf numFmtId="38" fontId="19" fillId="0" borderId="0" xfId="0" applyNumberFormat="1" applyFont="1" applyAlignment="1">
      <alignment horizontal="right"/>
    </xf>
    <xf numFmtId="0" fontId="5" fillId="0" borderId="5" xfId="0" applyFont="1" applyBorder="1" applyAlignment="1">
      <alignment horizontal="left" vertical="center" wrapText="1" indent="1"/>
    </xf>
    <xf numFmtId="38" fontId="19" fillId="0" borderId="7" xfId="0" applyNumberFormat="1" applyFont="1" applyBorder="1" applyAlignment="1">
      <alignment horizontal="right"/>
    </xf>
    <xf numFmtId="0" fontId="13" fillId="0" borderId="11" xfId="0" applyFont="1" applyBorder="1" applyAlignment="1">
      <alignment horizontal="left" vertical="center" wrapText="1" indent="1"/>
    </xf>
    <xf numFmtId="38" fontId="19" fillId="3" borderId="6" xfId="0" applyNumberFormat="1" applyFont="1" applyFill="1" applyBorder="1" applyAlignment="1">
      <alignment horizontal="right"/>
    </xf>
    <xf numFmtId="38" fontId="19" fillId="3" borderId="0" xfId="0" applyNumberFormat="1" applyFont="1" applyFill="1" applyAlignment="1">
      <alignment horizontal="right"/>
    </xf>
    <xf numFmtId="0" fontId="18" fillId="3" borderId="0" xfId="0" applyFont="1" applyFill="1" applyAlignment="1">
      <alignment vertical="center"/>
    </xf>
    <xf numFmtId="0" fontId="18" fillId="3" borderId="8" xfId="0" applyFont="1" applyFill="1" applyBorder="1" applyAlignment="1">
      <alignment vertical="center"/>
    </xf>
    <xf numFmtId="0" fontId="14" fillId="3" borderId="0" xfId="0" applyFont="1" applyFill="1" applyAlignment="1">
      <alignment horizontal="left" vertical="center" wrapText="1" indent="1"/>
    </xf>
    <xf numFmtId="0" fontId="7" fillId="3" borderId="0" xfId="0" applyFont="1" applyFill="1" applyAlignment="1">
      <alignment horizontal="left" vertical="center" wrapText="1" indent="1"/>
    </xf>
    <xf numFmtId="0" fontId="5" fillId="3" borderId="0" xfId="0" applyFont="1" applyFill="1" applyAlignment="1">
      <alignment horizontal="left" vertical="center" wrapText="1" indent="1"/>
    </xf>
    <xf numFmtId="0" fontId="13" fillId="3" borderId="0" xfId="0" applyFont="1" applyFill="1" applyAlignment="1">
      <alignment horizontal="left" vertical="center" wrapText="1" indent="1"/>
    </xf>
    <xf numFmtId="0" fontId="14" fillId="3" borderId="6" xfId="0" applyFont="1" applyFill="1" applyBorder="1" applyAlignment="1">
      <alignment horizontal="left" vertical="center" wrapText="1" indent="1"/>
    </xf>
    <xf numFmtId="38" fontId="14" fillId="3" borderId="8" xfId="0" applyNumberFormat="1" applyFont="1" applyFill="1" applyBorder="1" applyAlignment="1">
      <alignment horizontal="right"/>
    </xf>
    <xf numFmtId="38" fontId="18" fillId="6" borderId="7" xfId="0" applyNumberFormat="1" applyFont="1" applyFill="1" applyBorder="1" applyAlignment="1">
      <alignment horizontal="right"/>
    </xf>
    <xf numFmtId="38" fontId="18" fillId="6" borderId="1" xfId="0" applyNumberFormat="1" applyFont="1" applyFill="1" applyBorder="1" applyAlignment="1">
      <alignment horizontal="right"/>
    </xf>
    <xf numFmtId="38" fontId="18" fillId="6" borderId="10" xfId="0" applyNumberFormat="1" applyFont="1" applyFill="1" applyBorder="1" applyAlignment="1">
      <alignment horizontal="right"/>
    </xf>
    <xf numFmtId="0" fontId="13" fillId="6" borderId="10" xfId="0" applyFont="1" applyFill="1" applyBorder="1" applyAlignment="1">
      <alignment horizontal="left" vertical="center" wrapText="1" indent="1"/>
    </xf>
    <xf numFmtId="0" fontId="23" fillId="0" borderId="0" xfId="0" applyFont="1" applyAlignment="1">
      <alignment horizontal="left" vertical="center" indent="1"/>
    </xf>
    <xf numFmtId="165" fontId="17" fillId="0" borderId="1" xfId="0" applyNumberFormat="1" applyFont="1" applyBorder="1" applyAlignment="1">
      <alignment horizontal="right"/>
    </xf>
    <xf numFmtId="38" fontId="18" fillId="6" borderId="11" xfId="0" applyNumberFormat="1" applyFont="1" applyFill="1" applyBorder="1" applyAlignment="1">
      <alignment horizontal="right"/>
    </xf>
    <xf numFmtId="38" fontId="18" fillId="6" borderId="9" xfId="0" applyNumberFormat="1" applyFont="1" applyFill="1" applyBorder="1" applyAlignment="1">
      <alignment horizontal="right"/>
    </xf>
    <xf numFmtId="0" fontId="5" fillId="0" borderId="4" xfId="0" applyFont="1" applyBorder="1" applyAlignment="1">
      <alignment vertical="center"/>
    </xf>
    <xf numFmtId="38" fontId="19" fillId="0" borderId="14" xfId="0" applyNumberFormat="1" applyFont="1" applyBorder="1" applyAlignment="1">
      <alignment horizontal="right"/>
    </xf>
    <xf numFmtId="49" fontId="14" fillId="2" borderId="7" xfId="0" applyNumberFormat="1" applyFont="1" applyFill="1" applyBorder="1" applyAlignment="1">
      <alignment horizontal="center" vertical="center"/>
    </xf>
    <xf numFmtId="165" fontId="17" fillId="0" borderId="14" xfId="0" applyNumberFormat="1" applyFont="1" applyBorder="1" applyAlignment="1">
      <alignment horizontal="right"/>
    </xf>
    <xf numFmtId="0" fontId="13" fillId="0" borderId="14" xfId="0" applyFont="1" applyBorder="1" applyAlignment="1">
      <alignment horizontal="center" vertical="center" wrapText="1"/>
    </xf>
    <xf numFmtId="38" fontId="17" fillId="0" borderId="7" xfId="0" applyNumberFormat="1" applyFont="1" applyBorder="1" applyAlignment="1">
      <alignment horizontal="right"/>
    </xf>
    <xf numFmtId="0" fontId="5" fillId="3" borderId="3"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13" fillId="3" borderId="4" xfId="0" applyFont="1" applyFill="1" applyBorder="1" applyAlignment="1">
      <alignment horizontal="left" vertical="center" wrapText="1" indent="1"/>
    </xf>
    <xf numFmtId="38" fontId="18" fillId="3" borderId="4" xfId="0" applyNumberFormat="1" applyFont="1" applyFill="1" applyBorder="1" applyAlignment="1">
      <alignment horizontal="right"/>
    </xf>
    <xf numFmtId="0" fontId="18" fillId="3" borderId="4" xfId="0" applyFont="1" applyFill="1" applyBorder="1" applyAlignment="1">
      <alignment vertical="center"/>
    </xf>
    <xf numFmtId="0" fontId="18" fillId="3" borderId="7" xfId="0" applyFont="1" applyFill="1" applyBorder="1" applyAlignment="1">
      <alignment vertical="center"/>
    </xf>
    <xf numFmtId="0" fontId="5" fillId="3" borderId="13" xfId="0" applyFont="1" applyFill="1" applyBorder="1" applyAlignment="1">
      <alignment horizontal="left" vertical="center" wrapText="1" indent="1"/>
    </xf>
    <xf numFmtId="0" fontId="5" fillId="3" borderId="2" xfId="0" applyFont="1" applyFill="1" applyBorder="1" applyAlignment="1">
      <alignment horizontal="left" vertical="center" wrapText="1" indent="1"/>
    </xf>
    <xf numFmtId="0" fontId="13" fillId="3" borderId="9" xfId="0" applyFont="1" applyFill="1" applyBorder="1" applyAlignment="1">
      <alignment horizontal="left" vertical="center" wrapText="1" indent="1"/>
    </xf>
    <xf numFmtId="38" fontId="18" fillId="3" borderId="7" xfId="0" applyNumberFormat="1" applyFont="1" applyFill="1" applyBorder="1" applyAlignment="1">
      <alignment horizontal="right"/>
    </xf>
    <xf numFmtId="0" fontId="14" fillId="0" borderId="12" xfId="0" applyFont="1" applyBorder="1" applyAlignment="1">
      <alignment horizontal="left" vertical="center" wrapText="1" indent="1"/>
    </xf>
    <xf numFmtId="0" fontId="14" fillId="0" borderId="14" xfId="0" applyFont="1" applyBorder="1" applyAlignment="1">
      <alignment horizontal="left" vertical="center" wrapText="1" indent="1"/>
    </xf>
    <xf numFmtId="38" fontId="14" fillId="0" borderId="14" xfId="0" applyNumberFormat="1" applyFont="1" applyBorder="1" applyAlignment="1">
      <alignment horizontal="right"/>
    </xf>
    <xf numFmtId="0" fontId="14" fillId="3" borderId="3"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38" fontId="14" fillId="3" borderId="7" xfId="0" applyNumberFormat="1" applyFont="1" applyFill="1" applyBorder="1" applyAlignment="1">
      <alignment horizontal="right"/>
    </xf>
    <xf numFmtId="0" fontId="14" fillId="0" borderId="6" xfId="0" applyFont="1" applyBorder="1" applyAlignment="1">
      <alignment horizontal="left" vertical="center" wrapText="1" indent="1"/>
    </xf>
    <xf numFmtId="38" fontId="14" fillId="0" borderId="8" xfId="0" applyNumberFormat="1" applyFont="1" applyBorder="1" applyAlignment="1">
      <alignment horizontal="right"/>
    </xf>
    <xf numFmtId="0" fontId="14" fillId="0" borderId="12" xfId="0" applyFont="1" applyBorder="1" applyAlignment="1">
      <alignment horizontal="left" vertical="center" indent="1"/>
    </xf>
    <xf numFmtId="0" fontId="14" fillId="0" borderId="5" xfId="0" quotePrefix="1" applyFont="1" applyBorder="1" applyAlignment="1">
      <alignment horizontal="left" vertical="center" wrapText="1" indent="1"/>
    </xf>
    <xf numFmtId="0" fontId="13" fillId="0" borderId="14" xfId="0" applyFont="1" applyBorder="1" applyAlignment="1">
      <alignment horizontal="left" vertical="center" wrapText="1" indent="1"/>
    </xf>
    <xf numFmtId="38" fontId="14" fillId="0" borderId="10" xfId="0" applyNumberFormat="1" applyFont="1" applyBorder="1" applyAlignment="1">
      <alignment horizontal="right"/>
    </xf>
    <xf numFmtId="0" fontId="14" fillId="3" borderId="4" xfId="0" applyFont="1" applyFill="1" applyBorder="1" applyAlignment="1">
      <alignment horizontal="left" vertical="center" wrapText="1" indent="1"/>
    </xf>
    <xf numFmtId="38" fontId="14" fillId="3" borderId="4" xfId="0" applyNumberFormat="1" applyFont="1" applyFill="1" applyBorder="1" applyAlignment="1">
      <alignment horizontal="right"/>
    </xf>
    <xf numFmtId="3" fontId="18" fillId="0" borderId="8" xfId="0" applyNumberFormat="1" applyFont="1" applyBorder="1" applyAlignment="1">
      <alignment horizontal="right"/>
    </xf>
    <xf numFmtId="3" fontId="18" fillId="3" borderId="3" xfId="0" applyNumberFormat="1" applyFont="1" applyFill="1" applyBorder="1" applyAlignment="1">
      <alignment horizontal="right"/>
    </xf>
    <xf numFmtId="3" fontId="18" fillId="3" borderId="4" xfId="0" applyNumberFormat="1" applyFont="1" applyFill="1" applyBorder="1" applyAlignment="1">
      <alignment horizontal="right"/>
    </xf>
    <xf numFmtId="38" fontId="17" fillId="0" borderId="9" xfId="0" applyNumberFormat="1" applyFont="1" applyBorder="1" applyAlignment="1">
      <alignment horizontal="right"/>
    </xf>
    <xf numFmtId="0" fontId="14" fillId="0" borderId="13" xfId="0" applyFont="1" applyBorder="1" applyAlignment="1">
      <alignment horizontal="left" vertical="center" wrapText="1" indent="1"/>
    </xf>
    <xf numFmtId="0" fontId="7" fillId="0" borderId="2" xfId="0" applyFont="1" applyBorder="1" applyAlignment="1">
      <alignment horizontal="left" vertical="center" wrapText="1" indent="1"/>
    </xf>
    <xf numFmtId="0" fontId="14" fillId="0" borderId="9" xfId="0" applyFont="1" applyBorder="1" applyAlignment="1">
      <alignment horizontal="left" vertical="center" wrapText="1" indent="1"/>
    </xf>
    <xf numFmtId="0" fontId="5" fillId="0" borderId="1" xfId="0" applyFont="1" applyBorder="1" applyAlignment="1">
      <alignment vertical="center"/>
    </xf>
    <xf numFmtId="0" fontId="14" fillId="0" borderId="1" xfId="0" applyFont="1" applyBorder="1" applyAlignment="1">
      <alignment horizontal="left" vertical="center" wrapText="1" indent="1"/>
    </xf>
    <xf numFmtId="0" fontId="17" fillId="0" borderId="0" xfId="0" applyFont="1" applyAlignment="1">
      <alignment horizontal="center" vertical="center"/>
    </xf>
    <xf numFmtId="49" fontId="14" fillId="2" borderId="3" xfId="0" applyNumberFormat="1" applyFont="1" applyFill="1" applyBorder="1" applyAlignment="1">
      <alignment horizontal="center" vertical="center"/>
    </xf>
    <xf numFmtId="49" fontId="14" fillId="5" borderId="11" xfId="0" applyNumberFormat="1" applyFont="1" applyFill="1" applyBorder="1" applyAlignment="1">
      <alignment horizontal="center" vertical="center"/>
    </xf>
    <xf numFmtId="38" fontId="13" fillId="5" borderId="16" xfId="0" applyNumberFormat="1" applyFont="1" applyFill="1" applyBorder="1" applyAlignment="1">
      <alignment horizontal="right"/>
    </xf>
    <xf numFmtId="38" fontId="18" fillId="5" borderId="16" xfId="0" applyNumberFormat="1" applyFont="1" applyFill="1" applyBorder="1" applyAlignment="1">
      <alignment horizontal="right"/>
    </xf>
    <xf numFmtId="38" fontId="14" fillId="5" borderId="16" xfId="0" applyNumberFormat="1" applyFont="1" applyFill="1" applyBorder="1" applyAlignment="1">
      <alignment horizontal="right"/>
    </xf>
    <xf numFmtId="0" fontId="13" fillId="5" borderId="13" xfId="0" applyFont="1" applyFill="1" applyBorder="1" applyAlignment="1">
      <alignment horizontal="left" vertical="center" wrapText="1" indent="1"/>
    </xf>
    <xf numFmtId="0" fontId="13" fillId="5" borderId="2" xfId="0" applyFont="1" applyFill="1" applyBorder="1" applyAlignment="1">
      <alignment horizontal="left" vertical="center" wrapText="1" indent="1"/>
    </xf>
    <xf numFmtId="38" fontId="14" fillId="5" borderId="8" xfId="0" applyNumberFormat="1" applyFont="1" applyFill="1" applyBorder="1" applyAlignment="1">
      <alignment horizontal="right"/>
    </xf>
    <xf numFmtId="0" fontId="13" fillId="5" borderId="6" xfId="0" applyFont="1" applyFill="1" applyBorder="1" applyAlignment="1">
      <alignment horizontal="left" vertical="center" wrapText="1" indent="1"/>
    </xf>
    <xf numFmtId="0" fontId="13" fillId="5" borderId="0" xfId="0" applyFont="1" applyFill="1" applyAlignment="1">
      <alignment horizontal="left" vertical="center" wrapText="1" indent="1"/>
    </xf>
    <xf numFmtId="38" fontId="14" fillId="5" borderId="0" xfId="0" applyNumberFormat="1" applyFont="1" applyFill="1" applyAlignment="1">
      <alignment horizontal="right"/>
    </xf>
    <xf numFmtId="38" fontId="14" fillId="5" borderId="14" xfId="0" applyNumberFormat="1" applyFont="1" applyFill="1" applyBorder="1" applyAlignment="1">
      <alignment horizontal="right"/>
    </xf>
    <xf numFmtId="0" fontId="13" fillId="5" borderId="5" xfId="0" applyFont="1" applyFill="1" applyBorder="1" applyAlignment="1">
      <alignment horizontal="left" vertical="center" wrapText="1" indent="1"/>
    </xf>
    <xf numFmtId="38" fontId="14" fillId="5" borderId="5" xfId="0" applyNumberFormat="1" applyFont="1" applyFill="1" applyBorder="1" applyAlignment="1">
      <alignment horizontal="right"/>
    </xf>
    <xf numFmtId="38" fontId="13" fillId="6" borderId="10" xfId="0" applyNumberFormat="1" applyFont="1" applyFill="1" applyBorder="1" applyAlignment="1">
      <alignment horizontal="left" vertical="center" wrapText="1" indent="1"/>
    </xf>
    <xf numFmtId="38" fontId="13" fillId="6" borderId="1" xfId="0" applyNumberFormat="1" applyFont="1" applyFill="1" applyBorder="1" applyAlignment="1">
      <alignment horizontal="left" vertical="center" wrapText="1" indent="1"/>
    </xf>
    <xf numFmtId="3" fontId="18" fillId="6" borderId="1" xfId="0" applyNumberFormat="1" applyFont="1" applyFill="1" applyBorder="1" applyAlignment="1">
      <alignment horizontal="right"/>
    </xf>
    <xf numFmtId="38" fontId="19" fillId="3" borderId="2" xfId="0" applyNumberFormat="1" applyFont="1" applyFill="1" applyBorder="1" applyAlignment="1">
      <alignment horizontal="right"/>
    </xf>
    <xf numFmtId="38" fontId="19" fillId="3" borderId="13" xfId="0" applyNumberFormat="1" applyFont="1" applyFill="1" applyBorder="1" applyAlignment="1">
      <alignment horizontal="right"/>
    </xf>
    <xf numFmtId="164" fontId="13" fillId="4" borderId="0" xfId="0" applyNumberFormat="1" applyFont="1" applyFill="1" applyAlignment="1">
      <alignment horizontal="left" vertical="center"/>
    </xf>
    <xf numFmtId="0" fontId="0" fillId="4" borderId="0" xfId="0" applyFill="1" applyAlignment="1">
      <alignment horizontal="left" vertical="center"/>
    </xf>
    <xf numFmtId="0" fontId="13" fillId="0" borderId="10" xfId="0" applyFont="1" applyBorder="1" applyAlignment="1">
      <alignment horizontal="left" vertical="center" wrapText="1" indent="1"/>
    </xf>
    <xf numFmtId="38" fontId="14" fillId="5" borderId="7" xfId="0" applyNumberFormat="1" applyFont="1" applyFill="1" applyBorder="1" applyAlignment="1">
      <alignment horizontal="right"/>
    </xf>
    <xf numFmtId="38" fontId="13" fillId="6" borderId="12" xfId="0" applyNumberFormat="1" applyFont="1" applyFill="1" applyBorder="1" applyAlignment="1">
      <alignment horizontal="left" vertical="center" wrapText="1" indent="1"/>
    </xf>
    <xf numFmtId="38" fontId="14" fillId="5" borderId="9" xfId="0" applyNumberFormat="1" applyFont="1" applyFill="1" applyBorder="1" applyAlignment="1">
      <alignment horizontal="right"/>
    </xf>
    <xf numFmtId="38" fontId="14" fillId="5" borderId="11" xfId="0" applyNumberFormat="1" applyFont="1" applyFill="1" applyBorder="1" applyAlignment="1">
      <alignment horizontal="right"/>
    </xf>
    <xf numFmtId="38" fontId="14" fillId="0" borderId="12" xfId="0" applyNumberFormat="1" applyFont="1" applyBorder="1" applyAlignment="1">
      <alignment horizontal="right"/>
    </xf>
    <xf numFmtId="0" fontId="13" fillId="5" borderId="4" xfId="0" applyFont="1" applyFill="1" applyBorder="1" applyAlignment="1">
      <alignment horizontal="left" vertical="center" wrapText="1" indent="1"/>
    </xf>
    <xf numFmtId="0" fontId="13" fillId="5" borderId="3" xfId="0" applyFont="1" applyFill="1" applyBorder="1" applyAlignment="1">
      <alignment horizontal="left" vertical="center" wrapText="1" indent="1"/>
    </xf>
    <xf numFmtId="38" fontId="14" fillId="5" borderId="12" xfId="0" applyNumberFormat="1" applyFont="1" applyFill="1" applyBorder="1" applyAlignment="1">
      <alignment horizontal="right"/>
    </xf>
    <xf numFmtId="38" fontId="13" fillId="6" borderId="7" xfId="0" applyNumberFormat="1" applyFont="1" applyFill="1" applyBorder="1" applyAlignment="1">
      <alignment horizontal="left" vertical="center" wrapText="1" indent="1"/>
    </xf>
    <xf numFmtId="0" fontId="18" fillId="0" borderId="7" xfId="0" applyFont="1" applyBorder="1" applyAlignment="1">
      <alignment vertical="center"/>
    </xf>
    <xf numFmtId="0" fontId="13" fillId="5" borderId="5" xfId="0" applyFont="1" applyFill="1" applyBorder="1" applyAlignment="1">
      <alignment vertical="center"/>
    </xf>
    <xf numFmtId="0" fontId="18" fillId="5" borderId="16" xfId="0" applyFont="1" applyFill="1" applyBorder="1" applyAlignment="1">
      <alignment vertical="center"/>
    </xf>
    <xf numFmtId="10" fontId="13" fillId="6" borderId="1" xfId="0" applyNumberFormat="1" applyFont="1" applyFill="1" applyBorder="1" applyAlignment="1">
      <alignment horizontal="right" vertical="center" wrapText="1"/>
    </xf>
    <xf numFmtId="10" fontId="13" fillId="6" borderId="1" xfId="0" applyNumberFormat="1" applyFont="1" applyFill="1" applyBorder="1" applyAlignment="1">
      <alignment horizontal="right"/>
    </xf>
    <xf numFmtId="10" fontId="13" fillId="6" borderId="3" xfId="0" applyNumberFormat="1" applyFont="1" applyFill="1" applyBorder="1" applyAlignment="1">
      <alignment horizontal="right"/>
    </xf>
    <xf numFmtId="38" fontId="13" fillId="6" borderId="0" xfId="0" applyNumberFormat="1" applyFont="1" applyFill="1" applyAlignment="1">
      <alignment horizontal="right"/>
    </xf>
    <xf numFmtId="10" fontId="13" fillId="6" borderId="7" xfId="0" applyNumberFormat="1" applyFont="1" applyFill="1" applyBorder="1" applyAlignment="1">
      <alignment horizontal="right"/>
    </xf>
    <xf numFmtId="38" fontId="13" fillId="0" borderId="14" xfId="0" applyNumberFormat="1" applyFont="1" applyBorder="1" applyAlignment="1">
      <alignment horizontal="right"/>
    </xf>
    <xf numFmtId="38" fontId="13" fillId="0" borderId="10" xfId="0" applyNumberFormat="1" applyFont="1" applyBorder="1" applyAlignment="1">
      <alignment horizontal="right"/>
    </xf>
    <xf numFmtId="38" fontId="13" fillId="0" borderId="12" xfId="0" applyNumberFormat="1" applyFont="1" applyBorder="1" applyAlignment="1">
      <alignment horizontal="right"/>
    </xf>
    <xf numFmtId="0" fontId="18" fillId="6" borderId="7" xfId="0" applyFont="1" applyFill="1" applyBorder="1" applyAlignment="1">
      <alignment horizontal="left" vertical="center" wrapText="1" indent="1"/>
    </xf>
    <xf numFmtId="0" fontId="18" fillId="6" borderId="11" xfId="0" applyFont="1" applyFill="1" applyBorder="1" applyAlignment="1">
      <alignment horizontal="left" vertical="center" wrapText="1" indent="1"/>
    </xf>
    <xf numFmtId="0" fontId="31" fillId="38" borderId="0" xfId="5" applyFont="1" applyFill="1" applyAlignment="1">
      <alignment horizontal="center" vertical="center" wrapText="1"/>
    </xf>
    <xf numFmtId="0" fontId="32" fillId="38" borderId="0" xfId="5" applyFont="1" applyFill="1"/>
    <xf numFmtId="49" fontId="33" fillId="0" borderId="0" xfId="5" applyNumberFormat="1" applyFont="1" applyAlignment="1">
      <alignment horizontal="center" vertical="center"/>
    </xf>
    <xf numFmtId="0" fontId="34" fillId="0" borderId="0" xfId="5" applyFont="1"/>
    <xf numFmtId="0" fontId="36" fillId="0" borderId="26" xfId="5" applyFont="1" applyBorder="1" applyAlignment="1">
      <alignment horizontal="left" wrapText="1"/>
    </xf>
    <xf numFmtId="0" fontId="37" fillId="0" borderId="26" xfId="5" applyFont="1" applyBorder="1" applyAlignment="1">
      <alignment horizontal="left" wrapText="1"/>
    </xf>
    <xf numFmtId="0" fontId="13" fillId="0" borderId="7" xfId="0" applyFont="1" applyBorder="1" applyAlignment="1">
      <alignment horizontal="center" vertical="center" wrapText="1"/>
    </xf>
    <xf numFmtId="0" fontId="175" fillId="0" borderId="0" xfId="1" applyFont="1" applyAlignment="1">
      <alignment horizontal="left" vertical="center" indent="2"/>
    </xf>
    <xf numFmtId="0" fontId="5" fillId="0" borderId="0" xfId="0" applyFont="1" applyAlignment="1">
      <alignment horizontal="center" vertical="center"/>
    </xf>
    <xf numFmtId="0" fontId="35" fillId="0" borderId="50" xfId="5" applyFont="1" applyBorder="1"/>
    <xf numFmtId="0" fontId="176" fillId="0" borderId="0" xfId="0" applyFont="1" applyAlignment="1">
      <alignment horizontal="center" wrapText="1"/>
    </xf>
    <xf numFmtId="0" fontId="15" fillId="0" borderId="0" xfId="0" applyFont="1" applyAlignment="1">
      <alignment horizontal="left" vertical="center" wrapText="1" indent="1"/>
    </xf>
    <xf numFmtId="0" fontId="176" fillId="0" borderId="0" xfId="0" applyFont="1" applyAlignment="1">
      <alignment horizontal="center" vertical="center" wrapText="1"/>
    </xf>
    <xf numFmtId="38" fontId="13" fillId="110" borderId="1" xfId="0" applyNumberFormat="1" applyFont="1" applyFill="1" applyBorder="1" applyAlignment="1">
      <alignment horizontal="left" vertical="center" wrapText="1" indent="1"/>
    </xf>
    <xf numFmtId="49" fontId="14" fillId="2" borderId="51" xfId="0" applyNumberFormat="1" applyFont="1" applyFill="1" applyBorder="1" applyAlignment="1">
      <alignment horizontal="center" vertical="center"/>
    </xf>
    <xf numFmtId="38" fontId="14" fillId="0" borderId="52" xfId="0" applyNumberFormat="1" applyFont="1" applyBorder="1" applyAlignment="1">
      <alignment horizontal="right"/>
    </xf>
    <xf numFmtId="3" fontId="18" fillId="3" borderId="30" xfId="0" applyNumberFormat="1" applyFont="1" applyFill="1" applyBorder="1" applyAlignment="1">
      <alignment horizontal="right"/>
    </xf>
    <xf numFmtId="3" fontId="18" fillId="6" borderId="52" xfId="0" applyNumberFormat="1" applyFont="1" applyFill="1" applyBorder="1" applyAlignment="1">
      <alignment horizontal="right"/>
    </xf>
    <xf numFmtId="3" fontId="18" fillId="6" borderId="51" xfId="0" applyNumberFormat="1" applyFont="1" applyFill="1" applyBorder="1" applyAlignment="1">
      <alignment horizontal="right"/>
    </xf>
    <xf numFmtId="0" fontId="0" fillId="0" borderId="0" xfId="0" applyAlignment="1">
      <alignment horizontal="center"/>
    </xf>
    <xf numFmtId="3" fontId="0" fillId="0" borderId="1" xfId="0" applyNumberFormat="1" applyBorder="1" applyAlignment="1">
      <alignment vertical="center"/>
    </xf>
    <xf numFmtId="0" fontId="0" fillId="0" borderId="1" xfId="0" applyBorder="1" applyAlignment="1">
      <alignment vertical="center"/>
    </xf>
    <xf numFmtId="0" fontId="14" fillId="0" borderId="53" xfId="0" applyFont="1" applyBorder="1" applyAlignment="1">
      <alignment horizontal="left" vertical="center" wrapText="1" indent="1"/>
    </xf>
    <xf numFmtId="0" fontId="7" fillId="0" borderId="39" xfId="0" applyFont="1" applyBorder="1" applyAlignment="1">
      <alignment horizontal="left" vertical="center" wrapText="1" indent="1"/>
    </xf>
    <xf numFmtId="0" fontId="14" fillId="0" borderId="54" xfId="0" applyFont="1" applyBorder="1" applyAlignment="1">
      <alignment horizontal="left" vertical="center" wrapText="1" indent="1"/>
    </xf>
    <xf numFmtId="0" fontId="7" fillId="0" borderId="55" xfId="0" applyFont="1" applyBorder="1" applyAlignment="1">
      <alignment horizontal="left" vertical="center" wrapText="1" indent="1"/>
    </xf>
    <xf numFmtId="38" fontId="14" fillId="110" borderId="1" xfId="0" applyNumberFormat="1" applyFont="1" applyFill="1" applyBorder="1" applyAlignment="1">
      <alignment horizontal="right"/>
    </xf>
    <xf numFmtId="0" fontId="14" fillId="0" borderId="57" xfId="0" quotePrefix="1" applyFont="1" applyBorder="1" applyAlignment="1">
      <alignment horizontal="left" vertical="center" wrapText="1" indent="1"/>
    </xf>
    <xf numFmtId="0" fontId="13" fillId="0" borderId="58" xfId="0" applyFont="1" applyBorder="1" applyAlignment="1">
      <alignment horizontal="left" vertical="center" wrapText="1" indent="1"/>
    </xf>
    <xf numFmtId="38" fontId="14" fillId="0" borderId="56" xfId="0" applyNumberFormat="1" applyFont="1" applyBorder="1" applyAlignment="1">
      <alignment horizontal="right"/>
    </xf>
    <xf numFmtId="0" fontId="13" fillId="110" borderId="0" xfId="0" applyFont="1" applyFill="1" applyAlignment="1">
      <alignment horizontal="left" vertical="center" wrapText="1" indent="1"/>
    </xf>
    <xf numFmtId="38" fontId="17" fillId="0" borderId="14" xfId="0" applyNumberFormat="1" applyFont="1" applyBorder="1" applyAlignment="1">
      <alignment horizontal="right"/>
    </xf>
    <xf numFmtId="38" fontId="14" fillId="0" borderId="58" xfId="0" applyNumberFormat="1" applyFont="1" applyBorder="1" applyAlignment="1">
      <alignment horizontal="right"/>
    </xf>
    <xf numFmtId="0" fontId="14" fillId="0" borderId="56" xfId="0" applyFont="1" applyBorder="1" applyAlignment="1">
      <alignment horizontal="left" vertical="center" wrapText="1" indent="1"/>
    </xf>
    <xf numFmtId="38" fontId="18" fillId="6" borderId="56" xfId="0" applyNumberFormat="1" applyFont="1" applyFill="1" applyBorder="1" applyAlignment="1">
      <alignment horizontal="right"/>
    </xf>
    <xf numFmtId="0" fontId="18" fillId="6" borderId="56" xfId="0" applyFont="1" applyFill="1" applyBorder="1" applyAlignment="1">
      <alignment horizontal="left" vertical="center" wrapText="1" indent="1"/>
    </xf>
    <xf numFmtId="0" fontId="13" fillId="0" borderId="56" xfId="0" applyFont="1" applyBorder="1" applyAlignment="1">
      <alignment horizontal="left" vertical="center" wrapText="1" indent="1"/>
    </xf>
    <xf numFmtId="0" fontId="5" fillId="0" borderId="57" xfId="0" applyFont="1" applyBorder="1" applyAlignment="1">
      <alignment horizontal="left" vertical="center" wrapText="1" indent="1"/>
    </xf>
    <xf numFmtId="38" fontId="18" fillId="0" borderId="56" xfId="0" applyNumberFormat="1" applyFont="1" applyBorder="1" applyAlignment="1">
      <alignment horizontal="right"/>
    </xf>
    <xf numFmtId="0" fontId="18" fillId="0" borderId="56" xfId="0" applyFont="1" applyBorder="1" applyAlignment="1">
      <alignment vertical="center"/>
    </xf>
    <xf numFmtId="38" fontId="17" fillId="3" borderId="9" xfId="0" applyNumberFormat="1" applyFont="1" applyFill="1" applyBorder="1" applyAlignment="1">
      <alignment horizontal="right"/>
    </xf>
    <xf numFmtId="38" fontId="17" fillId="3" borderId="11" xfId="0" applyNumberFormat="1" applyFont="1" applyFill="1" applyBorder="1" applyAlignment="1">
      <alignment horizontal="right"/>
    </xf>
    <xf numFmtId="0" fontId="13" fillId="3" borderId="11" xfId="0" applyFont="1" applyFill="1" applyBorder="1" applyAlignment="1">
      <alignment vertical="center"/>
    </xf>
    <xf numFmtId="0" fontId="7" fillId="0" borderId="0" xfId="0" applyFont="1" applyAlignment="1">
      <alignment vertical="center"/>
    </xf>
    <xf numFmtId="0" fontId="5" fillId="0" borderId="0" xfId="0" applyFont="1"/>
    <xf numFmtId="0" fontId="13" fillId="0" borderId="7" xfId="0" applyFont="1" applyBorder="1" applyAlignment="1" applyProtection="1">
      <alignment horizontal="left" vertical="center" wrapText="1" indent="1"/>
      <protection locked="0"/>
    </xf>
    <xf numFmtId="0" fontId="5" fillId="0" borderId="56" xfId="0" applyFont="1" applyBorder="1" applyAlignment="1">
      <alignment vertical="center"/>
    </xf>
    <xf numFmtId="0" fontId="14" fillId="0" borderId="58"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59" xfId="0" applyFont="1" applyBorder="1" applyAlignment="1">
      <alignment horizontal="left" vertical="center" wrapText="1" indent="1"/>
    </xf>
    <xf numFmtId="0" fontId="13" fillId="6" borderId="58" xfId="0" applyFont="1" applyFill="1" applyBorder="1" applyAlignment="1">
      <alignment horizontal="left" vertical="center" wrapText="1" indent="1"/>
    </xf>
    <xf numFmtId="0" fontId="14" fillId="0" borderId="60" xfId="0" applyFont="1" applyBorder="1" applyAlignment="1">
      <alignment horizontal="left" vertical="center" wrapText="1" indent="1"/>
    </xf>
    <xf numFmtId="38" fontId="18" fillId="3" borderId="2" xfId="0" applyNumberFormat="1" applyFont="1" applyFill="1" applyBorder="1" applyAlignment="1">
      <alignment horizontal="right"/>
    </xf>
    <xf numFmtId="0" fontId="18" fillId="3" borderId="2" xfId="0" applyFont="1" applyFill="1" applyBorder="1" applyAlignment="1">
      <alignment vertical="center"/>
    </xf>
    <xf numFmtId="0" fontId="18" fillId="3" borderId="61" xfId="0" applyFont="1" applyFill="1" applyBorder="1" applyAlignment="1">
      <alignment vertical="center"/>
    </xf>
    <xf numFmtId="38" fontId="18" fillId="3" borderId="0" xfId="0" applyNumberFormat="1" applyFont="1" applyFill="1" applyAlignment="1">
      <alignment horizontal="right"/>
    </xf>
    <xf numFmtId="0" fontId="18" fillId="3" borderId="62" xfId="0" applyFont="1" applyFill="1" applyBorder="1" applyAlignment="1">
      <alignment vertical="center"/>
    </xf>
    <xf numFmtId="0" fontId="13" fillId="0" borderId="63" xfId="0" applyFont="1" applyBorder="1" applyAlignment="1">
      <alignment horizontal="left" vertical="center" wrapText="1" indent="1"/>
    </xf>
    <xf numFmtId="0" fontId="13" fillId="0" borderId="64" xfId="0" applyFont="1" applyBorder="1" applyAlignment="1">
      <alignment horizontal="left" vertical="center" wrapText="1" indent="1"/>
    </xf>
    <xf numFmtId="0" fontId="13" fillId="3" borderId="3" xfId="0" applyFont="1" applyFill="1" applyBorder="1" applyAlignment="1">
      <alignment horizontal="center" vertical="center" wrapText="1"/>
    </xf>
    <xf numFmtId="38" fontId="18" fillId="3" borderId="13" xfId="0" applyNumberFormat="1" applyFont="1" applyFill="1" applyBorder="1" applyAlignment="1">
      <alignment horizontal="right"/>
    </xf>
    <xf numFmtId="38" fontId="18" fillId="3" borderId="6" xfId="0" applyNumberFormat="1" applyFont="1" applyFill="1" applyBorder="1" applyAlignment="1">
      <alignment horizontal="right"/>
    </xf>
    <xf numFmtId="38" fontId="17" fillId="3" borderId="58" xfId="0" applyNumberFormat="1" applyFont="1" applyFill="1" applyBorder="1" applyAlignment="1">
      <alignment horizontal="right"/>
    </xf>
    <xf numFmtId="0" fontId="5" fillId="0" borderId="0" xfId="0" applyFont="1" applyAlignment="1">
      <alignment vertical="center"/>
    </xf>
    <xf numFmtId="0" fontId="0" fillId="3" borderId="0" xfId="0" applyFill="1"/>
    <xf numFmtId="0" fontId="14" fillId="111" borderId="0" xfId="0" applyFont="1" applyFill="1" applyAlignment="1">
      <alignment horizontal="left" vertical="center" indent="1"/>
    </xf>
    <xf numFmtId="0" fontId="14" fillId="111" borderId="0" xfId="0" applyFont="1" applyFill="1" applyAlignment="1">
      <alignment horizontal="left" vertical="center" wrapText="1" indent="1"/>
    </xf>
    <xf numFmtId="38" fontId="14" fillId="111" borderId="0" xfId="0" applyNumberFormat="1" applyFont="1" applyFill="1" applyAlignment="1">
      <alignment horizontal="right"/>
    </xf>
    <xf numFmtId="38" fontId="14" fillId="110" borderId="0" xfId="0" applyNumberFormat="1" applyFont="1" applyFill="1" applyAlignment="1">
      <alignment horizontal="right"/>
    </xf>
    <xf numFmtId="0" fontId="13" fillId="0" borderId="65" xfId="0" applyFont="1" applyBorder="1" applyAlignment="1">
      <alignment horizontal="left" vertical="center" wrapText="1" indent="1"/>
    </xf>
    <xf numFmtId="38" fontId="13" fillId="6" borderId="56" xfId="0" applyNumberFormat="1" applyFont="1" applyFill="1" applyBorder="1" applyAlignment="1">
      <alignment horizontal="left" vertical="center" wrapText="1" indent="1"/>
    </xf>
    <xf numFmtId="38" fontId="14" fillId="6" borderId="7" xfId="0" applyNumberFormat="1" applyFont="1" applyFill="1" applyBorder="1" applyAlignment="1">
      <alignment horizontal="right"/>
    </xf>
    <xf numFmtId="38" fontId="14" fillId="6" borderId="10" xfId="0" applyNumberFormat="1" applyFont="1" applyFill="1" applyBorder="1" applyAlignment="1">
      <alignment horizontal="right"/>
    </xf>
    <xf numFmtId="0" fontId="13" fillId="6" borderId="1" xfId="0" applyFont="1" applyFill="1" applyBorder="1" applyAlignment="1">
      <alignment horizontal="left" vertical="center" wrapText="1" indent="1"/>
    </xf>
    <xf numFmtId="38" fontId="174" fillId="6" borderId="1" xfId="0" applyNumberFormat="1" applyFont="1" applyFill="1" applyBorder="1" applyAlignment="1">
      <alignment horizontal="right"/>
    </xf>
    <xf numFmtId="38" fontId="14" fillId="6" borderId="9" xfId="0" applyNumberFormat="1" applyFont="1" applyFill="1" applyBorder="1" applyAlignment="1">
      <alignment horizontal="right"/>
    </xf>
    <xf numFmtId="38" fontId="14" fillId="6" borderId="14" xfId="0" applyNumberFormat="1" applyFont="1" applyFill="1" applyBorder="1" applyAlignment="1">
      <alignment horizontal="right"/>
    </xf>
    <xf numFmtId="3" fontId="0" fillId="6" borderId="1" xfId="0" applyNumberFormat="1" applyFill="1" applyBorder="1" applyAlignment="1">
      <alignment vertical="center"/>
    </xf>
    <xf numFmtId="0" fontId="13" fillId="0" borderId="56" xfId="0" applyFont="1" applyBorder="1" applyAlignment="1">
      <alignment horizontal="right" vertical="center" wrapText="1" indent="1"/>
    </xf>
    <xf numFmtId="38" fontId="14" fillId="110" borderId="7" xfId="0" applyNumberFormat="1" applyFont="1" applyFill="1" applyBorder="1" applyAlignment="1">
      <alignment horizontal="right"/>
    </xf>
    <xf numFmtId="0" fontId="5" fillId="0" borderId="0" xfId="0" applyFont="1" applyAlignment="1">
      <alignment vertical="center" wrapText="1"/>
    </xf>
    <xf numFmtId="0" fontId="18" fillId="0" borderId="1" xfId="0" applyFont="1" applyBorder="1" applyAlignment="1">
      <alignment horizontal="center" vertical="center"/>
    </xf>
    <xf numFmtId="9" fontId="5" fillId="0" borderId="0" xfId="0" applyNumberFormat="1" applyFont="1" applyAlignment="1">
      <alignment vertical="center" wrapText="1"/>
    </xf>
    <xf numFmtId="3" fontId="18" fillId="0" borderId="7" xfId="0" applyNumberFormat="1" applyFont="1" applyBorder="1" applyAlignment="1">
      <alignment horizontal="center"/>
    </xf>
    <xf numFmtId="3" fontId="18" fillId="0" borderId="1" xfId="0" applyNumberFormat="1" applyFont="1" applyBorder="1" applyAlignment="1">
      <alignment horizontal="center"/>
    </xf>
    <xf numFmtId="0" fontId="5" fillId="0" borderId="56" xfId="0" applyFont="1" applyBorder="1" applyAlignment="1">
      <alignment horizontal="left" vertical="center" wrapText="1" indent="1"/>
    </xf>
    <xf numFmtId="49" fontId="14" fillId="2" borderId="66" xfId="0" applyNumberFormat="1" applyFont="1" applyFill="1" applyBorder="1" applyAlignment="1">
      <alignment horizontal="center" vertical="center"/>
    </xf>
    <xf numFmtId="49" fontId="14" fillId="2" borderId="11" xfId="0" applyNumberFormat="1" applyFont="1" applyFill="1" applyBorder="1" applyAlignment="1">
      <alignment horizontal="center" vertical="center"/>
    </xf>
    <xf numFmtId="38" fontId="18" fillId="6" borderId="57" xfId="0" applyNumberFormat="1" applyFont="1" applyFill="1" applyBorder="1" applyAlignment="1">
      <alignment horizontal="right"/>
    </xf>
    <xf numFmtId="38" fontId="18" fillId="6" borderId="3" xfId="0" applyNumberFormat="1" applyFont="1" applyFill="1" applyBorder="1" applyAlignment="1">
      <alignment horizontal="right"/>
    </xf>
    <xf numFmtId="38" fontId="18" fillId="6" borderId="67" xfId="0" applyNumberFormat="1" applyFont="1" applyFill="1" applyBorder="1" applyAlignment="1">
      <alignment horizontal="right"/>
    </xf>
    <xf numFmtId="38" fontId="18" fillId="6" borderId="13" xfId="0" applyNumberFormat="1" applyFont="1" applyFill="1" applyBorder="1" applyAlignment="1">
      <alignment horizontal="right"/>
    </xf>
    <xf numFmtId="38" fontId="13" fillId="6" borderId="56" xfId="0" applyNumberFormat="1" applyFont="1" applyFill="1" applyBorder="1" applyAlignment="1">
      <alignment horizontal="right"/>
    </xf>
    <xf numFmtId="38" fontId="13" fillId="6" borderId="3" xfId="0" applyNumberFormat="1" applyFont="1" applyFill="1" applyBorder="1" applyAlignment="1">
      <alignment horizontal="right"/>
    </xf>
    <xf numFmtId="38" fontId="17" fillId="0" borderId="66" xfId="0" applyNumberFormat="1" applyFont="1" applyBorder="1" applyAlignment="1">
      <alignment horizontal="right"/>
    </xf>
    <xf numFmtId="38" fontId="17" fillId="6" borderId="13" xfId="0" applyNumberFormat="1" applyFont="1" applyFill="1" applyBorder="1" applyAlignment="1">
      <alignment horizontal="right"/>
    </xf>
    <xf numFmtId="1" fontId="17" fillId="0" borderId="56" xfId="0" applyNumberFormat="1" applyFont="1" applyBorder="1" applyAlignment="1">
      <alignment horizontal="center" vertical="center"/>
    </xf>
    <xf numFmtId="0" fontId="5" fillId="0" borderId="58" xfId="0" applyFont="1" applyBorder="1" applyAlignment="1">
      <alignment horizontal="left" vertical="center" wrapText="1" indent="1"/>
    </xf>
    <xf numFmtId="0" fontId="7" fillId="0" borderId="58" xfId="0" applyFont="1" applyBorder="1" applyAlignment="1">
      <alignment horizontal="left" vertical="center" wrapText="1" indent="1"/>
    </xf>
    <xf numFmtId="0" fontId="17" fillId="0" borderId="56" xfId="0" applyFont="1" applyBorder="1" applyAlignment="1">
      <alignment horizontal="left" vertical="center"/>
    </xf>
    <xf numFmtId="166" fontId="17" fillId="0" borderId="56" xfId="0" applyNumberFormat="1" applyFont="1" applyBorder="1" applyAlignment="1">
      <alignment horizontal="center" vertical="center"/>
    </xf>
    <xf numFmtId="208" fontId="18" fillId="0" borderId="58" xfId="0" applyNumberFormat="1" applyFont="1" applyBorder="1" applyAlignment="1">
      <alignment horizontal="center"/>
    </xf>
    <xf numFmtId="208" fontId="18" fillId="0" borderId="56" xfId="0" applyNumberFormat="1" applyFont="1" applyBorder="1" applyAlignment="1">
      <alignment horizontal="center"/>
    </xf>
    <xf numFmtId="208" fontId="18" fillId="0" borderId="56" xfId="0" applyNumberFormat="1" applyFont="1" applyBorder="1" applyAlignment="1">
      <alignment horizontal="center" vertical="center"/>
    </xf>
    <xf numFmtId="40" fontId="17" fillId="0" borderId="56" xfId="0" applyNumberFormat="1" applyFont="1" applyBorder="1" applyAlignment="1">
      <alignment horizontal="right"/>
    </xf>
    <xf numFmtId="40" fontId="17" fillId="0" borderId="11" xfId="0" applyNumberFormat="1" applyFont="1" applyBorder="1" applyAlignment="1">
      <alignment horizontal="right"/>
    </xf>
    <xf numFmtId="38" fontId="21" fillId="115" borderId="0" xfId="0" applyNumberFormat="1" applyFont="1" applyFill="1" applyAlignment="1">
      <alignment horizontal="left"/>
    </xf>
    <xf numFmtId="49" fontId="14" fillId="115" borderId="0" xfId="0" applyNumberFormat="1" applyFont="1" applyFill="1" applyAlignment="1">
      <alignment horizontal="center" vertical="center"/>
    </xf>
    <xf numFmtId="37" fontId="183" fillId="0" borderId="56" xfId="25573" applyNumberFormat="1" applyFont="1" applyBorder="1" applyAlignment="1">
      <alignment horizontal="center"/>
    </xf>
    <xf numFmtId="0" fontId="183" fillId="0" borderId="3" xfId="0" applyFont="1" applyBorder="1" applyAlignment="1">
      <alignment horizontal="left" vertical="center" wrapText="1" indent="1"/>
    </xf>
    <xf numFmtId="0" fontId="183" fillId="0" borderId="4" xfId="0" applyFont="1" applyBorder="1" applyAlignment="1">
      <alignment horizontal="left" vertical="center" wrapText="1" indent="1"/>
    </xf>
    <xf numFmtId="0" fontId="183" fillId="0" borderId="57" xfId="0" applyFont="1" applyBorder="1" applyAlignment="1">
      <alignment horizontal="left" vertical="center" wrapText="1" indent="1"/>
    </xf>
    <xf numFmtId="0" fontId="183" fillId="0" borderId="5" xfId="0" applyFont="1" applyBorder="1" applyAlignment="1">
      <alignment horizontal="left" vertical="center" wrapText="1" indent="1"/>
    </xf>
    <xf numFmtId="0" fontId="183" fillId="0" borderId="13" xfId="0" applyFont="1" applyBorder="1" applyAlignment="1">
      <alignment horizontal="left" vertical="center" wrapText="1" indent="1"/>
    </xf>
    <xf numFmtId="167" fontId="184" fillId="0" borderId="56" xfId="25573" applyNumberFormat="1" applyFont="1" applyBorder="1" applyAlignment="1">
      <alignment horizontal="center"/>
    </xf>
    <xf numFmtId="167" fontId="184" fillId="0" borderId="56" xfId="25573" applyNumberFormat="1" applyFont="1" applyBorder="1"/>
    <xf numFmtId="0" fontId="183" fillId="0" borderId="2" xfId="0" applyFont="1" applyBorder="1" applyAlignment="1">
      <alignment horizontal="left" vertical="center" wrapText="1" indent="1"/>
    </xf>
    <xf numFmtId="0" fontId="18" fillId="0" borderId="3" xfId="0" applyFont="1" applyBorder="1" applyAlignment="1">
      <alignment horizontal="left" vertical="center" wrapText="1" indent="1"/>
    </xf>
    <xf numFmtId="167" fontId="185" fillId="0" borderId="56" xfId="25573" applyNumberFormat="1" applyFont="1" applyBorder="1"/>
    <xf numFmtId="0" fontId="183" fillId="0" borderId="56" xfId="0" applyFont="1" applyBorder="1" applyAlignment="1">
      <alignment horizontal="left" vertical="center" wrapText="1" indent="1"/>
    </xf>
    <xf numFmtId="0" fontId="20" fillId="0" borderId="56" xfId="1" applyFont="1" applyBorder="1" applyAlignment="1">
      <alignment horizontal="left" vertical="center" wrapText="1" indent="1"/>
    </xf>
    <xf numFmtId="0" fontId="10" fillId="0" borderId="56" xfId="2" applyBorder="1" applyAlignment="1" applyProtection="1">
      <alignment horizontal="left" vertical="center" wrapText="1" indent="1"/>
    </xf>
    <xf numFmtId="14" fontId="20" fillId="0" borderId="56" xfId="1" applyNumberFormat="1" applyFont="1" applyBorder="1" applyAlignment="1">
      <alignment horizontal="left" vertical="center" wrapText="1" indent="1"/>
    </xf>
    <xf numFmtId="37" fontId="183" fillId="0" borderId="56" xfId="4397" applyNumberFormat="1" applyFont="1" applyBorder="1" applyAlignment="1">
      <alignment horizontal="center"/>
    </xf>
    <xf numFmtId="38" fontId="18" fillId="0" borderId="58" xfId="0" applyNumberFormat="1" applyFont="1" applyBorder="1" applyAlignment="1">
      <alignment horizontal="center"/>
    </xf>
    <xf numFmtId="38" fontId="18" fillId="0" borderId="56" xfId="0" applyNumberFormat="1" applyFont="1" applyBorder="1" applyAlignment="1">
      <alignment horizontal="center"/>
    </xf>
    <xf numFmtId="38" fontId="18" fillId="6" borderId="58" xfId="0" applyNumberFormat="1" applyFont="1" applyFill="1" applyBorder="1" applyAlignment="1">
      <alignment horizontal="right"/>
    </xf>
    <xf numFmtId="38" fontId="18" fillId="6" borderId="58" xfId="0" applyNumberFormat="1" applyFont="1" applyFill="1" applyBorder="1" applyAlignment="1">
      <alignment horizontal="center"/>
    </xf>
    <xf numFmtId="38" fontId="18" fillId="6" borderId="57" xfId="0" applyNumberFormat="1" applyFont="1" applyFill="1" applyBorder="1" applyAlignment="1">
      <alignment horizontal="center"/>
    </xf>
    <xf numFmtId="38" fontId="18" fillId="6" borderId="7" xfId="0" applyNumberFormat="1" applyFont="1" applyFill="1" applyBorder="1" applyAlignment="1">
      <alignment horizontal="center"/>
    </xf>
    <xf numFmtId="38" fontId="18" fillId="112" borderId="7" xfId="0" applyNumberFormat="1" applyFont="1" applyFill="1" applyBorder="1" applyAlignment="1">
      <alignment horizontal="center"/>
    </xf>
    <xf numFmtId="38" fontId="14" fillId="112" borderId="7" xfId="0" applyNumberFormat="1" applyFont="1" applyFill="1" applyBorder="1" applyAlignment="1">
      <alignment horizontal="center"/>
    </xf>
    <xf numFmtId="38" fontId="14" fillId="0" borderId="7" xfId="0" applyNumberFormat="1" applyFont="1" applyBorder="1" applyAlignment="1">
      <alignment horizontal="center"/>
    </xf>
    <xf numFmtId="3" fontId="18" fillId="6" borderId="7" xfId="0" applyNumberFormat="1" applyFont="1" applyFill="1" applyBorder="1" applyAlignment="1">
      <alignment horizontal="center"/>
    </xf>
    <xf numFmtId="38" fontId="14" fillId="0" borderId="9" xfId="0" applyNumberFormat="1" applyFont="1" applyBorder="1" applyAlignment="1">
      <alignment horizontal="center"/>
    </xf>
    <xf numFmtId="38" fontId="18" fillId="6" borderId="1" xfId="0" applyNumberFormat="1" applyFont="1" applyFill="1" applyBorder="1" applyAlignment="1">
      <alignment horizontal="center"/>
    </xf>
    <xf numFmtId="38" fontId="18" fillId="6" borderId="11" xfId="0" applyNumberFormat="1" applyFont="1" applyFill="1" applyBorder="1" applyAlignment="1">
      <alignment horizontal="center"/>
    </xf>
    <xf numFmtId="38" fontId="18" fillId="6" borderId="56" xfId="0" applyNumberFormat="1" applyFont="1" applyFill="1" applyBorder="1" applyAlignment="1">
      <alignment horizontal="center"/>
    </xf>
    <xf numFmtId="38" fontId="18" fillId="6" borderId="10" xfId="0" applyNumberFormat="1" applyFont="1" applyFill="1" applyBorder="1" applyAlignment="1">
      <alignment horizontal="center"/>
    </xf>
    <xf numFmtId="38" fontId="18" fillId="0" borderId="10" xfId="0" applyNumberFormat="1" applyFont="1" applyBorder="1" applyAlignment="1">
      <alignment horizontal="center"/>
    </xf>
    <xf numFmtId="0" fontId="18" fillId="0" borderId="56" xfId="0" applyFont="1" applyBorder="1" applyAlignment="1">
      <alignment horizontal="center" vertical="center"/>
    </xf>
    <xf numFmtId="0" fontId="13" fillId="6" borderId="58" xfId="0" applyFont="1" applyFill="1" applyBorder="1" applyAlignment="1">
      <alignment horizontal="center" vertical="center" wrapText="1"/>
    </xf>
    <xf numFmtId="38" fontId="18" fillId="110" borderId="58" xfId="0" applyNumberFormat="1" applyFont="1" applyFill="1" applyBorder="1" applyAlignment="1">
      <alignment horizontal="right"/>
    </xf>
    <xf numFmtId="38" fontId="18" fillId="110" borderId="57" xfId="0" applyNumberFormat="1" applyFont="1" applyFill="1" applyBorder="1" applyAlignment="1">
      <alignment horizontal="right"/>
    </xf>
    <xf numFmtId="38" fontId="18" fillId="110" borderId="30" xfId="0" applyNumberFormat="1" applyFont="1" applyFill="1" applyBorder="1" applyAlignment="1">
      <alignment horizontal="right"/>
    </xf>
    <xf numFmtId="38" fontId="18" fillId="6" borderId="30" xfId="0" applyNumberFormat="1" applyFont="1" applyFill="1" applyBorder="1" applyAlignment="1">
      <alignment horizontal="right"/>
    </xf>
    <xf numFmtId="3" fontId="18" fillId="6" borderId="66" xfId="0" applyNumberFormat="1" applyFont="1" applyFill="1" applyBorder="1" applyAlignment="1">
      <alignment horizontal="right"/>
    </xf>
    <xf numFmtId="3" fontId="18" fillId="6" borderId="8" xfId="0" applyNumberFormat="1" applyFont="1" applyFill="1" applyBorder="1" applyAlignment="1">
      <alignment horizontal="right"/>
    </xf>
    <xf numFmtId="3" fontId="18" fillId="6" borderId="0" xfId="0" applyNumberFormat="1" applyFont="1" applyFill="1" applyAlignment="1">
      <alignment horizontal="right"/>
    </xf>
    <xf numFmtId="0" fontId="14" fillId="0" borderId="5" xfId="0" applyFont="1" applyBorder="1" applyAlignment="1">
      <alignment horizontal="center" vertical="center"/>
    </xf>
    <xf numFmtId="0" fontId="0" fillId="0" borderId="5" xfId="0" applyBorder="1" applyAlignment="1">
      <alignment horizontal="center" vertical="center"/>
    </xf>
    <xf numFmtId="0" fontId="14" fillId="110" borderId="3" xfId="0" applyFont="1" applyFill="1" applyBorder="1" applyAlignment="1">
      <alignment horizontal="left" vertical="center" wrapText="1" inden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38" fontId="13" fillId="6" borderId="0" xfId="0" applyNumberFormat="1" applyFont="1" applyFill="1" applyAlignment="1">
      <alignment horizontal="center"/>
    </xf>
    <xf numFmtId="38" fontId="13" fillId="6" borderId="3" xfId="0" applyNumberFormat="1" applyFont="1" applyFill="1" applyBorder="1" applyAlignment="1">
      <alignment horizontal="center"/>
    </xf>
    <xf numFmtId="38" fontId="13" fillId="6" borderId="4" xfId="0" applyNumberFormat="1" applyFont="1" applyFill="1" applyBorder="1" applyAlignment="1">
      <alignment horizontal="center"/>
    </xf>
    <xf numFmtId="38" fontId="13" fillId="6" borderId="7" xfId="0" applyNumberFormat="1" applyFont="1" applyFill="1" applyBorder="1" applyAlignment="1">
      <alignment horizontal="center"/>
    </xf>
    <xf numFmtId="0" fontId="14" fillId="0" borderId="5" xfId="0" applyFont="1" applyBorder="1" applyAlignment="1">
      <alignment horizontal="center" vertical="center" wrapText="1"/>
    </xf>
    <xf numFmtId="0" fontId="13" fillId="0" borderId="5" xfId="0" applyFont="1" applyBorder="1" applyAlignment="1">
      <alignment horizontal="center" vertical="center" wrapText="1"/>
    </xf>
    <xf numFmtId="3" fontId="14" fillId="0" borderId="5" xfId="0" applyNumberFormat="1" applyFont="1" applyBorder="1" applyAlignment="1">
      <alignment horizontal="center" vertical="center"/>
    </xf>
    <xf numFmtId="3" fontId="13" fillId="0" borderId="5" xfId="0" applyNumberFormat="1" applyFont="1" applyBorder="1" applyAlignment="1">
      <alignment horizontal="center" vertical="center"/>
    </xf>
    <xf numFmtId="0" fontId="13" fillId="0" borderId="5" xfId="0" applyFont="1" applyBorder="1" applyAlignment="1">
      <alignment horizontal="center" vertical="center"/>
    </xf>
    <xf numFmtId="1" fontId="13" fillId="6" borderId="13" xfId="0" applyNumberFormat="1" applyFont="1" applyFill="1" applyBorder="1" applyAlignment="1">
      <alignment horizontal="center" vertical="center" wrapText="1"/>
    </xf>
    <xf numFmtId="1" fontId="13" fillId="6" borderId="2" xfId="0" applyNumberFormat="1" applyFont="1" applyFill="1" applyBorder="1" applyAlignment="1">
      <alignment horizontal="center" vertical="center" wrapText="1"/>
    </xf>
    <xf numFmtId="38" fontId="13" fillId="6" borderId="6" xfId="0" applyNumberFormat="1" applyFont="1" applyFill="1" applyBorder="1" applyAlignment="1">
      <alignment horizontal="center" vertical="center" wrapText="1"/>
    </xf>
    <xf numFmtId="0" fontId="13" fillId="6" borderId="0" xfId="0" applyFont="1" applyFill="1" applyAlignment="1">
      <alignment horizontal="center" vertical="center" wrapText="1"/>
    </xf>
    <xf numFmtId="38" fontId="13" fillId="6" borderId="13" xfId="0" applyNumberFormat="1" applyFont="1" applyFill="1" applyBorder="1" applyAlignment="1">
      <alignment horizontal="center"/>
    </xf>
    <xf numFmtId="38" fontId="13" fillId="6" borderId="2" xfId="0" applyNumberFormat="1" applyFont="1" applyFill="1" applyBorder="1" applyAlignment="1">
      <alignment horizontal="center"/>
    </xf>
    <xf numFmtId="38" fontId="13" fillId="6" borderId="9" xfId="0" applyNumberFormat="1" applyFont="1" applyFill="1" applyBorder="1" applyAlignment="1">
      <alignment horizontal="center"/>
    </xf>
    <xf numFmtId="43" fontId="13" fillId="6" borderId="12" xfId="25573" applyFont="1" applyFill="1" applyBorder="1" applyAlignment="1">
      <alignment horizontal="center" vertical="center" wrapText="1"/>
    </xf>
    <xf numFmtId="43" fontId="13" fillId="6" borderId="5" xfId="25573" applyFont="1" applyFill="1" applyBorder="1" applyAlignment="1">
      <alignment horizontal="center" vertical="center" wrapText="1"/>
    </xf>
    <xf numFmtId="38" fontId="13" fillId="6" borderId="5" xfId="0" applyNumberFormat="1" applyFont="1" applyFill="1" applyBorder="1" applyAlignment="1">
      <alignment horizontal="center"/>
    </xf>
  </cellXfs>
  <cellStyles count="25586">
    <cellStyle name="_x0013_" xfId="7" xr:uid="{00000000-0005-0000-0000-000000000000}"/>
    <cellStyle name="_x0013_ 2" xfId="8" xr:uid="{00000000-0005-0000-0000-000001000000}"/>
    <cellStyle name="_x0013_ 2 2" xfId="9" xr:uid="{00000000-0005-0000-0000-000002000000}"/>
    <cellStyle name="_x0013_ 2 2 2" xfId="10" xr:uid="{00000000-0005-0000-0000-000003000000}"/>
    <cellStyle name="_x0013_ 2 3" xfId="11" xr:uid="{00000000-0005-0000-0000-000004000000}"/>
    <cellStyle name="_x0013_ 2 3 2" xfId="12" xr:uid="{00000000-0005-0000-0000-000005000000}"/>
    <cellStyle name="_x0013_ 2 4" xfId="13" xr:uid="{00000000-0005-0000-0000-000006000000}"/>
    <cellStyle name="_x0013_ 3" xfId="14" xr:uid="{00000000-0005-0000-0000-000007000000}"/>
    <cellStyle name="_x0013_ 3 2" xfId="15" xr:uid="{00000000-0005-0000-0000-000008000000}"/>
    <cellStyle name="_x0013_ 3 2 2" xfId="16" xr:uid="{00000000-0005-0000-0000-000009000000}"/>
    <cellStyle name="_x0013_ 3 3" xfId="17" xr:uid="{00000000-0005-0000-0000-00000A000000}"/>
    <cellStyle name="_x0013_ 4" xfId="18" xr:uid="{00000000-0005-0000-0000-00000B000000}"/>
    <cellStyle name="_x0013_ 4 2" xfId="19" xr:uid="{00000000-0005-0000-0000-00000C000000}"/>
    <cellStyle name="_x0013_ 5" xfId="20" xr:uid="{00000000-0005-0000-0000-00000D000000}"/>
    <cellStyle name="_x0013_ 5 2" xfId="21" xr:uid="{00000000-0005-0000-0000-00000E000000}"/>
    <cellStyle name="_x0013_ 6" xfId="22" xr:uid="{00000000-0005-0000-0000-00000F000000}"/>
    <cellStyle name="$/RMB" xfId="23" xr:uid="{00000000-0005-0000-0000-000010000000}"/>
    <cellStyle name="$/RMB 0.00" xfId="24" xr:uid="{00000000-0005-0000-0000-000011000000}"/>
    <cellStyle name="$/RMB 0.0000" xfId="25" xr:uid="{00000000-0005-0000-0000-000012000000}"/>
    <cellStyle name="$0.00" xfId="26" xr:uid="{00000000-0005-0000-0000-000013000000}"/>
    <cellStyle name="$0.00 2" xfId="27" xr:uid="{00000000-0005-0000-0000-000014000000}"/>
    <cellStyle name="$HK" xfId="28" xr:uid="{00000000-0005-0000-0000-000015000000}"/>
    <cellStyle name="$HK 0.000" xfId="29" xr:uid="{00000000-0005-0000-0000-000016000000}"/>
    <cellStyle name="*MB Hardwired" xfId="30" xr:uid="{00000000-0005-0000-0000-000017000000}"/>
    <cellStyle name="*MB Input Table Calc" xfId="31" xr:uid="{00000000-0005-0000-0000-000018000000}"/>
    <cellStyle name="*MB Normal" xfId="32" xr:uid="{00000000-0005-0000-0000-000019000000}"/>
    <cellStyle name="*MB Normal 2" xfId="33" xr:uid="{00000000-0005-0000-0000-00001A000000}"/>
    <cellStyle name="*MB Placeholder" xfId="34" xr:uid="{00000000-0005-0000-0000-00001B000000}"/>
    <cellStyle name="?? [0]_VERA" xfId="35" xr:uid="{00000000-0005-0000-0000-00001C000000}"/>
    <cellStyle name="?????_VERA" xfId="36" xr:uid="{00000000-0005-0000-0000-00001D000000}"/>
    <cellStyle name="??_VERA" xfId="37" xr:uid="{00000000-0005-0000-0000-00001E000000}"/>
    <cellStyle name="_x0013__12 Rolling Months" xfId="38" xr:uid="{00000000-0005-0000-0000-00001F000000}"/>
    <cellStyle name="_x0013__12 Rolling Months 2" xfId="39" xr:uid="{00000000-0005-0000-0000-000020000000}"/>
    <cellStyle name="_x0013__12 Rolling Months 2 2" xfId="40" xr:uid="{00000000-0005-0000-0000-000021000000}"/>
    <cellStyle name="_x0013__12 Rolling Months 3" xfId="41" xr:uid="{00000000-0005-0000-0000-000022000000}"/>
    <cellStyle name="_2008_II__DR_RFP_COSTS" xfId="42" xr:uid="{00000000-0005-0000-0000-000023000000}"/>
    <cellStyle name="_2008_II__DR_RFP_COSTS 2" xfId="43" xr:uid="{00000000-0005-0000-0000-000024000000}"/>
    <cellStyle name="_x0013__2011 Actual" xfId="44" xr:uid="{00000000-0005-0000-0000-000025000000}"/>
    <cellStyle name="_x0013__2011 Actual 2" xfId="45" xr:uid="{00000000-0005-0000-0000-000026000000}"/>
    <cellStyle name="_x0013__2011 Actual 2 2" xfId="46" xr:uid="{00000000-0005-0000-0000-000027000000}"/>
    <cellStyle name="_x0013__2011 Actual 3" xfId="47" xr:uid="{00000000-0005-0000-0000-000028000000}"/>
    <cellStyle name="_x0013__2011 Data" xfId="48" xr:uid="{00000000-0005-0000-0000-000029000000}"/>
    <cellStyle name="_x0013__2011 Data 2" xfId="49" xr:uid="{00000000-0005-0000-0000-00002A000000}"/>
    <cellStyle name="_x0013__2011 Data 2 2" xfId="50" xr:uid="{00000000-0005-0000-0000-00002B000000}"/>
    <cellStyle name="_x0013__2011 Data 2 2 2" xfId="51" xr:uid="{00000000-0005-0000-0000-00002C000000}"/>
    <cellStyle name="_x0013__2011 Data 2 3" xfId="52" xr:uid="{00000000-0005-0000-0000-00002D000000}"/>
    <cellStyle name="_x0013__2011 Data 3" xfId="53" xr:uid="{00000000-0005-0000-0000-00002E000000}"/>
    <cellStyle name="_x0013__2011 Data_1" xfId="54" xr:uid="{00000000-0005-0000-0000-00002F000000}"/>
    <cellStyle name="_x0013__2011 Data_1 2" xfId="55" xr:uid="{00000000-0005-0000-0000-000030000000}"/>
    <cellStyle name="_x0013__2011 Data_1 2 2" xfId="56" xr:uid="{00000000-0005-0000-0000-000031000000}"/>
    <cellStyle name="_x0013__2011 Data_1 3" xfId="57" xr:uid="{00000000-0005-0000-0000-000032000000}"/>
    <cellStyle name="_x0013__2011 Data_1_2012 Data" xfId="58" xr:uid="{00000000-0005-0000-0000-000033000000}"/>
    <cellStyle name="_x0013__2011 Data_1_2012 Data 2" xfId="59" xr:uid="{00000000-0005-0000-0000-000034000000}"/>
    <cellStyle name="_x0013__2011 Data_1_2012 Data 2 2" xfId="60" xr:uid="{00000000-0005-0000-0000-000035000000}"/>
    <cellStyle name="_x0013__2011 Data_1_2012 Data 3" xfId="61" xr:uid="{00000000-0005-0000-0000-000036000000}"/>
    <cellStyle name="_x0013__2011 Data_1_JG view" xfId="62" xr:uid="{00000000-0005-0000-0000-000037000000}"/>
    <cellStyle name="_x0013__2011 Data_1_JG view 2" xfId="63" xr:uid="{00000000-0005-0000-0000-000038000000}"/>
    <cellStyle name="_x0013__2011 Data_12 Rolling Months" xfId="64" xr:uid="{00000000-0005-0000-0000-000039000000}"/>
    <cellStyle name="_x0013__2011 Data_12 Rolling Months 2" xfId="65" xr:uid="{00000000-0005-0000-0000-00003A000000}"/>
    <cellStyle name="_x0013__2011 Data_12 Rolling Months 2 2" xfId="66" xr:uid="{00000000-0005-0000-0000-00003B000000}"/>
    <cellStyle name="_x0013__2011 Data_12 Rolling Months 3" xfId="67" xr:uid="{00000000-0005-0000-0000-00003C000000}"/>
    <cellStyle name="_x0013__2011 Data_2011 Actual" xfId="68" xr:uid="{00000000-0005-0000-0000-00003D000000}"/>
    <cellStyle name="_x0013__2011 Data_2011 Actual 2" xfId="69" xr:uid="{00000000-0005-0000-0000-00003E000000}"/>
    <cellStyle name="_x0013__2011 Data_2012 Actual" xfId="70" xr:uid="{00000000-0005-0000-0000-00003F000000}"/>
    <cellStyle name="_x0013__2011 Data_2012 Actual 2" xfId="71" xr:uid="{00000000-0005-0000-0000-000040000000}"/>
    <cellStyle name="_x0013__2011 Data_2012 Forecast" xfId="72" xr:uid="{00000000-0005-0000-0000-000041000000}"/>
    <cellStyle name="_x0013__2011 Data_2012 Forecast 2" xfId="73" xr:uid="{00000000-0005-0000-0000-000042000000}"/>
    <cellStyle name="_x0013__2011 Data_Forecast Vs Actual Template" xfId="74" xr:uid="{00000000-0005-0000-0000-000043000000}"/>
    <cellStyle name="_x0013__2011 Data_Forecast Vs Actual Template 2" xfId="75" xr:uid="{00000000-0005-0000-0000-000044000000}"/>
    <cellStyle name="_2011 ERRA Forecast v394 092110 test" xfId="76" xr:uid="{00000000-0005-0000-0000-000045000000}"/>
    <cellStyle name="_2011 ERRA Forecast v394 092110 test 2" xfId="77" xr:uid="{00000000-0005-0000-0000-000046000000}"/>
    <cellStyle name="_x0013__2012 Actual" xfId="78" xr:uid="{00000000-0005-0000-0000-000047000000}"/>
    <cellStyle name="_x0013__2012 Actual 2" xfId="79" xr:uid="{00000000-0005-0000-0000-000048000000}"/>
    <cellStyle name="_x0013__2012 Actual 2 2" xfId="80" xr:uid="{00000000-0005-0000-0000-000049000000}"/>
    <cellStyle name="_x0013__2012 Actual 3" xfId="81" xr:uid="{00000000-0005-0000-0000-00004A000000}"/>
    <cellStyle name="_x0013__2012 Data" xfId="82" xr:uid="{00000000-0005-0000-0000-00004B000000}"/>
    <cellStyle name="_x0013__2012 Data 2" xfId="83" xr:uid="{00000000-0005-0000-0000-00004C000000}"/>
    <cellStyle name="_x0013__Aqu forecast" xfId="84" xr:uid="{00000000-0005-0000-0000-00004D000000}"/>
    <cellStyle name="_x0013__Aqu forecast 2" xfId="85" xr:uid="{00000000-0005-0000-0000-00004E000000}"/>
    <cellStyle name="_x0013__Aqu forecast 2 2" xfId="86" xr:uid="{00000000-0005-0000-0000-00004F000000}"/>
    <cellStyle name="_x0013__Aqu forecast 3" xfId="87" xr:uid="{00000000-0005-0000-0000-000050000000}"/>
    <cellStyle name="_Book15" xfId="88" xr:uid="{00000000-0005-0000-0000-000051000000}"/>
    <cellStyle name="_Book15 2" xfId="89" xr:uid="{00000000-0005-0000-0000-000052000000}"/>
    <cellStyle name="_Book2" xfId="90" xr:uid="{00000000-0005-0000-0000-000053000000}"/>
    <cellStyle name="_Book2 2" xfId="91" xr:uid="{00000000-0005-0000-0000-000054000000}"/>
    <cellStyle name="_Book6" xfId="92" xr:uid="{00000000-0005-0000-0000-000055000000}"/>
    <cellStyle name="_Book6 2" xfId="93" xr:uid="{00000000-0005-0000-0000-000056000000}"/>
    <cellStyle name="_Book6_Calc Greek Diffs" xfId="94" xr:uid="{00000000-0005-0000-0000-000057000000}"/>
    <cellStyle name="_Book6_Calc Greek Diffs 2" xfId="95" xr:uid="{00000000-0005-0000-0000-000058000000}"/>
    <cellStyle name="_Book6_Calc Greek Diffs_Forward AssumptionsPlusWorksheets" xfId="96" xr:uid="{00000000-0005-0000-0000-000059000000}"/>
    <cellStyle name="_Book6_Calc Greek Diffs_PV GDC - Actual" xfId="97" xr:uid="{00000000-0005-0000-0000-00005A000000}"/>
    <cellStyle name="_Book6_Calc Greek Diffs_PV GDC - Actual 2" xfId="98" xr:uid="{00000000-0005-0000-0000-00005B000000}"/>
    <cellStyle name="_Book6_Calc Greek Diffs_PV GDC - Actual_Forward AssumptionsPlusWorksheets" xfId="99" xr:uid="{00000000-0005-0000-0000-00005C000000}"/>
    <cellStyle name="_Book6_Calc Spread Opt" xfId="100" xr:uid="{00000000-0005-0000-0000-00005D000000}"/>
    <cellStyle name="_Book6_Calc Spread Opt 2" xfId="101" xr:uid="{00000000-0005-0000-0000-00005E000000}"/>
    <cellStyle name="_Book6_Calc Spread Opt_Forward AssumptionsPlusWorksheets" xfId="102" xr:uid="{00000000-0005-0000-0000-00005F000000}"/>
    <cellStyle name="_Book6_Counterparties" xfId="103" xr:uid="{00000000-0005-0000-0000-000060000000}"/>
    <cellStyle name="_Book6_Counterparties 2" xfId="104" xr:uid="{00000000-0005-0000-0000-000061000000}"/>
    <cellStyle name="_Book6_Forward AssumptionsPlusWorksheets" xfId="105" xr:uid="{00000000-0005-0000-0000-000062000000}"/>
    <cellStyle name="_Book6_Gas Input Screen" xfId="106" xr:uid="{00000000-0005-0000-0000-000063000000}"/>
    <cellStyle name="_Book6_Gas Input Screen 2" xfId="107" xr:uid="{00000000-0005-0000-0000-000064000000}"/>
    <cellStyle name="_Book6_Gas Input Screen_Forward AssumptionsPlusWorksheets" xfId="108" xr:uid="{00000000-0005-0000-0000-000065000000}"/>
    <cellStyle name="_Book6_Greek Daily Changes" xfId="109" xr:uid="{00000000-0005-0000-0000-000066000000}"/>
    <cellStyle name="_Book6_Greek Daily Changes 2" xfId="110" xr:uid="{00000000-0005-0000-0000-000067000000}"/>
    <cellStyle name="_Book6_Greek Daily Changes_Forward AssumptionsPlusWorksheets" xfId="111" xr:uid="{00000000-0005-0000-0000-000068000000}"/>
    <cellStyle name="_Book6_PnL Summary" xfId="112" xr:uid="{00000000-0005-0000-0000-000069000000}"/>
    <cellStyle name="_Book6_PnL Summary 2" xfId="113" xr:uid="{00000000-0005-0000-0000-00006A000000}"/>
    <cellStyle name="_Book6_PV GDC - Actual" xfId="114" xr:uid="{00000000-0005-0000-0000-00006B000000}"/>
    <cellStyle name="_Book6_PV GDC - Actual 2" xfId="115" xr:uid="{00000000-0005-0000-0000-00006C000000}"/>
    <cellStyle name="_Book6_PV GDC - Actual_Forward AssumptionsPlusWorksheets" xfId="116" xr:uid="{00000000-0005-0000-0000-00006D000000}"/>
    <cellStyle name="_Book6_Rho Table" xfId="117" xr:uid="{00000000-0005-0000-0000-00006E000000}"/>
    <cellStyle name="_Book6_Rho Table 2" xfId="118" xr:uid="{00000000-0005-0000-0000-00006F000000}"/>
    <cellStyle name="_Book6_Rho Table_Forward AssumptionsPlusWorksheets" xfId="119" xr:uid="{00000000-0005-0000-0000-000070000000}"/>
    <cellStyle name="_Book6_Sheet1" xfId="120" xr:uid="{00000000-0005-0000-0000-000071000000}"/>
    <cellStyle name="_Book6_Sheet1 2" xfId="121" xr:uid="{00000000-0005-0000-0000-000072000000}"/>
    <cellStyle name="_Book63" xfId="122" xr:uid="{00000000-0005-0000-0000-000073000000}"/>
    <cellStyle name="_Book63 2" xfId="123" xr:uid="{00000000-0005-0000-0000-000074000000}"/>
    <cellStyle name="_Book63_Calc Greek Diffs" xfId="124" xr:uid="{00000000-0005-0000-0000-000075000000}"/>
    <cellStyle name="_Book63_Calc Greek Diffs 2" xfId="125" xr:uid="{00000000-0005-0000-0000-000076000000}"/>
    <cellStyle name="_Book63_Calc Greek Diffs_Forward AssumptionsPlusWorksheets" xfId="126" xr:uid="{00000000-0005-0000-0000-000077000000}"/>
    <cellStyle name="_Book63_Calc Greek Diffs_PV GDC - Actual" xfId="127" xr:uid="{00000000-0005-0000-0000-000078000000}"/>
    <cellStyle name="_Book63_Calc Greek Diffs_PV GDC - Actual 2" xfId="128" xr:uid="{00000000-0005-0000-0000-000079000000}"/>
    <cellStyle name="_Book63_Calc Greek Diffs_PV GDC - Actual_Forward AssumptionsPlusWorksheets" xfId="129" xr:uid="{00000000-0005-0000-0000-00007A000000}"/>
    <cellStyle name="_Book63_Calc Spread Opt" xfId="130" xr:uid="{00000000-0005-0000-0000-00007B000000}"/>
    <cellStyle name="_Book63_Calc Spread Opt 2" xfId="131" xr:uid="{00000000-0005-0000-0000-00007C000000}"/>
    <cellStyle name="_Book63_Calc Spread Opt_Forward AssumptionsPlusWorksheets" xfId="132" xr:uid="{00000000-0005-0000-0000-00007D000000}"/>
    <cellStyle name="_Book63_Counterparties" xfId="133" xr:uid="{00000000-0005-0000-0000-00007E000000}"/>
    <cellStyle name="_Book63_Counterparties 2" xfId="134" xr:uid="{00000000-0005-0000-0000-00007F000000}"/>
    <cellStyle name="_Book63_Forward AssumptionsPlusWorksheets" xfId="135" xr:uid="{00000000-0005-0000-0000-000080000000}"/>
    <cellStyle name="_Book63_Gas Input Screen" xfId="136" xr:uid="{00000000-0005-0000-0000-000081000000}"/>
    <cellStyle name="_Book63_Gas Input Screen 2" xfId="137" xr:uid="{00000000-0005-0000-0000-000082000000}"/>
    <cellStyle name="_Book63_Gas Input Screen_Forward AssumptionsPlusWorksheets" xfId="138" xr:uid="{00000000-0005-0000-0000-000083000000}"/>
    <cellStyle name="_Book63_Greek Daily Changes" xfId="139" xr:uid="{00000000-0005-0000-0000-000084000000}"/>
    <cellStyle name="_Book63_Greek Daily Changes 2" xfId="140" xr:uid="{00000000-0005-0000-0000-000085000000}"/>
    <cellStyle name="_Book63_Greek Daily Changes_Forward AssumptionsPlusWorksheets" xfId="141" xr:uid="{00000000-0005-0000-0000-000086000000}"/>
    <cellStyle name="_Book63_PnL Summary" xfId="142" xr:uid="{00000000-0005-0000-0000-000087000000}"/>
    <cellStyle name="_Book63_PnL Summary 2" xfId="143" xr:uid="{00000000-0005-0000-0000-000088000000}"/>
    <cellStyle name="_Book63_PV GDC - Actual" xfId="144" xr:uid="{00000000-0005-0000-0000-000089000000}"/>
    <cellStyle name="_Book63_PV GDC - Actual 2" xfId="145" xr:uid="{00000000-0005-0000-0000-00008A000000}"/>
    <cellStyle name="_Book63_PV GDC - Actual_Forward AssumptionsPlusWorksheets" xfId="146" xr:uid="{00000000-0005-0000-0000-00008B000000}"/>
    <cellStyle name="_Book63_Rho Table" xfId="147" xr:uid="{00000000-0005-0000-0000-00008C000000}"/>
    <cellStyle name="_Book63_Rho Table 2" xfId="148" xr:uid="{00000000-0005-0000-0000-00008D000000}"/>
    <cellStyle name="_Book63_Rho Table_Forward AssumptionsPlusWorksheets" xfId="149" xr:uid="{00000000-0005-0000-0000-00008E000000}"/>
    <cellStyle name="_Book63_Sheet1" xfId="150" xr:uid="{00000000-0005-0000-0000-00008F000000}"/>
    <cellStyle name="_Book63_Sheet1 2" xfId="151" xr:uid="{00000000-0005-0000-0000-000090000000}"/>
    <cellStyle name="_CalPeak Model 5.24.06 - Final Equity Case v1" xfId="152" xr:uid="{00000000-0005-0000-0000-000091000000}"/>
    <cellStyle name="_CalPeak Pro Forma v33" xfId="153" xr:uid="{00000000-0005-0000-0000-000092000000}"/>
    <cellStyle name="_CCR" xfId="154" xr:uid="{00000000-0005-0000-0000-000093000000}"/>
    <cellStyle name="_CCR 2" xfId="155" xr:uid="{00000000-0005-0000-0000-000094000000}"/>
    <cellStyle name="_CFD 200601 RECON" xfId="156" xr:uid="{00000000-0005-0000-0000-000095000000}"/>
    <cellStyle name="_CFD 200601 RECON 2" xfId="157" xr:uid="{00000000-0005-0000-0000-000096000000}"/>
    <cellStyle name="_CFD 200601 RECON_Calc Greek Diffs" xfId="158" xr:uid="{00000000-0005-0000-0000-000097000000}"/>
    <cellStyle name="_CFD 200601 RECON_Calc Greek Diffs 2" xfId="159" xr:uid="{00000000-0005-0000-0000-000098000000}"/>
    <cellStyle name="_CFD 200601 RECON_Calc Greek Diffs_Forward AssumptionsPlusWorksheets" xfId="160" xr:uid="{00000000-0005-0000-0000-000099000000}"/>
    <cellStyle name="_CFD 200601 RECON_Calc Greek Diffs_PV GDC - Actual" xfId="161" xr:uid="{00000000-0005-0000-0000-00009A000000}"/>
    <cellStyle name="_CFD 200601 RECON_Calc Greek Diffs_PV GDC - Actual 2" xfId="162" xr:uid="{00000000-0005-0000-0000-00009B000000}"/>
    <cellStyle name="_CFD 200601 RECON_Calc Greek Diffs_PV GDC - Actual_Forward AssumptionsPlusWorksheets" xfId="163" xr:uid="{00000000-0005-0000-0000-00009C000000}"/>
    <cellStyle name="_CFD 200601 RECON_Calc Spread Opt" xfId="164" xr:uid="{00000000-0005-0000-0000-00009D000000}"/>
    <cellStyle name="_CFD 200601 RECON_Calc Spread Opt 2" xfId="165" xr:uid="{00000000-0005-0000-0000-00009E000000}"/>
    <cellStyle name="_CFD 200601 RECON_Calc Spread Opt_Forward AssumptionsPlusWorksheets" xfId="166" xr:uid="{00000000-0005-0000-0000-00009F000000}"/>
    <cellStyle name="_CFD 200601 RECON_Counterparties" xfId="167" xr:uid="{00000000-0005-0000-0000-0000A0000000}"/>
    <cellStyle name="_CFD 200601 RECON_Counterparties 2" xfId="168" xr:uid="{00000000-0005-0000-0000-0000A1000000}"/>
    <cellStyle name="_CFD 200601 RECON_Forward AssumptionsPlusWorksheets" xfId="169" xr:uid="{00000000-0005-0000-0000-0000A2000000}"/>
    <cellStyle name="_CFD 200601 RECON_Gas Input Screen" xfId="170" xr:uid="{00000000-0005-0000-0000-0000A3000000}"/>
    <cellStyle name="_CFD 200601 RECON_Gas Input Screen 2" xfId="171" xr:uid="{00000000-0005-0000-0000-0000A4000000}"/>
    <cellStyle name="_CFD 200601 RECON_Gas Input Screen_Forward AssumptionsPlusWorksheets" xfId="172" xr:uid="{00000000-0005-0000-0000-0000A5000000}"/>
    <cellStyle name="_CFD 200601 RECON_Greek Daily Changes" xfId="173" xr:uid="{00000000-0005-0000-0000-0000A6000000}"/>
    <cellStyle name="_CFD 200601 RECON_Greek Daily Changes 2" xfId="174" xr:uid="{00000000-0005-0000-0000-0000A7000000}"/>
    <cellStyle name="_CFD 200601 RECON_Greek Daily Changes_Forward AssumptionsPlusWorksheets" xfId="175" xr:uid="{00000000-0005-0000-0000-0000A8000000}"/>
    <cellStyle name="_CFD 200601 RECON_PnL Summary" xfId="176" xr:uid="{00000000-0005-0000-0000-0000A9000000}"/>
    <cellStyle name="_CFD 200601 RECON_PnL Summary 2" xfId="177" xr:uid="{00000000-0005-0000-0000-0000AA000000}"/>
    <cellStyle name="_CFD 200601 RECON_PV GDC - Actual" xfId="178" xr:uid="{00000000-0005-0000-0000-0000AB000000}"/>
    <cellStyle name="_CFD 200601 RECON_PV GDC - Actual 2" xfId="179" xr:uid="{00000000-0005-0000-0000-0000AC000000}"/>
    <cellStyle name="_CFD 200601 RECON_PV GDC - Actual_Forward AssumptionsPlusWorksheets" xfId="180" xr:uid="{00000000-0005-0000-0000-0000AD000000}"/>
    <cellStyle name="_CFD 200601 RECON_Rho Table" xfId="181" xr:uid="{00000000-0005-0000-0000-0000AE000000}"/>
    <cellStyle name="_CFD 200601 RECON_Rho Table 2" xfId="182" xr:uid="{00000000-0005-0000-0000-0000AF000000}"/>
    <cellStyle name="_CFD 200601 RECON_Rho Table_Forward AssumptionsPlusWorksheets" xfId="183" xr:uid="{00000000-0005-0000-0000-0000B0000000}"/>
    <cellStyle name="_CFD 200601 RECON_Sheet1" xfId="184" xr:uid="{00000000-0005-0000-0000-0000B1000000}"/>
    <cellStyle name="_CFD 200601 RECON_Sheet1 2" xfId="185" xr:uid="{00000000-0005-0000-0000-0000B2000000}"/>
    <cellStyle name="_CROSS CHECKS" xfId="186" xr:uid="{00000000-0005-0000-0000-0000B3000000}"/>
    <cellStyle name="_CROSS CHECKS 2" xfId="187" xr:uid="{00000000-0005-0000-0000-0000B4000000}"/>
    <cellStyle name="_DATA" xfId="188" xr:uid="{00000000-0005-0000-0000-0000B5000000}"/>
    <cellStyle name="_DWR cash frcst_PM14_2010-ERRA-MWh_4-14-09gas_ver20b" xfId="189" xr:uid="{00000000-0005-0000-0000-0000B6000000}"/>
    <cellStyle name="_DWR cash frcst_PM14_2010-ERRA-MWh_4-14-09gas_ver20b 2" xfId="190" xr:uid="{00000000-0005-0000-0000-0000B7000000}"/>
    <cellStyle name="_DWR cash frcst_PM15_2010ERRA_9-17-09gas_ver22d" xfId="191" xr:uid="{00000000-0005-0000-0000-0000B8000000}"/>
    <cellStyle name="_DWR cash frcst_PM15_2010ERRA_9-17-09gas_ver22d 2" xfId="192" xr:uid="{00000000-0005-0000-0000-0000B9000000}"/>
    <cellStyle name="_x0013__Forecast Vs Actual Template" xfId="193" xr:uid="{00000000-0005-0000-0000-0000BA000000}"/>
    <cellStyle name="_x0013__Forecast Vs Actual Template 2" xfId="194" xr:uid="{00000000-0005-0000-0000-0000BB000000}"/>
    <cellStyle name="_Fossil" xfId="195" xr:uid="{00000000-0005-0000-0000-0000BC000000}"/>
    <cellStyle name="_Fossil 2" xfId="196" xr:uid="{00000000-0005-0000-0000-0000BD000000}"/>
    <cellStyle name="_Fossil Costs" xfId="197" xr:uid="{00000000-0005-0000-0000-0000BE000000}"/>
    <cellStyle name="_Fossil Costs 2" xfId="198" xr:uid="{00000000-0005-0000-0000-0000BF000000}"/>
    <cellStyle name="_Gas Position" xfId="199" xr:uid="{00000000-0005-0000-0000-0000C0000000}"/>
    <cellStyle name="_Gas Position 2" xfId="200" xr:uid="{00000000-0005-0000-0000-0000C1000000}"/>
    <cellStyle name="_x0013__Generation and Renewables 2010 2011 (Brad Format)" xfId="201" xr:uid="{00000000-0005-0000-0000-0000C2000000}"/>
    <cellStyle name="_x0013__Generation and Renewables 2010 2011 (Brad Format) 2" xfId="202" xr:uid="{00000000-0005-0000-0000-0000C3000000}"/>
    <cellStyle name="_x0013__Generation and Renewables 2010 2011 (Brad Format) 2 2" xfId="203" xr:uid="{00000000-0005-0000-0000-0000C4000000}"/>
    <cellStyle name="_x0013__Generation and Renewables 2010 2011 (Brad Format) 3" xfId="204" xr:uid="{00000000-0005-0000-0000-0000C5000000}"/>
    <cellStyle name="_x0013__Hydro Forecast 2011-2012 (2)" xfId="205" xr:uid="{00000000-0005-0000-0000-0000C6000000}"/>
    <cellStyle name="_x0013__Hydro Forecast 2011-2012 (2) 2" xfId="206" xr:uid="{00000000-0005-0000-0000-0000C7000000}"/>
    <cellStyle name="_x0013__Hydro Forecast 2011-2012 (2) 2 2" xfId="207" xr:uid="{00000000-0005-0000-0000-0000C8000000}"/>
    <cellStyle name="_x0013__Hydro Forecast 2011-2012 (2) 3" xfId="208" xr:uid="{00000000-0005-0000-0000-0000C9000000}"/>
    <cellStyle name="_June 2009 Misc" xfId="209" xr:uid="{00000000-0005-0000-0000-0000CA000000}"/>
    <cellStyle name="_June 2009 Misc 2" xfId="210" xr:uid="{00000000-0005-0000-0000-0000CB000000}"/>
    <cellStyle name="_x0013__MWD Forecast" xfId="211" xr:uid="{00000000-0005-0000-0000-0000CC000000}"/>
    <cellStyle name="_x0013__MWD Forecast 2" xfId="212" xr:uid="{00000000-0005-0000-0000-0000CD000000}"/>
    <cellStyle name="_x0013__MWD Forecast 2 2" xfId="213" xr:uid="{00000000-0005-0000-0000-0000CE000000}"/>
    <cellStyle name="_x0013__MWD Forecast 3" xfId="214" xr:uid="{00000000-0005-0000-0000-0000CF000000}"/>
    <cellStyle name="_x0013__MWD Forecast_2012 Data" xfId="215" xr:uid="{00000000-0005-0000-0000-0000D0000000}"/>
    <cellStyle name="_x0013__MWD Forecast_2012 Data 2" xfId="216" xr:uid="{00000000-0005-0000-0000-0000D1000000}"/>
    <cellStyle name="_x0013__MWD Forecast_2012 Data 2 2" xfId="217" xr:uid="{00000000-0005-0000-0000-0000D2000000}"/>
    <cellStyle name="_x0013__MWD Forecast_2012 Data 3" xfId="218" xr:uid="{00000000-0005-0000-0000-0000D3000000}"/>
    <cellStyle name="_x0013__MWD Forecast_JG view" xfId="219" xr:uid="{00000000-0005-0000-0000-0000D4000000}"/>
    <cellStyle name="_x0013__MWD Forecast_JG view 2" xfId="220" xr:uid="{00000000-0005-0000-0000-0000D5000000}"/>
    <cellStyle name="_x0013__new vs old data" xfId="221" xr:uid="{00000000-0005-0000-0000-0000D6000000}"/>
    <cellStyle name="_x0013__new vs old data 2" xfId="222" xr:uid="{00000000-0005-0000-0000-0000D7000000}"/>
    <cellStyle name="_x0013__new vs old data 2 2" xfId="223" xr:uid="{00000000-0005-0000-0000-0000D8000000}"/>
    <cellStyle name="_x0013__new vs old data 3" xfId="224" xr:uid="{00000000-0005-0000-0000-0000D9000000}"/>
    <cellStyle name="_Output.REC" xfId="225" xr:uid="{00000000-0005-0000-0000-0000DA000000}"/>
    <cellStyle name="_PGE_Compliance Report_August_2010 with data sheets" xfId="226" xr:uid="{00000000-0005-0000-0000-0000DB000000}"/>
    <cellStyle name="_PGE_Compliance Report_August_2010 with data sheets 2" xfId="227" xr:uid="{00000000-0005-0000-0000-0000DC000000}"/>
    <cellStyle name="_PGE_Compliance Report_August_2010_Draft 3" xfId="228" xr:uid="{00000000-0005-0000-0000-0000DD000000}"/>
    <cellStyle name="_PGE_Compliance Report_August_2010_Draft 3 2" xfId="229" xr:uid="{00000000-0005-0000-0000-0000DE000000}"/>
    <cellStyle name="_PGE_Compliance Report_August_2010_Draft 5" xfId="230" xr:uid="{00000000-0005-0000-0000-0000DF000000}"/>
    <cellStyle name="_PGE_Compliance Report_August_2010_Draft 5 2" xfId="231" xr:uid="{00000000-0005-0000-0000-0000E0000000}"/>
    <cellStyle name="_PGE_Compliance Report_August_2010_Draft 8" xfId="232" xr:uid="{00000000-0005-0000-0000-0000E1000000}"/>
    <cellStyle name="_PGE_Compliance Report_August_2010_Draft 8 2" xfId="233" xr:uid="{00000000-0005-0000-0000-0000E2000000}"/>
    <cellStyle name="_PGE_Compliance Report_August_2010_Final_Confidential M2LL" xfId="234" xr:uid="{00000000-0005-0000-0000-0000E3000000}"/>
    <cellStyle name="_PGE_Compliance Report_August_2010_Final_Confidential M2LL 2" xfId="235" xr:uid="{00000000-0005-0000-0000-0000E4000000}"/>
    <cellStyle name="_RDC Fwd Pricing" xfId="236" xr:uid="{00000000-0005-0000-0000-0000E5000000}"/>
    <cellStyle name="_RDC Fwd Pricing 2" xfId="237" xr:uid="{00000000-0005-0000-0000-0000E6000000}"/>
    <cellStyle name="_x0013__Regression Forecast Comparison" xfId="238" xr:uid="{00000000-0005-0000-0000-0000E7000000}"/>
    <cellStyle name="_x0013__Regression Forecast Comparison 2" xfId="239" xr:uid="{00000000-0005-0000-0000-0000E8000000}"/>
    <cellStyle name="_x0013__Regression Forecast Comparison 2 2" xfId="240" xr:uid="{00000000-0005-0000-0000-0000E9000000}"/>
    <cellStyle name="_x0013__Regression Forecast Comparison 3" xfId="241" xr:uid="{00000000-0005-0000-0000-0000EA000000}"/>
    <cellStyle name="_RPS Costs" xfId="242" xr:uid="{00000000-0005-0000-0000-0000EB000000}"/>
    <cellStyle name="_RPS Costs 2" xfId="243" xr:uid="{00000000-0005-0000-0000-0000EC000000}"/>
    <cellStyle name="_x0013__Ruiz OG Gen" xfId="244" xr:uid="{00000000-0005-0000-0000-0000ED000000}"/>
    <cellStyle name="_x0013__Ruiz OG Gen 2" xfId="245" xr:uid="{00000000-0005-0000-0000-0000EE000000}"/>
    <cellStyle name="_x0013__Ruiz OG Gen 2 2" xfId="246" xr:uid="{00000000-0005-0000-0000-0000EF000000}"/>
    <cellStyle name="_x0013__Ruiz OG Gen 3" xfId="247" xr:uid="{00000000-0005-0000-0000-0000F0000000}"/>
    <cellStyle name="_Sheet1" xfId="248" xr:uid="{00000000-0005-0000-0000-0000F1000000}"/>
    <cellStyle name="_Sheet1 2" xfId="249" xr:uid="{00000000-0005-0000-0000-0000F2000000}"/>
    <cellStyle name="_Sheet2" xfId="250" xr:uid="{00000000-0005-0000-0000-0000F3000000}"/>
    <cellStyle name="_Sheet2 2" xfId="251" xr:uid="{00000000-0005-0000-0000-0000F4000000}"/>
    <cellStyle name="_Sheet3" xfId="252" xr:uid="{00000000-0005-0000-0000-0000F5000000}"/>
    <cellStyle name="_Sheet3 2" xfId="253" xr:uid="{00000000-0005-0000-0000-0000F6000000}"/>
    <cellStyle name="_Sheet6" xfId="254" xr:uid="{00000000-0005-0000-0000-0000F7000000}"/>
    <cellStyle name="_Sheet6 2" xfId="255" xr:uid="{00000000-0005-0000-0000-0000F8000000}"/>
    <cellStyle name="_Tbl 2 2 EBal" xfId="256" xr:uid="{00000000-0005-0000-0000-0000F9000000}"/>
    <cellStyle name="_Tbl 2 2 EBal 2" xfId="257" xr:uid="{00000000-0005-0000-0000-0000FA000000}"/>
    <cellStyle name="_x0010_“+ˆÉ•?pý¤" xfId="258" xr:uid="{00000000-0005-0000-0000-0000FB000000}"/>
    <cellStyle name="_x0010_“+ˆÉ•?pý¤ 2" xfId="259" xr:uid="{00000000-0005-0000-0000-0000FC000000}"/>
    <cellStyle name="_x0010_“+ˆÉ•?pý¤ 2 2" xfId="260" xr:uid="{00000000-0005-0000-0000-0000FD000000}"/>
    <cellStyle name="_x0010_“+ˆÉ•?pý¤ 2 2 2" xfId="261" xr:uid="{00000000-0005-0000-0000-0000FE000000}"/>
    <cellStyle name="_x0010_“+ˆÉ•?pý¤ 2 2 3" xfId="262" xr:uid="{00000000-0005-0000-0000-0000FF000000}"/>
    <cellStyle name="_x0010_“+ˆÉ•?pý¤ 2 3" xfId="263" xr:uid="{00000000-0005-0000-0000-000000010000}"/>
    <cellStyle name="_x0010_“+ˆÉ•?pý¤ 2 3 2" xfId="264" xr:uid="{00000000-0005-0000-0000-000001010000}"/>
    <cellStyle name="_x0010_“+ˆÉ•?pý¤ 2 4" xfId="265" xr:uid="{00000000-0005-0000-0000-000002010000}"/>
    <cellStyle name="_x0010_“+ˆÉ•?pý¤ 2 5" xfId="266" xr:uid="{00000000-0005-0000-0000-000003010000}"/>
    <cellStyle name="_x0010_“+ˆÉ•?pý¤ 3" xfId="267" xr:uid="{00000000-0005-0000-0000-000004010000}"/>
    <cellStyle name="_x0010_“+ˆÉ•?pý¤ 3 2" xfId="268" xr:uid="{00000000-0005-0000-0000-000005010000}"/>
    <cellStyle name="_x0010_“+ˆÉ•?pý¤ 3 3" xfId="269" xr:uid="{00000000-0005-0000-0000-000006010000}"/>
    <cellStyle name="_x0010_“+ˆÉ•?pý¤ 4" xfId="270" xr:uid="{00000000-0005-0000-0000-000007010000}"/>
    <cellStyle name="_x0010_“+ˆÉ•?pý¤ 4 2" xfId="271" xr:uid="{00000000-0005-0000-0000-000008010000}"/>
    <cellStyle name="_x0010_“+ˆÉ•?pý¤ 5" xfId="272" xr:uid="{00000000-0005-0000-0000-000009010000}"/>
    <cellStyle name="_x0010_“+ˆÉ•?pý¤ 5 2" xfId="273" xr:uid="{00000000-0005-0000-0000-00000A010000}"/>
    <cellStyle name="_x0010_“+ˆÉ•?pý¤ 6" xfId="274" xr:uid="{00000000-0005-0000-0000-00000B010000}"/>
    <cellStyle name="⁤⸰〰〰䍟剃 嬀　崀" xfId="275" xr:uid="{00000000-0005-0000-0000-00000C010000}"/>
    <cellStyle name="⁤⸰〰〰䍟剃 嬀　崀 2" xfId="19633" xr:uid="{00000000-0005-0000-0000-00000D010000}"/>
    <cellStyle name="0" xfId="276" xr:uid="{00000000-0005-0000-0000-00000E010000}"/>
    <cellStyle name="0 2" xfId="277" xr:uid="{00000000-0005-0000-0000-00000F010000}"/>
    <cellStyle name="0.00" xfId="278" xr:uid="{00000000-0005-0000-0000-000010010000}"/>
    <cellStyle name="0.00 2" xfId="279" xr:uid="{00000000-0005-0000-0000-000011010000}"/>
    <cellStyle name="1" xfId="280" xr:uid="{00000000-0005-0000-0000-000012010000}"/>
    <cellStyle name="1_Header" xfId="25574" xr:uid="{00000000-0005-0000-0000-000013010000}"/>
    <cellStyle name="1_SubHead" xfId="25575" xr:uid="{00000000-0005-0000-0000-000014010000}"/>
    <cellStyle name="20% - Accent1 10" xfId="281" xr:uid="{00000000-0005-0000-0000-000015010000}"/>
    <cellStyle name="20% - Accent1 10 2" xfId="282" xr:uid="{00000000-0005-0000-0000-000016010000}"/>
    <cellStyle name="20% - Accent1 10 2 2" xfId="19634" xr:uid="{00000000-0005-0000-0000-000017010000}"/>
    <cellStyle name="20% - Accent1 10 3" xfId="283" xr:uid="{00000000-0005-0000-0000-000018010000}"/>
    <cellStyle name="20% - Accent1 11" xfId="284" xr:uid="{00000000-0005-0000-0000-000019010000}"/>
    <cellStyle name="20% - Accent1 12" xfId="285" xr:uid="{00000000-0005-0000-0000-00001A010000}"/>
    <cellStyle name="20% - Accent1 2" xfId="286" xr:uid="{00000000-0005-0000-0000-00001B010000}"/>
    <cellStyle name="20% - Accent1 2 2" xfId="287" xr:uid="{00000000-0005-0000-0000-00001C010000}"/>
    <cellStyle name="20% - Accent1 2 2 2" xfId="288" xr:uid="{00000000-0005-0000-0000-00001D010000}"/>
    <cellStyle name="20% - Accent1 2 2 2 2" xfId="289" xr:uid="{00000000-0005-0000-0000-00001E010000}"/>
    <cellStyle name="20% - Accent1 2 2 2 3" xfId="290" xr:uid="{00000000-0005-0000-0000-00001F010000}"/>
    <cellStyle name="20% - Accent1 2 2 2 4" xfId="291" xr:uid="{00000000-0005-0000-0000-000020010000}"/>
    <cellStyle name="20% - Accent1 2 2 3" xfId="292" xr:uid="{00000000-0005-0000-0000-000021010000}"/>
    <cellStyle name="20% - Accent1 2 2 3 2" xfId="293" xr:uid="{00000000-0005-0000-0000-000022010000}"/>
    <cellStyle name="20% - Accent1 2 2 3 2 2" xfId="294" xr:uid="{00000000-0005-0000-0000-000023010000}"/>
    <cellStyle name="20% - Accent1 2 2 3 2 2 2" xfId="19638" xr:uid="{00000000-0005-0000-0000-000024010000}"/>
    <cellStyle name="20% - Accent1 2 2 3 2 3" xfId="19637" xr:uid="{00000000-0005-0000-0000-000025010000}"/>
    <cellStyle name="20% - Accent1 2 2 3 3" xfId="295" xr:uid="{00000000-0005-0000-0000-000026010000}"/>
    <cellStyle name="20% - Accent1 2 2 3 3 2" xfId="19639" xr:uid="{00000000-0005-0000-0000-000027010000}"/>
    <cellStyle name="20% - Accent1 2 2 3 4" xfId="296" xr:uid="{00000000-0005-0000-0000-000028010000}"/>
    <cellStyle name="20% - Accent1 2 2 3 5" xfId="19636" xr:uid="{00000000-0005-0000-0000-000029010000}"/>
    <cellStyle name="20% - Accent1 2 2 4" xfId="297" xr:uid="{00000000-0005-0000-0000-00002A010000}"/>
    <cellStyle name="20% - Accent1 2 2 4 2" xfId="298" xr:uid="{00000000-0005-0000-0000-00002B010000}"/>
    <cellStyle name="20% - Accent1 2 2 4 2 2" xfId="19641" xr:uid="{00000000-0005-0000-0000-00002C010000}"/>
    <cellStyle name="20% - Accent1 2 2 4 3" xfId="299" xr:uid="{00000000-0005-0000-0000-00002D010000}"/>
    <cellStyle name="20% - Accent1 2 2 4 4" xfId="19640" xr:uid="{00000000-0005-0000-0000-00002E010000}"/>
    <cellStyle name="20% - Accent1 2 2 5" xfId="300" xr:uid="{00000000-0005-0000-0000-00002F010000}"/>
    <cellStyle name="20% - Accent1 2 2 5 2" xfId="301" xr:uid="{00000000-0005-0000-0000-000030010000}"/>
    <cellStyle name="20% - Accent1 2 2 5 3" xfId="19642" xr:uid="{00000000-0005-0000-0000-000031010000}"/>
    <cellStyle name="20% - Accent1 2 2 6" xfId="302" xr:uid="{00000000-0005-0000-0000-000032010000}"/>
    <cellStyle name="20% - Accent1 2 2 6 2" xfId="303" xr:uid="{00000000-0005-0000-0000-000033010000}"/>
    <cellStyle name="20% - Accent1 2 2 7" xfId="304" xr:uid="{00000000-0005-0000-0000-000034010000}"/>
    <cellStyle name="20% - Accent1 2 2 8" xfId="19635" xr:uid="{00000000-0005-0000-0000-000035010000}"/>
    <cellStyle name="20% - Accent1 2 3" xfId="305" xr:uid="{00000000-0005-0000-0000-000036010000}"/>
    <cellStyle name="20% - Accent1 2 3 2" xfId="306" xr:uid="{00000000-0005-0000-0000-000037010000}"/>
    <cellStyle name="20% - Accent1 2 3 2 2" xfId="307" xr:uid="{00000000-0005-0000-0000-000038010000}"/>
    <cellStyle name="20% - Accent1 2 3 2 3" xfId="308" xr:uid="{00000000-0005-0000-0000-000039010000}"/>
    <cellStyle name="20% - Accent1 2 3 2 4" xfId="309" xr:uid="{00000000-0005-0000-0000-00003A010000}"/>
    <cellStyle name="20% - Accent1 2 3 2 5" xfId="19643" xr:uid="{00000000-0005-0000-0000-00003B010000}"/>
    <cellStyle name="20% - Accent1 2 3 3" xfId="310" xr:uid="{00000000-0005-0000-0000-00003C010000}"/>
    <cellStyle name="20% - Accent1 2 3 4" xfId="311" xr:uid="{00000000-0005-0000-0000-00003D010000}"/>
    <cellStyle name="20% - Accent1 2 3 5" xfId="312" xr:uid="{00000000-0005-0000-0000-00003E010000}"/>
    <cellStyle name="20% - Accent1 2 4" xfId="313" xr:uid="{00000000-0005-0000-0000-00003F010000}"/>
    <cellStyle name="20% - Accent1 2 4 2" xfId="314" xr:uid="{00000000-0005-0000-0000-000040010000}"/>
    <cellStyle name="20% - Accent1 2 5" xfId="315" xr:uid="{00000000-0005-0000-0000-000041010000}"/>
    <cellStyle name="20% - Accent1 2 5 2" xfId="316" xr:uid="{00000000-0005-0000-0000-000042010000}"/>
    <cellStyle name="20% - Accent1 2 5 3" xfId="317" xr:uid="{00000000-0005-0000-0000-000043010000}"/>
    <cellStyle name="20% - Accent1 2 6" xfId="318" xr:uid="{00000000-0005-0000-0000-000044010000}"/>
    <cellStyle name="20% - Accent1 2 6 2" xfId="319" xr:uid="{00000000-0005-0000-0000-000045010000}"/>
    <cellStyle name="20% - Accent1 2 7" xfId="320" xr:uid="{00000000-0005-0000-0000-000046010000}"/>
    <cellStyle name="20% - Accent1 2 7 2" xfId="321" xr:uid="{00000000-0005-0000-0000-000047010000}"/>
    <cellStyle name="20% - Accent1 2 8" xfId="322" xr:uid="{00000000-0005-0000-0000-000048010000}"/>
    <cellStyle name="20% - Accent1 3" xfId="323" xr:uid="{00000000-0005-0000-0000-000049010000}"/>
    <cellStyle name="20% - Accent1 3 2" xfId="324" xr:uid="{00000000-0005-0000-0000-00004A010000}"/>
    <cellStyle name="20% - Accent1 3 2 2" xfId="325" xr:uid="{00000000-0005-0000-0000-00004B010000}"/>
    <cellStyle name="20% - Accent1 3 2 2 2" xfId="326" xr:uid="{00000000-0005-0000-0000-00004C010000}"/>
    <cellStyle name="20% - Accent1 3 2 2 2 2" xfId="327" xr:uid="{00000000-0005-0000-0000-00004D010000}"/>
    <cellStyle name="20% - Accent1 3 2 2 2 2 2" xfId="19647" xr:uid="{00000000-0005-0000-0000-00004E010000}"/>
    <cellStyle name="20% - Accent1 3 2 2 2 3" xfId="328" xr:uid="{00000000-0005-0000-0000-00004F010000}"/>
    <cellStyle name="20% - Accent1 3 2 2 2 4" xfId="19646" xr:uid="{00000000-0005-0000-0000-000050010000}"/>
    <cellStyle name="20% - Accent1 3 2 2 3" xfId="329" xr:uid="{00000000-0005-0000-0000-000051010000}"/>
    <cellStyle name="20% - Accent1 3 2 2 3 2" xfId="330" xr:uid="{00000000-0005-0000-0000-000052010000}"/>
    <cellStyle name="20% - Accent1 3 2 2 3 3" xfId="19648" xr:uid="{00000000-0005-0000-0000-000053010000}"/>
    <cellStyle name="20% - Accent1 3 2 2 4" xfId="331" xr:uid="{00000000-0005-0000-0000-000054010000}"/>
    <cellStyle name="20% - Accent1 3 2 2 5" xfId="19645" xr:uid="{00000000-0005-0000-0000-000055010000}"/>
    <cellStyle name="20% - Accent1 3 2 3" xfId="332" xr:uid="{00000000-0005-0000-0000-000056010000}"/>
    <cellStyle name="20% - Accent1 3 2 3 2" xfId="333" xr:uid="{00000000-0005-0000-0000-000057010000}"/>
    <cellStyle name="20% - Accent1 3 2 3 2 2" xfId="19650" xr:uid="{00000000-0005-0000-0000-000058010000}"/>
    <cellStyle name="20% - Accent1 3 2 3 3" xfId="334" xr:uid="{00000000-0005-0000-0000-000059010000}"/>
    <cellStyle name="20% - Accent1 3 2 3 4" xfId="19649" xr:uid="{00000000-0005-0000-0000-00005A010000}"/>
    <cellStyle name="20% - Accent1 3 2 4" xfId="335" xr:uid="{00000000-0005-0000-0000-00005B010000}"/>
    <cellStyle name="20% - Accent1 3 2 4 2" xfId="336" xr:uid="{00000000-0005-0000-0000-00005C010000}"/>
    <cellStyle name="20% - Accent1 3 2 4 3" xfId="19651" xr:uid="{00000000-0005-0000-0000-00005D010000}"/>
    <cellStyle name="20% - Accent1 3 2 5" xfId="337" xr:uid="{00000000-0005-0000-0000-00005E010000}"/>
    <cellStyle name="20% - Accent1 3 2 5 2" xfId="338" xr:uid="{00000000-0005-0000-0000-00005F010000}"/>
    <cellStyle name="20% - Accent1 3 2 6" xfId="339" xr:uid="{00000000-0005-0000-0000-000060010000}"/>
    <cellStyle name="20% - Accent1 3 2 6 2" xfId="340" xr:uid="{00000000-0005-0000-0000-000061010000}"/>
    <cellStyle name="20% - Accent1 3 2 7" xfId="341" xr:uid="{00000000-0005-0000-0000-000062010000}"/>
    <cellStyle name="20% - Accent1 3 2 8" xfId="19644" xr:uid="{00000000-0005-0000-0000-000063010000}"/>
    <cellStyle name="20% - Accent1 3 3" xfId="342" xr:uid="{00000000-0005-0000-0000-000064010000}"/>
    <cellStyle name="20% - Accent1 3 3 2" xfId="343" xr:uid="{00000000-0005-0000-0000-000065010000}"/>
    <cellStyle name="20% - Accent1 3 3 2 2" xfId="344" xr:uid="{00000000-0005-0000-0000-000066010000}"/>
    <cellStyle name="20% - Accent1 3 3 2 2 2" xfId="19654" xr:uid="{00000000-0005-0000-0000-000067010000}"/>
    <cellStyle name="20% - Accent1 3 3 2 3" xfId="19653" xr:uid="{00000000-0005-0000-0000-000068010000}"/>
    <cellStyle name="20% - Accent1 3 3 3" xfId="345" xr:uid="{00000000-0005-0000-0000-000069010000}"/>
    <cellStyle name="20% - Accent1 3 3 3 2" xfId="19655" xr:uid="{00000000-0005-0000-0000-00006A010000}"/>
    <cellStyle name="20% - Accent1 3 3 4" xfId="346" xr:uid="{00000000-0005-0000-0000-00006B010000}"/>
    <cellStyle name="20% - Accent1 3 3 5" xfId="19652" xr:uid="{00000000-0005-0000-0000-00006C010000}"/>
    <cellStyle name="20% - Accent1 3 4" xfId="347" xr:uid="{00000000-0005-0000-0000-00006D010000}"/>
    <cellStyle name="20% - Accent1 3 4 2" xfId="348" xr:uid="{00000000-0005-0000-0000-00006E010000}"/>
    <cellStyle name="20% - Accent1 3 4 2 2" xfId="19657" xr:uid="{00000000-0005-0000-0000-00006F010000}"/>
    <cellStyle name="20% - Accent1 3 4 3" xfId="349" xr:uid="{00000000-0005-0000-0000-000070010000}"/>
    <cellStyle name="20% - Accent1 3 4 4" xfId="19656" xr:uid="{00000000-0005-0000-0000-000071010000}"/>
    <cellStyle name="20% - Accent1 3 5" xfId="350" xr:uid="{00000000-0005-0000-0000-000072010000}"/>
    <cellStyle name="20% - Accent1 3 5 2" xfId="351" xr:uid="{00000000-0005-0000-0000-000073010000}"/>
    <cellStyle name="20% - Accent1 3 5 3" xfId="19658" xr:uid="{00000000-0005-0000-0000-000074010000}"/>
    <cellStyle name="20% - Accent1 3 6" xfId="352" xr:uid="{00000000-0005-0000-0000-000075010000}"/>
    <cellStyle name="20% - Accent1 3 6 2" xfId="353" xr:uid="{00000000-0005-0000-0000-000076010000}"/>
    <cellStyle name="20% - Accent1 3 6 3" xfId="354" xr:uid="{00000000-0005-0000-0000-000077010000}"/>
    <cellStyle name="20% - Accent1 3 7" xfId="355" xr:uid="{00000000-0005-0000-0000-000078010000}"/>
    <cellStyle name="20% - Accent1 3 7 2" xfId="356" xr:uid="{00000000-0005-0000-0000-000079010000}"/>
    <cellStyle name="20% - Accent1 3 8" xfId="357" xr:uid="{00000000-0005-0000-0000-00007A010000}"/>
    <cellStyle name="20% - Accent1 3 9" xfId="358" xr:uid="{00000000-0005-0000-0000-00007B010000}"/>
    <cellStyle name="20% - Accent1 4" xfId="359" xr:uid="{00000000-0005-0000-0000-00007C010000}"/>
    <cellStyle name="20% - Accent1 4 2" xfId="360" xr:uid="{00000000-0005-0000-0000-00007D010000}"/>
    <cellStyle name="20% - Accent1 4 2 2" xfId="361" xr:uid="{00000000-0005-0000-0000-00007E010000}"/>
    <cellStyle name="20% - Accent1 4 2 2 2" xfId="362" xr:uid="{00000000-0005-0000-0000-00007F010000}"/>
    <cellStyle name="20% - Accent1 4 2 2 2 2" xfId="363" xr:uid="{00000000-0005-0000-0000-000080010000}"/>
    <cellStyle name="20% - Accent1 4 2 2 2 2 2" xfId="19662" xr:uid="{00000000-0005-0000-0000-000081010000}"/>
    <cellStyle name="20% - Accent1 4 2 2 2 3" xfId="364" xr:uid="{00000000-0005-0000-0000-000082010000}"/>
    <cellStyle name="20% - Accent1 4 2 2 2 4" xfId="19661" xr:uid="{00000000-0005-0000-0000-000083010000}"/>
    <cellStyle name="20% - Accent1 4 2 2 3" xfId="365" xr:uid="{00000000-0005-0000-0000-000084010000}"/>
    <cellStyle name="20% - Accent1 4 2 2 3 2" xfId="366" xr:uid="{00000000-0005-0000-0000-000085010000}"/>
    <cellStyle name="20% - Accent1 4 2 2 3 3" xfId="19663" xr:uid="{00000000-0005-0000-0000-000086010000}"/>
    <cellStyle name="20% - Accent1 4 2 2 4" xfId="367" xr:uid="{00000000-0005-0000-0000-000087010000}"/>
    <cellStyle name="20% - Accent1 4 2 2 5" xfId="19660" xr:uid="{00000000-0005-0000-0000-000088010000}"/>
    <cellStyle name="20% - Accent1 4 2 3" xfId="368" xr:uid="{00000000-0005-0000-0000-000089010000}"/>
    <cellStyle name="20% - Accent1 4 2 3 2" xfId="369" xr:uid="{00000000-0005-0000-0000-00008A010000}"/>
    <cellStyle name="20% - Accent1 4 2 3 2 2" xfId="19665" xr:uid="{00000000-0005-0000-0000-00008B010000}"/>
    <cellStyle name="20% - Accent1 4 2 3 3" xfId="370" xr:uid="{00000000-0005-0000-0000-00008C010000}"/>
    <cellStyle name="20% - Accent1 4 2 3 4" xfId="19664" xr:uid="{00000000-0005-0000-0000-00008D010000}"/>
    <cellStyle name="20% - Accent1 4 2 4" xfId="371" xr:uid="{00000000-0005-0000-0000-00008E010000}"/>
    <cellStyle name="20% - Accent1 4 2 4 2" xfId="372" xr:uid="{00000000-0005-0000-0000-00008F010000}"/>
    <cellStyle name="20% - Accent1 4 2 4 3" xfId="19666" xr:uid="{00000000-0005-0000-0000-000090010000}"/>
    <cellStyle name="20% - Accent1 4 2 5" xfId="373" xr:uid="{00000000-0005-0000-0000-000091010000}"/>
    <cellStyle name="20% - Accent1 4 2 5 2" xfId="374" xr:uid="{00000000-0005-0000-0000-000092010000}"/>
    <cellStyle name="20% - Accent1 4 2 6" xfId="375" xr:uid="{00000000-0005-0000-0000-000093010000}"/>
    <cellStyle name="20% - Accent1 4 2 6 2" xfId="376" xr:uid="{00000000-0005-0000-0000-000094010000}"/>
    <cellStyle name="20% - Accent1 4 2 7" xfId="377" xr:uid="{00000000-0005-0000-0000-000095010000}"/>
    <cellStyle name="20% - Accent1 4 2 8" xfId="19659" xr:uid="{00000000-0005-0000-0000-000096010000}"/>
    <cellStyle name="20% - Accent1 4 3" xfId="378" xr:uid="{00000000-0005-0000-0000-000097010000}"/>
    <cellStyle name="20% - Accent1 4 3 2" xfId="379" xr:uid="{00000000-0005-0000-0000-000098010000}"/>
    <cellStyle name="20% - Accent1 4 3 2 2" xfId="19668" xr:uid="{00000000-0005-0000-0000-000099010000}"/>
    <cellStyle name="20% - Accent1 4 3 3" xfId="380" xr:uid="{00000000-0005-0000-0000-00009A010000}"/>
    <cellStyle name="20% - Accent1 4 3 3 2" xfId="19669" xr:uid="{00000000-0005-0000-0000-00009B010000}"/>
    <cellStyle name="20% - Accent1 4 3 4" xfId="381" xr:uid="{00000000-0005-0000-0000-00009C010000}"/>
    <cellStyle name="20% - Accent1 4 3 5" xfId="19667" xr:uid="{00000000-0005-0000-0000-00009D010000}"/>
    <cellStyle name="20% - Accent1 4 4" xfId="382" xr:uid="{00000000-0005-0000-0000-00009E010000}"/>
    <cellStyle name="20% - Accent1 4 4 2" xfId="383" xr:uid="{00000000-0005-0000-0000-00009F010000}"/>
    <cellStyle name="20% - Accent1 4 4 2 2" xfId="19671" xr:uid="{00000000-0005-0000-0000-0000A0010000}"/>
    <cellStyle name="20% - Accent1 4 4 3" xfId="384" xr:uid="{00000000-0005-0000-0000-0000A1010000}"/>
    <cellStyle name="20% - Accent1 4 4 4" xfId="19670" xr:uid="{00000000-0005-0000-0000-0000A2010000}"/>
    <cellStyle name="20% - Accent1 4 5" xfId="385" xr:uid="{00000000-0005-0000-0000-0000A3010000}"/>
    <cellStyle name="20% - Accent1 4 5 2" xfId="19672" xr:uid="{00000000-0005-0000-0000-0000A4010000}"/>
    <cellStyle name="20% - Accent1 4 6" xfId="386" xr:uid="{00000000-0005-0000-0000-0000A5010000}"/>
    <cellStyle name="20% - Accent1 4 6 2" xfId="387" xr:uid="{00000000-0005-0000-0000-0000A6010000}"/>
    <cellStyle name="20% - Accent1 4 7" xfId="388" xr:uid="{00000000-0005-0000-0000-0000A7010000}"/>
    <cellStyle name="20% - Accent1 4 7 2" xfId="389" xr:uid="{00000000-0005-0000-0000-0000A8010000}"/>
    <cellStyle name="20% - Accent1 4 8" xfId="390" xr:uid="{00000000-0005-0000-0000-0000A9010000}"/>
    <cellStyle name="20% - Accent1 4 9" xfId="391" xr:uid="{00000000-0005-0000-0000-0000AA010000}"/>
    <cellStyle name="20% - Accent1 5" xfId="392" xr:uid="{00000000-0005-0000-0000-0000AB010000}"/>
    <cellStyle name="20% - Accent1 5 2" xfId="393" xr:uid="{00000000-0005-0000-0000-0000AC010000}"/>
    <cellStyle name="20% - Accent1 5 2 2" xfId="394" xr:uid="{00000000-0005-0000-0000-0000AD010000}"/>
    <cellStyle name="20% - Accent1 5 2 2 2" xfId="395" xr:uid="{00000000-0005-0000-0000-0000AE010000}"/>
    <cellStyle name="20% - Accent1 5 2 2 2 2" xfId="396" xr:uid="{00000000-0005-0000-0000-0000AF010000}"/>
    <cellStyle name="20% - Accent1 5 2 2 2 2 2" xfId="19676" xr:uid="{00000000-0005-0000-0000-0000B0010000}"/>
    <cellStyle name="20% - Accent1 5 2 2 2 3" xfId="19675" xr:uid="{00000000-0005-0000-0000-0000B1010000}"/>
    <cellStyle name="20% - Accent1 5 2 2 3" xfId="397" xr:uid="{00000000-0005-0000-0000-0000B2010000}"/>
    <cellStyle name="20% - Accent1 5 2 2 3 2" xfId="19677" xr:uid="{00000000-0005-0000-0000-0000B3010000}"/>
    <cellStyle name="20% - Accent1 5 2 2 4" xfId="19674" xr:uid="{00000000-0005-0000-0000-0000B4010000}"/>
    <cellStyle name="20% - Accent1 5 2 3" xfId="398" xr:uid="{00000000-0005-0000-0000-0000B5010000}"/>
    <cellStyle name="20% - Accent1 5 2 3 2" xfId="399" xr:uid="{00000000-0005-0000-0000-0000B6010000}"/>
    <cellStyle name="20% - Accent1 5 2 3 2 2" xfId="19679" xr:uid="{00000000-0005-0000-0000-0000B7010000}"/>
    <cellStyle name="20% - Accent1 5 2 3 3" xfId="19678" xr:uid="{00000000-0005-0000-0000-0000B8010000}"/>
    <cellStyle name="20% - Accent1 5 2 4" xfId="400" xr:uid="{00000000-0005-0000-0000-0000B9010000}"/>
    <cellStyle name="20% - Accent1 5 2 4 2" xfId="19680" xr:uid="{00000000-0005-0000-0000-0000BA010000}"/>
    <cellStyle name="20% - Accent1 5 2 5" xfId="401" xr:uid="{00000000-0005-0000-0000-0000BB010000}"/>
    <cellStyle name="20% - Accent1 5 2 6" xfId="19673" xr:uid="{00000000-0005-0000-0000-0000BC010000}"/>
    <cellStyle name="20% - Accent1 5 3" xfId="402" xr:uid="{00000000-0005-0000-0000-0000BD010000}"/>
    <cellStyle name="20% - Accent1 5 3 2" xfId="403" xr:uid="{00000000-0005-0000-0000-0000BE010000}"/>
    <cellStyle name="20% - Accent1 5 3 3" xfId="19681" xr:uid="{00000000-0005-0000-0000-0000BF010000}"/>
    <cellStyle name="20% - Accent1 5 4" xfId="404" xr:uid="{00000000-0005-0000-0000-0000C0010000}"/>
    <cellStyle name="20% - Accent1 5 5" xfId="405" xr:uid="{00000000-0005-0000-0000-0000C1010000}"/>
    <cellStyle name="20% - Accent1 6" xfId="406" xr:uid="{00000000-0005-0000-0000-0000C2010000}"/>
    <cellStyle name="20% - Accent1 6 2" xfId="407" xr:uid="{00000000-0005-0000-0000-0000C3010000}"/>
    <cellStyle name="20% - Accent1 6 2 2" xfId="408" xr:uid="{00000000-0005-0000-0000-0000C4010000}"/>
    <cellStyle name="20% - Accent1 6 2 2 2" xfId="19683" xr:uid="{00000000-0005-0000-0000-0000C5010000}"/>
    <cellStyle name="20% - Accent1 6 2 3" xfId="409" xr:uid="{00000000-0005-0000-0000-0000C6010000}"/>
    <cellStyle name="20% - Accent1 6 2 4" xfId="410" xr:uid="{00000000-0005-0000-0000-0000C7010000}"/>
    <cellStyle name="20% - Accent1 6 3" xfId="411" xr:uid="{00000000-0005-0000-0000-0000C8010000}"/>
    <cellStyle name="20% - Accent1 6 3 2" xfId="412" xr:uid="{00000000-0005-0000-0000-0000C9010000}"/>
    <cellStyle name="20% - Accent1 6 3 2 2" xfId="413" xr:uid="{00000000-0005-0000-0000-0000CA010000}"/>
    <cellStyle name="20% - Accent1 6 3 2 2 2" xfId="19686" xr:uid="{00000000-0005-0000-0000-0000CB010000}"/>
    <cellStyle name="20% - Accent1 6 3 2 3" xfId="19685" xr:uid="{00000000-0005-0000-0000-0000CC010000}"/>
    <cellStyle name="20% - Accent1 6 3 3" xfId="414" xr:uid="{00000000-0005-0000-0000-0000CD010000}"/>
    <cellStyle name="20% - Accent1 6 3 3 2" xfId="19687" xr:uid="{00000000-0005-0000-0000-0000CE010000}"/>
    <cellStyle name="20% - Accent1 6 3 4" xfId="415" xr:uid="{00000000-0005-0000-0000-0000CF010000}"/>
    <cellStyle name="20% - Accent1 6 3 5" xfId="19684" xr:uid="{00000000-0005-0000-0000-0000D0010000}"/>
    <cellStyle name="20% - Accent1 6 4" xfId="416" xr:uid="{00000000-0005-0000-0000-0000D1010000}"/>
    <cellStyle name="20% - Accent1 6 4 2" xfId="417" xr:uid="{00000000-0005-0000-0000-0000D2010000}"/>
    <cellStyle name="20% - Accent1 6 4 2 2" xfId="19689" xr:uid="{00000000-0005-0000-0000-0000D3010000}"/>
    <cellStyle name="20% - Accent1 6 4 3" xfId="19688" xr:uid="{00000000-0005-0000-0000-0000D4010000}"/>
    <cellStyle name="20% - Accent1 6 5" xfId="418" xr:uid="{00000000-0005-0000-0000-0000D5010000}"/>
    <cellStyle name="20% - Accent1 6 5 2" xfId="19690" xr:uid="{00000000-0005-0000-0000-0000D6010000}"/>
    <cellStyle name="20% - Accent1 6 6" xfId="419" xr:uid="{00000000-0005-0000-0000-0000D7010000}"/>
    <cellStyle name="20% - Accent1 6 7" xfId="19682" xr:uid="{00000000-0005-0000-0000-0000D8010000}"/>
    <cellStyle name="20% - Accent1 7" xfId="420" xr:uid="{00000000-0005-0000-0000-0000D9010000}"/>
    <cellStyle name="20% - Accent1 7 2" xfId="421" xr:uid="{00000000-0005-0000-0000-0000DA010000}"/>
    <cellStyle name="20% - Accent1 7 2 2" xfId="422" xr:uid="{00000000-0005-0000-0000-0000DB010000}"/>
    <cellStyle name="20% - Accent1 7 2 2 2" xfId="423" xr:uid="{00000000-0005-0000-0000-0000DC010000}"/>
    <cellStyle name="20% - Accent1 7 2 2 2 2" xfId="19694" xr:uid="{00000000-0005-0000-0000-0000DD010000}"/>
    <cellStyle name="20% - Accent1 7 2 2 3" xfId="19693" xr:uid="{00000000-0005-0000-0000-0000DE010000}"/>
    <cellStyle name="20% - Accent1 7 2 3" xfId="424" xr:uid="{00000000-0005-0000-0000-0000DF010000}"/>
    <cellStyle name="20% - Accent1 7 2 3 2" xfId="19695" xr:uid="{00000000-0005-0000-0000-0000E0010000}"/>
    <cellStyle name="20% - Accent1 7 2 4" xfId="19692" xr:uid="{00000000-0005-0000-0000-0000E1010000}"/>
    <cellStyle name="20% - Accent1 7 3" xfId="425" xr:uid="{00000000-0005-0000-0000-0000E2010000}"/>
    <cellStyle name="20% - Accent1 7 3 2" xfId="426" xr:uid="{00000000-0005-0000-0000-0000E3010000}"/>
    <cellStyle name="20% - Accent1 7 3 2 2" xfId="19697" xr:uid="{00000000-0005-0000-0000-0000E4010000}"/>
    <cellStyle name="20% - Accent1 7 3 3" xfId="19696" xr:uid="{00000000-0005-0000-0000-0000E5010000}"/>
    <cellStyle name="20% - Accent1 7 4" xfId="427" xr:uid="{00000000-0005-0000-0000-0000E6010000}"/>
    <cellStyle name="20% - Accent1 7 4 2" xfId="19698" xr:uid="{00000000-0005-0000-0000-0000E7010000}"/>
    <cellStyle name="20% - Accent1 7 5" xfId="428" xr:uid="{00000000-0005-0000-0000-0000E8010000}"/>
    <cellStyle name="20% - Accent1 7 6" xfId="19691" xr:uid="{00000000-0005-0000-0000-0000E9010000}"/>
    <cellStyle name="20% - Accent1 8" xfId="429" xr:uid="{00000000-0005-0000-0000-0000EA010000}"/>
    <cellStyle name="20% - Accent1 8 2" xfId="430" xr:uid="{00000000-0005-0000-0000-0000EB010000}"/>
    <cellStyle name="20% - Accent1 8 3" xfId="431" xr:uid="{00000000-0005-0000-0000-0000EC010000}"/>
    <cellStyle name="20% - Accent1 8 3 2" xfId="19699" xr:uid="{00000000-0005-0000-0000-0000ED010000}"/>
    <cellStyle name="20% - Accent1 8 4" xfId="432" xr:uid="{00000000-0005-0000-0000-0000EE010000}"/>
    <cellStyle name="20% - Accent1 9" xfId="433" xr:uid="{00000000-0005-0000-0000-0000EF010000}"/>
    <cellStyle name="20% - Accent1 9 2" xfId="434" xr:uid="{00000000-0005-0000-0000-0000F0010000}"/>
    <cellStyle name="20% - Accent1 9 2 2" xfId="19700" xr:uid="{00000000-0005-0000-0000-0000F1010000}"/>
    <cellStyle name="20% - Accent1 9 3" xfId="435" xr:uid="{00000000-0005-0000-0000-0000F2010000}"/>
    <cellStyle name="20% - Accent2 10" xfId="436" xr:uid="{00000000-0005-0000-0000-0000F3010000}"/>
    <cellStyle name="20% - Accent2 10 2" xfId="437" xr:uid="{00000000-0005-0000-0000-0000F4010000}"/>
    <cellStyle name="20% - Accent2 10 2 2" xfId="19701" xr:uid="{00000000-0005-0000-0000-0000F5010000}"/>
    <cellStyle name="20% - Accent2 10 3" xfId="438" xr:uid="{00000000-0005-0000-0000-0000F6010000}"/>
    <cellStyle name="20% - Accent2 11" xfId="439" xr:uid="{00000000-0005-0000-0000-0000F7010000}"/>
    <cellStyle name="20% - Accent2 12" xfId="440" xr:uid="{00000000-0005-0000-0000-0000F8010000}"/>
    <cellStyle name="20% - Accent2 2" xfId="441" xr:uid="{00000000-0005-0000-0000-0000F9010000}"/>
    <cellStyle name="20% - Accent2 2 2" xfId="442" xr:uid="{00000000-0005-0000-0000-0000FA010000}"/>
    <cellStyle name="20% - Accent2 2 2 2" xfId="443" xr:uid="{00000000-0005-0000-0000-0000FB010000}"/>
    <cellStyle name="20% - Accent2 2 2 2 2" xfId="444" xr:uid="{00000000-0005-0000-0000-0000FC010000}"/>
    <cellStyle name="20% - Accent2 2 2 2 3" xfId="445" xr:uid="{00000000-0005-0000-0000-0000FD010000}"/>
    <cellStyle name="20% - Accent2 2 2 2 4" xfId="446" xr:uid="{00000000-0005-0000-0000-0000FE010000}"/>
    <cellStyle name="20% - Accent2 2 2 3" xfId="447" xr:uid="{00000000-0005-0000-0000-0000FF010000}"/>
    <cellStyle name="20% - Accent2 2 2 3 2" xfId="448" xr:uid="{00000000-0005-0000-0000-000000020000}"/>
    <cellStyle name="20% - Accent2 2 2 3 2 2" xfId="449" xr:uid="{00000000-0005-0000-0000-000001020000}"/>
    <cellStyle name="20% - Accent2 2 2 3 2 2 2" xfId="19705" xr:uid="{00000000-0005-0000-0000-000002020000}"/>
    <cellStyle name="20% - Accent2 2 2 3 2 3" xfId="19704" xr:uid="{00000000-0005-0000-0000-000003020000}"/>
    <cellStyle name="20% - Accent2 2 2 3 3" xfId="450" xr:uid="{00000000-0005-0000-0000-000004020000}"/>
    <cellStyle name="20% - Accent2 2 2 3 3 2" xfId="19706" xr:uid="{00000000-0005-0000-0000-000005020000}"/>
    <cellStyle name="20% - Accent2 2 2 3 4" xfId="451" xr:uid="{00000000-0005-0000-0000-000006020000}"/>
    <cellStyle name="20% - Accent2 2 2 3 5" xfId="19703" xr:uid="{00000000-0005-0000-0000-000007020000}"/>
    <cellStyle name="20% - Accent2 2 2 4" xfId="452" xr:uid="{00000000-0005-0000-0000-000008020000}"/>
    <cellStyle name="20% - Accent2 2 2 4 2" xfId="453" xr:uid="{00000000-0005-0000-0000-000009020000}"/>
    <cellStyle name="20% - Accent2 2 2 4 2 2" xfId="19708" xr:uid="{00000000-0005-0000-0000-00000A020000}"/>
    <cellStyle name="20% - Accent2 2 2 4 3" xfId="454" xr:uid="{00000000-0005-0000-0000-00000B020000}"/>
    <cellStyle name="20% - Accent2 2 2 4 4" xfId="19707" xr:uid="{00000000-0005-0000-0000-00000C020000}"/>
    <cellStyle name="20% - Accent2 2 2 5" xfId="455" xr:uid="{00000000-0005-0000-0000-00000D020000}"/>
    <cellStyle name="20% - Accent2 2 2 5 2" xfId="456" xr:uid="{00000000-0005-0000-0000-00000E020000}"/>
    <cellStyle name="20% - Accent2 2 2 5 3" xfId="19709" xr:uid="{00000000-0005-0000-0000-00000F020000}"/>
    <cellStyle name="20% - Accent2 2 2 6" xfId="457" xr:uid="{00000000-0005-0000-0000-000010020000}"/>
    <cellStyle name="20% - Accent2 2 2 6 2" xfId="458" xr:uid="{00000000-0005-0000-0000-000011020000}"/>
    <cellStyle name="20% - Accent2 2 2 7" xfId="459" xr:uid="{00000000-0005-0000-0000-000012020000}"/>
    <cellStyle name="20% - Accent2 2 2 8" xfId="19702" xr:uid="{00000000-0005-0000-0000-000013020000}"/>
    <cellStyle name="20% - Accent2 2 3" xfId="460" xr:uid="{00000000-0005-0000-0000-000014020000}"/>
    <cellStyle name="20% - Accent2 2 3 2" xfId="461" xr:uid="{00000000-0005-0000-0000-000015020000}"/>
    <cellStyle name="20% - Accent2 2 3 2 2" xfId="462" xr:uid="{00000000-0005-0000-0000-000016020000}"/>
    <cellStyle name="20% - Accent2 2 3 2 3" xfId="463" xr:uid="{00000000-0005-0000-0000-000017020000}"/>
    <cellStyle name="20% - Accent2 2 3 2 4" xfId="464" xr:uid="{00000000-0005-0000-0000-000018020000}"/>
    <cellStyle name="20% - Accent2 2 3 2 5" xfId="19710" xr:uid="{00000000-0005-0000-0000-000019020000}"/>
    <cellStyle name="20% - Accent2 2 3 3" xfId="465" xr:uid="{00000000-0005-0000-0000-00001A020000}"/>
    <cellStyle name="20% - Accent2 2 3 4" xfId="466" xr:uid="{00000000-0005-0000-0000-00001B020000}"/>
    <cellStyle name="20% - Accent2 2 3 5" xfId="467" xr:uid="{00000000-0005-0000-0000-00001C020000}"/>
    <cellStyle name="20% - Accent2 2 4" xfId="468" xr:uid="{00000000-0005-0000-0000-00001D020000}"/>
    <cellStyle name="20% - Accent2 2 4 2" xfId="469" xr:uid="{00000000-0005-0000-0000-00001E020000}"/>
    <cellStyle name="20% - Accent2 2 5" xfId="470" xr:uid="{00000000-0005-0000-0000-00001F020000}"/>
    <cellStyle name="20% - Accent2 2 5 2" xfId="471" xr:uid="{00000000-0005-0000-0000-000020020000}"/>
    <cellStyle name="20% - Accent2 2 5 3" xfId="472" xr:uid="{00000000-0005-0000-0000-000021020000}"/>
    <cellStyle name="20% - Accent2 2 6" xfId="473" xr:uid="{00000000-0005-0000-0000-000022020000}"/>
    <cellStyle name="20% - Accent2 2 6 2" xfId="474" xr:uid="{00000000-0005-0000-0000-000023020000}"/>
    <cellStyle name="20% - Accent2 2 7" xfId="475" xr:uid="{00000000-0005-0000-0000-000024020000}"/>
    <cellStyle name="20% - Accent2 2 7 2" xfId="476" xr:uid="{00000000-0005-0000-0000-000025020000}"/>
    <cellStyle name="20% - Accent2 2 8" xfId="477" xr:uid="{00000000-0005-0000-0000-000026020000}"/>
    <cellStyle name="20% - Accent2 3" xfId="478" xr:uid="{00000000-0005-0000-0000-000027020000}"/>
    <cellStyle name="20% - Accent2 3 2" xfId="479" xr:uid="{00000000-0005-0000-0000-000028020000}"/>
    <cellStyle name="20% - Accent2 3 2 2" xfId="480" xr:uid="{00000000-0005-0000-0000-000029020000}"/>
    <cellStyle name="20% - Accent2 3 2 2 2" xfId="481" xr:uid="{00000000-0005-0000-0000-00002A020000}"/>
    <cellStyle name="20% - Accent2 3 2 2 2 2" xfId="482" xr:uid="{00000000-0005-0000-0000-00002B020000}"/>
    <cellStyle name="20% - Accent2 3 2 2 2 2 2" xfId="19714" xr:uid="{00000000-0005-0000-0000-00002C020000}"/>
    <cellStyle name="20% - Accent2 3 2 2 2 3" xfId="483" xr:uid="{00000000-0005-0000-0000-00002D020000}"/>
    <cellStyle name="20% - Accent2 3 2 2 2 4" xfId="19713" xr:uid="{00000000-0005-0000-0000-00002E020000}"/>
    <cellStyle name="20% - Accent2 3 2 2 3" xfId="484" xr:uid="{00000000-0005-0000-0000-00002F020000}"/>
    <cellStyle name="20% - Accent2 3 2 2 3 2" xfId="485" xr:uid="{00000000-0005-0000-0000-000030020000}"/>
    <cellStyle name="20% - Accent2 3 2 2 3 3" xfId="19715" xr:uid="{00000000-0005-0000-0000-000031020000}"/>
    <cellStyle name="20% - Accent2 3 2 2 4" xfId="486" xr:uid="{00000000-0005-0000-0000-000032020000}"/>
    <cellStyle name="20% - Accent2 3 2 2 5" xfId="19712" xr:uid="{00000000-0005-0000-0000-000033020000}"/>
    <cellStyle name="20% - Accent2 3 2 3" xfId="487" xr:uid="{00000000-0005-0000-0000-000034020000}"/>
    <cellStyle name="20% - Accent2 3 2 3 2" xfId="488" xr:uid="{00000000-0005-0000-0000-000035020000}"/>
    <cellStyle name="20% - Accent2 3 2 3 2 2" xfId="19717" xr:uid="{00000000-0005-0000-0000-000036020000}"/>
    <cellStyle name="20% - Accent2 3 2 3 3" xfId="489" xr:uid="{00000000-0005-0000-0000-000037020000}"/>
    <cellStyle name="20% - Accent2 3 2 3 4" xfId="19716" xr:uid="{00000000-0005-0000-0000-000038020000}"/>
    <cellStyle name="20% - Accent2 3 2 4" xfId="490" xr:uid="{00000000-0005-0000-0000-000039020000}"/>
    <cellStyle name="20% - Accent2 3 2 4 2" xfId="491" xr:uid="{00000000-0005-0000-0000-00003A020000}"/>
    <cellStyle name="20% - Accent2 3 2 4 3" xfId="19718" xr:uid="{00000000-0005-0000-0000-00003B020000}"/>
    <cellStyle name="20% - Accent2 3 2 5" xfId="492" xr:uid="{00000000-0005-0000-0000-00003C020000}"/>
    <cellStyle name="20% - Accent2 3 2 5 2" xfId="493" xr:uid="{00000000-0005-0000-0000-00003D020000}"/>
    <cellStyle name="20% - Accent2 3 2 6" xfId="494" xr:uid="{00000000-0005-0000-0000-00003E020000}"/>
    <cellStyle name="20% - Accent2 3 2 6 2" xfId="495" xr:uid="{00000000-0005-0000-0000-00003F020000}"/>
    <cellStyle name="20% - Accent2 3 2 7" xfId="496" xr:uid="{00000000-0005-0000-0000-000040020000}"/>
    <cellStyle name="20% - Accent2 3 2 8" xfId="19711" xr:uid="{00000000-0005-0000-0000-000041020000}"/>
    <cellStyle name="20% - Accent2 3 3" xfId="497" xr:uid="{00000000-0005-0000-0000-000042020000}"/>
    <cellStyle name="20% - Accent2 3 3 2" xfId="498" xr:uid="{00000000-0005-0000-0000-000043020000}"/>
    <cellStyle name="20% - Accent2 3 3 2 2" xfId="499" xr:uid="{00000000-0005-0000-0000-000044020000}"/>
    <cellStyle name="20% - Accent2 3 3 2 2 2" xfId="19721" xr:uid="{00000000-0005-0000-0000-000045020000}"/>
    <cellStyle name="20% - Accent2 3 3 2 3" xfId="19720" xr:uid="{00000000-0005-0000-0000-000046020000}"/>
    <cellStyle name="20% - Accent2 3 3 3" xfId="500" xr:uid="{00000000-0005-0000-0000-000047020000}"/>
    <cellStyle name="20% - Accent2 3 3 3 2" xfId="19722" xr:uid="{00000000-0005-0000-0000-000048020000}"/>
    <cellStyle name="20% - Accent2 3 3 4" xfId="501" xr:uid="{00000000-0005-0000-0000-000049020000}"/>
    <cellStyle name="20% - Accent2 3 3 5" xfId="19719" xr:uid="{00000000-0005-0000-0000-00004A020000}"/>
    <cellStyle name="20% - Accent2 3 4" xfId="502" xr:uid="{00000000-0005-0000-0000-00004B020000}"/>
    <cellStyle name="20% - Accent2 3 4 2" xfId="503" xr:uid="{00000000-0005-0000-0000-00004C020000}"/>
    <cellStyle name="20% - Accent2 3 4 2 2" xfId="19724" xr:uid="{00000000-0005-0000-0000-00004D020000}"/>
    <cellStyle name="20% - Accent2 3 4 3" xfId="504" xr:uid="{00000000-0005-0000-0000-00004E020000}"/>
    <cellStyle name="20% - Accent2 3 4 4" xfId="19723" xr:uid="{00000000-0005-0000-0000-00004F020000}"/>
    <cellStyle name="20% - Accent2 3 5" xfId="505" xr:uid="{00000000-0005-0000-0000-000050020000}"/>
    <cellStyle name="20% - Accent2 3 5 2" xfId="506" xr:uid="{00000000-0005-0000-0000-000051020000}"/>
    <cellStyle name="20% - Accent2 3 5 3" xfId="19725" xr:uid="{00000000-0005-0000-0000-000052020000}"/>
    <cellStyle name="20% - Accent2 3 6" xfId="507" xr:uid="{00000000-0005-0000-0000-000053020000}"/>
    <cellStyle name="20% - Accent2 3 6 2" xfId="508" xr:uid="{00000000-0005-0000-0000-000054020000}"/>
    <cellStyle name="20% - Accent2 3 6 3" xfId="509" xr:uid="{00000000-0005-0000-0000-000055020000}"/>
    <cellStyle name="20% - Accent2 3 7" xfId="510" xr:uid="{00000000-0005-0000-0000-000056020000}"/>
    <cellStyle name="20% - Accent2 3 7 2" xfId="511" xr:uid="{00000000-0005-0000-0000-000057020000}"/>
    <cellStyle name="20% - Accent2 3 8" xfId="512" xr:uid="{00000000-0005-0000-0000-000058020000}"/>
    <cellStyle name="20% - Accent2 3 9" xfId="513" xr:uid="{00000000-0005-0000-0000-000059020000}"/>
    <cellStyle name="20% - Accent2 4" xfId="514" xr:uid="{00000000-0005-0000-0000-00005A020000}"/>
    <cellStyle name="20% - Accent2 4 2" xfId="515" xr:uid="{00000000-0005-0000-0000-00005B020000}"/>
    <cellStyle name="20% - Accent2 4 2 2" xfId="516" xr:uid="{00000000-0005-0000-0000-00005C020000}"/>
    <cellStyle name="20% - Accent2 4 2 2 2" xfId="517" xr:uid="{00000000-0005-0000-0000-00005D020000}"/>
    <cellStyle name="20% - Accent2 4 2 2 2 2" xfId="518" xr:uid="{00000000-0005-0000-0000-00005E020000}"/>
    <cellStyle name="20% - Accent2 4 2 2 2 2 2" xfId="19729" xr:uid="{00000000-0005-0000-0000-00005F020000}"/>
    <cellStyle name="20% - Accent2 4 2 2 2 3" xfId="519" xr:uid="{00000000-0005-0000-0000-000060020000}"/>
    <cellStyle name="20% - Accent2 4 2 2 2 4" xfId="19728" xr:uid="{00000000-0005-0000-0000-000061020000}"/>
    <cellStyle name="20% - Accent2 4 2 2 3" xfId="520" xr:uid="{00000000-0005-0000-0000-000062020000}"/>
    <cellStyle name="20% - Accent2 4 2 2 3 2" xfId="521" xr:uid="{00000000-0005-0000-0000-000063020000}"/>
    <cellStyle name="20% - Accent2 4 2 2 3 3" xfId="19730" xr:uid="{00000000-0005-0000-0000-000064020000}"/>
    <cellStyle name="20% - Accent2 4 2 2 4" xfId="522" xr:uid="{00000000-0005-0000-0000-000065020000}"/>
    <cellStyle name="20% - Accent2 4 2 2 5" xfId="19727" xr:uid="{00000000-0005-0000-0000-000066020000}"/>
    <cellStyle name="20% - Accent2 4 2 3" xfId="523" xr:uid="{00000000-0005-0000-0000-000067020000}"/>
    <cellStyle name="20% - Accent2 4 2 3 2" xfId="524" xr:uid="{00000000-0005-0000-0000-000068020000}"/>
    <cellStyle name="20% - Accent2 4 2 3 2 2" xfId="19732" xr:uid="{00000000-0005-0000-0000-000069020000}"/>
    <cellStyle name="20% - Accent2 4 2 3 3" xfId="525" xr:uid="{00000000-0005-0000-0000-00006A020000}"/>
    <cellStyle name="20% - Accent2 4 2 3 4" xfId="19731" xr:uid="{00000000-0005-0000-0000-00006B020000}"/>
    <cellStyle name="20% - Accent2 4 2 4" xfId="526" xr:uid="{00000000-0005-0000-0000-00006C020000}"/>
    <cellStyle name="20% - Accent2 4 2 4 2" xfId="527" xr:uid="{00000000-0005-0000-0000-00006D020000}"/>
    <cellStyle name="20% - Accent2 4 2 4 3" xfId="19733" xr:uid="{00000000-0005-0000-0000-00006E020000}"/>
    <cellStyle name="20% - Accent2 4 2 5" xfId="528" xr:uid="{00000000-0005-0000-0000-00006F020000}"/>
    <cellStyle name="20% - Accent2 4 2 5 2" xfId="529" xr:uid="{00000000-0005-0000-0000-000070020000}"/>
    <cellStyle name="20% - Accent2 4 2 6" xfId="530" xr:uid="{00000000-0005-0000-0000-000071020000}"/>
    <cellStyle name="20% - Accent2 4 2 6 2" xfId="531" xr:uid="{00000000-0005-0000-0000-000072020000}"/>
    <cellStyle name="20% - Accent2 4 2 7" xfId="532" xr:uid="{00000000-0005-0000-0000-000073020000}"/>
    <cellStyle name="20% - Accent2 4 2 8" xfId="19726" xr:uid="{00000000-0005-0000-0000-000074020000}"/>
    <cellStyle name="20% - Accent2 4 3" xfId="533" xr:uid="{00000000-0005-0000-0000-000075020000}"/>
    <cellStyle name="20% - Accent2 4 3 2" xfId="534" xr:uid="{00000000-0005-0000-0000-000076020000}"/>
    <cellStyle name="20% - Accent2 4 3 2 2" xfId="19735" xr:uid="{00000000-0005-0000-0000-000077020000}"/>
    <cellStyle name="20% - Accent2 4 3 3" xfId="535" xr:uid="{00000000-0005-0000-0000-000078020000}"/>
    <cellStyle name="20% - Accent2 4 3 3 2" xfId="19736" xr:uid="{00000000-0005-0000-0000-000079020000}"/>
    <cellStyle name="20% - Accent2 4 3 4" xfId="536" xr:uid="{00000000-0005-0000-0000-00007A020000}"/>
    <cellStyle name="20% - Accent2 4 3 5" xfId="19734" xr:uid="{00000000-0005-0000-0000-00007B020000}"/>
    <cellStyle name="20% - Accent2 4 4" xfId="537" xr:uid="{00000000-0005-0000-0000-00007C020000}"/>
    <cellStyle name="20% - Accent2 4 4 2" xfId="538" xr:uid="{00000000-0005-0000-0000-00007D020000}"/>
    <cellStyle name="20% - Accent2 4 4 2 2" xfId="19738" xr:uid="{00000000-0005-0000-0000-00007E020000}"/>
    <cellStyle name="20% - Accent2 4 4 3" xfId="539" xr:uid="{00000000-0005-0000-0000-00007F020000}"/>
    <cellStyle name="20% - Accent2 4 4 4" xfId="19737" xr:uid="{00000000-0005-0000-0000-000080020000}"/>
    <cellStyle name="20% - Accent2 4 5" xfId="540" xr:uid="{00000000-0005-0000-0000-000081020000}"/>
    <cellStyle name="20% - Accent2 4 5 2" xfId="19739" xr:uid="{00000000-0005-0000-0000-000082020000}"/>
    <cellStyle name="20% - Accent2 4 6" xfId="541" xr:uid="{00000000-0005-0000-0000-000083020000}"/>
    <cellStyle name="20% - Accent2 4 6 2" xfId="542" xr:uid="{00000000-0005-0000-0000-000084020000}"/>
    <cellStyle name="20% - Accent2 4 7" xfId="543" xr:uid="{00000000-0005-0000-0000-000085020000}"/>
    <cellStyle name="20% - Accent2 4 7 2" xfId="544" xr:uid="{00000000-0005-0000-0000-000086020000}"/>
    <cellStyle name="20% - Accent2 4 8" xfId="545" xr:uid="{00000000-0005-0000-0000-000087020000}"/>
    <cellStyle name="20% - Accent2 4 9" xfId="546" xr:uid="{00000000-0005-0000-0000-000088020000}"/>
    <cellStyle name="20% - Accent2 5" xfId="547" xr:uid="{00000000-0005-0000-0000-000089020000}"/>
    <cellStyle name="20% - Accent2 5 2" xfId="548" xr:uid="{00000000-0005-0000-0000-00008A020000}"/>
    <cellStyle name="20% - Accent2 5 2 2" xfId="549" xr:uid="{00000000-0005-0000-0000-00008B020000}"/>
    <cellStyle name="20% - Accent2 5 2 2 2" xfId="550" xr:uid="{00000000-0005-0000-0000-00008C020000}"/>
    <cellStyle name="20% - Accent2 5 2 2 2 2" xfId="551" xr:uid="{00000000-0005-0000-0000-00008D020000}"/>
    <cellStyle name="20% - Accent2 5 2 2 2 2 2" xfId="19743" xr:uid="{00000000-0005-0000-0000-00008E020000}"/>
    <cellStyle name="20% - Accent2 5 2 2 2 3" xfId="19742" xr:uid="{00000000-0005-0000-0000-00008F020000}"/>
    <cellStyle name="20% - Accent2 5 2 2 3" xfId="552" xr:uid="{00000000-0005-0000-0000-000090020000}"/>
    <cellStyle name="20% - Accent2 5 2 2 3 2" xfId="19744" xr:uid="{00000000-0005-0000-0000-000091020000}"/>
    <cellStyle name="20% - Accent2 5 2 2 4" xfId="19741" xr:uid="{00000000-0005-0000-0000-000092020000}"/>
    <cellStyle name="20% - Accent2 5 2 3" xfId="553" xr:uid="{00000000-0005-0000-0000-000093020000}"/>
    <cellStyle name="20% - Accent2 5 2 3 2" xfId="554" xr:uid="{00000000-0005-0000-0000-000094020000}"/>
    <cellStyle name="20% - Accent2 5 2 3 2 2" xfId="19746" xr:uid="{00000000-0005-0000-0000-000095020000}"/>
    <cellStyle name="20% - Accent2 5 2 3 3" xfId="19745" xr:uid="{00000000-0005-0000-0000-000096020000}"/>
    <cellStyle name="20% - Accent2 5 2 4" xfId="555" xr:uid="{00000000-0005-0000-0000-000097020000}"/>
    <cellStyle name="20% - Accent2 5 2 4 2" xfId="19747" xr:uid="{00000000-0005-0000-0000-000098020000}"/>
    <cellStyle name="20% - Accent2 5 2 5" xfId="556" xr:uid="{00000000-0005-0000-0000-000099020000}"/>
    <cellStyle name="20% - Accent2 5 2 6" xfId="19740" xr:uid="{00000000-0005-0000-0000-00009A020000}"/>
    <cellStyle name="20% - Accent2 5 3" xfId="557" xr:uid="{00000000-0005-0000-0000-00009B020000}"/>
    <cellStyle name="20% - Accent2 5 3 2" xfId="558" xr:uid="{00000000-0005-0000-0000-00009C020000}"/>
    <cellStyle name="20% - Accent2 5 3 3" xfId="19748" xr:uid="{00000000-0005-0000-0000-00009D020000}"/>
    <cellStyle name="20% - Accent2 5 4" xfId="559" xr:uid="{00000000-0005-0000-0000-00009E020000}"/>
    <cellStyle name="20% - Accent2 5 5" xfId="560" xr:uid="{00000000-0005-0000-0000-00009F020000}"/>
    <cellStyle name="20% - Accent2 6" xfId="561" xr:uid="{00000000-0005-0000-0000-0000A0020000}"/>
    <cellStyle name="20% - Accent2 6 2" xfId="562" xr:uid="{00000000-0005-0000-0000-0000A1020000}"/>
    <cellStyle name="20% - Accent2 6 2 2" xfId="563" xr:uid="{00000000-0005-0000-0000-0000A2020000}"/>
    <cellStyle name="20% - Accent2 6 2 2 2" xfId="19750" xr:uid="{00000000-0005-0000-0000-0000A3020000}"/>
    <cellStyle name="20% - Accent2 6 2 3" xfId="564" xr:uid="{00000000-0005-0000-0000-0000A4020000}"/>
    <cellStyle name="20% - Accent2 6 2 4" xfId="565" xr:uid="{00000000-0005-0000-0000-0000A5020000}"/>
    <cellStyle name="20% - Accent2 6 3" xfId="566" xr:uid="{00000000-0005-0000-0000-0000A6020000}"/>
    <cellStyle name="20% - Accent2 6 3 2" xfId="567" xr:uid="{00000000-0005-0000-0000-0000A7020000}"/>
    <cellStyle name="20% - Accent2 6 3 2 2" xfId="568" xr:uid="{00000000-0005-0000-0000-0000A8020000}"/>
    <cellStyle name="20% - Accent2 6 3 2 2 2" xfId="19753" xr:uid="{00000000-0005-0000-0000-0000A9020000}"/>
    <cellStyle name="20% - Accent2 6 3 2 3" xfId="19752" xr:uid="{00000000-0005-0000-0000-0000AA020000}"/>
    <cellStyle name="20% - Accent2 6 3 3" xfId="569" xr:uid="{00000000-0005-0000-0000-0000AB020000}"/>
    <cellStyle name="20% - Accent2 6 3 3 2" xfId="19754" xr:uid="{00000000-0005-0000-0000-0000AC020000}"/>
    <cellStyle name="20% - Accent2 6 3 4" xfId="570" xr:uid="{00000000-0005-0000-0000-0000AD020000}"/>
    <cellStyle name="20% - Accent2 6 3 5" xfId="19751" xr:uid="{00000000-0005-0000-0000-0000AE020000}"/>
    <cellStyle name="20% - Accent2 6 4" xfId="571" xr:uid="{00000000-0005-0000-0000-0000AF020000}"/>
    <cellStyle name="20% - Accent2 6 4 2" xfId="572" xr:uid="{00000000-0005-0000-0000-0000B0020000}"/>
    <cellStyle name="20% - Accent2 6 4 2 2" xfId="19756" xr:uid="{00000000-0005-0000-0000-0000B1020000}"/>
    <cellStyle name="20% - Accent2 6 4 3" xfId="19755" xr:uid="{00000000-0005-0000-0000-0000B2020000}"/>
    <cellStyle name="20% - Accent2 6 5" xfId="573" xr:uid="{00000000-0005-0000-0000-0000B3020000}"/>
    <cellStyle name="20% - Accent2 6 5 2" xfId="19757" xr:uid="{00000000-0005-0000-0000-0000B4020000}"/>
    <cellStyle name="20% - Accent2 6 6" xfId="574" xr:uid="{00000000-0005-0000-0000-0000B5020000}"/>
    <cellStyle name="20% - Accent2 6 7" xfId="19749" xr:uid="{00000000-0005-0000-0000-0000B6020000}"/>
    <cellStyle name="20% - Accent2 7" xfId="575" xr:uid="{00000000-0005-0000-0000-0000B7020000}"/>
    <cellStyle name="20% - Accent2 7 2" xfId="576" xr:uid="{00000000-0005-0000-0000-0000B8020000}"/>
    <cellStyle name="20% - Accent2 7 2 2" xfId="577" xr:uid="{00000000-0005-0000-0000-0000B9020000}"/>
    <cellStyle name="20% - Accent2 7 2 2 2" xfId="578" xr:uid="{00000000-0005-0000-0000-0000BA020000}"/>
    <cellStyle name="20% - Accent2 7 2 2 2 2" xfId="19761" xr:uid="{00000000-0005-0000-0000-0000BB020000}"/>
    <cellStyle name="20% - Accent2 7 2 2 3" xfId="19760" xr:uid="{00000000-0005-0000-0000-0000BC020000}"/>
    <cellStyle name="20% - Accent2 7 2 3" xfId="579" xr:uid="{00000000-0005-0000-0000-0000BD020000}"/>
    <cellStyle name="20% - Accent2 7 2 3 2" xfId="19762" xr:uid="{00000000-0005-0000-0000-0000BE020000}"/>
    <cellStyle name="20% - Accent2 7 2 4" xfId="19759" xr:uid="{00000000-0005-0000-0000-0000BF020000}"/>
    <cellStyle name="20% - Accent2 7 3" xfId="580" xr:uid="{00000000-0005-0000-0000-0000C0020000}"/>
    <cellStyle name="20% - Accent2 7 3 2" xfId="581" xr:uid="{00000000-0005-0000-0000-0000C1020000}"/>
    <cellStyle name="20% - Accent2 7 3 2 2" xfId="19764" xr:uid="{00000000-0005-0000-0000-0000C2020000}"/>
    <cellStyle name="20% - Accent2 7 3 3" xfId="19763" xr:uid="{00000000-0005-0000-0000-0000C3020000}"/>
    <cellStyle name="20% - Accent2 7 4" xfId="582" xr:uid="{00000000-0005-0000-0000-0000C4020000}"/>
    <cellStyle name="20% - Accent2 7 4 2" xfId="19765" xr:uid="{00000000-0005-0000-0000-0000C5020000}"/>
    <cellStyle name="20% - Accent2 7 5" xfId="583" xr:uid="{00000000-0005-0000-0000-0000C6020000}"/>
    <cellStyle name="20% - Accent2 7 6" xfId="19758" xr:uid="{00000000-0005-0000-0000-0000C7020000}"/>
    <cellStyle name="20% - Accent2 8" xfId="584" xr:uid="{00000000-0005-0000-0000-0000C8020000}"/>
    <cellStyle name="20% - Accent2 8 2" xfId="585" xr:uid="{00000000-0005-0000-0000-0000C9020000}"/>
    <cellStyle name="20% - Accent2 8 3" xfId="586" xr:uid="{00000000-0005-0000-0000-0000CA020000}"/>
    <cellStyle name="20% - Accent2 8 3 2" xfId="19766" xr:uid="{00000000-0005-0000-0000-0000CB020000}"/>
    <cellStyle name="20% - Accent2 8 4" xfId="587" xr:uid="{00000000-0005-0000-0000-0000CC020000}"/>
    <cellStyle name="20% - Accent2 9" xfId="588" xr:uid="{00000000-0005-0000-0000-0000CD020000}"/>
    <cellStyle name="20% - Accent2 9 2" xfId="589" xr:uid="{00000000-0005-0000-0000-0000CE020000}"/>
    <cellStyle name="20% - Accent2 9 2 2" xfId="19767" xr:uid="{00000000-0005-0000-0000-0000CF020000}"/>
    <cellStyle name="20% - Accent2 9 3" xfId="590" xr:uid="{00000000-0005-0000-0000-0000D0020000}"/>
    <cellStyle name="20% - Accent3 10" xfId="591" xr:uid="{00000000-0005-0000-0000-0000D1020000}"/>
    <cellStyle name="20% - Accent3 10 2" xfId="592" xr:uid="{00000000-0005-0000-0000-0000D2020000}"/>
    <cellStyle name="20% - Accent3 10 2 2" xfId="19768" xr:uid="{00000000-0005-0000-0000-0000D3020000}"/>
    <cellStyle name="20% - Accent3 10 3" xfId="593" xr:uid="{00000000-0005-0000-0000-0000D4020000}"/>
    <cellStyle name="20% - Accent3 11" xfId="594" xr:uid="{00000000-0005-0000-0000-0000D5020000}"/>
    <cellStyle name="20% - Accent3 12" xfId="595" xr:uid="{00000000-0005-0000-0000-0000D6020000}"/>
    <cellStyle name="20% - Accent3 2" xfId="596" xr:uid="{00000000-0005-0000-0000-0000D7020000}"/>
    <cellStyle name="20% - Accent3 2 2" xfId="597" xr:uid="{00000000-0005-0000-0000-0000D8020000}"/>
    <cellStyle name="20% - Accent3 2 2 2" xfId="598" xr:uid="{00000000-0005-0000-0000-0000D9020000}"/>
    <cellStyle name="20% - Accent3 2 2 2 2" xfId="599" xr:uid="{00000000-0005-0000-0000-0000DA020000}"/>
    <cellStyle name="20% - Accent3 2 2 2 3" xfId="600" xr:uid="{00000000-0005-0000-0000-0000DB020000}"/>
    <cellStyle name="20% - Accent3 2 2 2 4" xfId="601" xr:uid="{00000000-0005-0000-0000-0000DC020000}"/>
    <cellStyle name="20% - Accent3 2 2 3" xfId="602" xr:uid="{00000000-0005-0000-0000-0000DD020000}"/>
    <cellStyle name="20% - Accent3 2 2 3 2" xfId="603" xr:uid="{00000000-0005-0000-0000-0000DE020000}"/>
    <cellStyle name="20% - Accent3 2 2 3 2 2" xfId="604" xr:uid="{00000000-0005-0000-0000-0000DF020000}"/>
    <cellStyle name="20% - Accent3 2 2 3 2 2 2" xfId="19772" xr:uid="{00000000-0005-0000-0000-0000E0020000}"/>
    <cellStyle name="20% - Accent3 2 2 3 2 3" xfId="19771" xr:uid="{00000000-0005-0000-0000-0000E1020000}"/>
    <cellStyle name="20% - Accent3 2 2 3 3" xfId="605" xr:uid="{00000000-0005-0000-0000-0000E2020000}"/>
    <cellStyle name="20% - Accent3 2 2 3 3 2" xfId="19773" xr:uid="{00000000-0005-0000-0000-0000E3020000}"/>
    <cellStyle name="20% - Accent3 2 2 3 4" xfId="606" xr:uid="{00000000-0005-0000-0000-0000E4020000}"/>
    <cellStyle name="20% - Accent3 2 2 3 5" xfId="19770" xr:uid="{00000000-0005-0000-0000-0000E5020000}"/>
    <cellStyle name="20% - Accent3 2 2 4" xfId="607" xr:uid="{00000000-0005-0000-0000-0000E6020000}"/>
    <cellStyle name="20% - Accent3 2 2 4 2" xfId="608" xr:uid="{00000000-0005-0000-0000-0000E7020000}"/>
    <cellStyle name="20% - Accent3 2 2 4 2 2" xfId="19775" xr:uid="{00000000-0005-0000-0000-0000E8020000}"/>
    <cellStyle name="20% - Accent3 2 2 4 3" xfId="609" xr:uid="{00000000-0005-0000-0000-0000E9020000}"/>
    <cellStyle name="20% - Accent3 2 2 4 4" xfId="19774" xr:uid="{00000000-0005-0000-0000-0000EA020000}"/>
    <cellStyle name="20% - Accent3 2 2 5" xfId="610" xr:uid="{00000000-0005-0000-0000-0000EB020000}"/>
    <cellStyle name="20% - Accent3 2 2 5 2" xfId="611" xr:uid="{00000000-0005-0000-0000-0000EC020000}"/>
    <cellStyle name="20% - Accent3 2 2 5 3" xfId="19776" xr:uid="{00000000-0005-0000-0000-0000ED020000}"/>
    <cellStyle name="20% - Accent3 2 2 6" xfId="612" xr:uid="{00000000-0005-0000-0000-0000EE020000}"/>
    <cellStyle name="20% - Accent3 2 2 6 2" xfId="613" xr:uid="{00000000-0005-0000-0000-0000EF020000}"/>
    <cellStyle name="20% - Accent3 2 2 7" xfId="614" xr:uid="{00000000-0005-0000-0000-0000F0020000}"/>
    <cellStyle name="20% - Accent3 2 2 8" xfId="19769" xr:uid="{00000000-0005-0000-0000-0000F1020000}"/>
    <cellStyle name="20% - Accent3 2 3" xfId="615" xr:uid="{00000000-0005-0000-0000-0000F2020000}"/>
    <cellStyle name="20% - Accent3 2 3 2" xfId="616" xr:uid="{00000000-0005-0000-0000-0000F3020000}"/>
    <cellStyle name="20% - Accent3 2 3 2 2" xfId="617" xr:uid="{00000000-0005-0000-0000-0000F4020000}"/>
    <cellStyle name="20% - Accent3 2 3 2 3" xfId="618" xr:uid="{00000000-0005-0000-0000-0000F5020000}"/>
    <cellStyle name="20% - Accent3 2 3 2 4" xfId="619" xr:uid="{00000000-0005-0000-0000-0000F6020000}"/>
    <cellStyle name="20% - Accent3 2 3 2 5" xfId="19777" xr:uid="{00000000-0005-0000-0000-0000F7020000}"/>
    <cellStyle name="20% - Accent3 2 3 3" xfId="620" xr:uid="{00000000-0005-0000-0000-0000F8020000}"/>
    <cellStyle name="20% - Accent3 2 3 4" xfId="621" xr:uid="{00000000-0005-0000-0000-0000F9020000}"/>
    <cellStyle name="20% - Accent3 2 3 5" xfId="622" xr:uid="{00000000-0005-0000-0000-0000FA020000}"/>
    <cellStyle name="20% - Accent3 2 4" xfId="623" xr:uid="{00000000-0005-0000-0000-0000FB020000}"/>
    <cellStyle name="20% - Accent3 2 4 2" xfId="624" xr:uid="{00000000-0005-0000-0000-0000FC020000}"/>
    <cellStyle name="20% - Accent3 2 5" xfId="625" xr:uid="{00000000-0005-0000-0000-0000FD020000}"/>
    <cellStyle name="20% - Accent3 2 5 2" xfId="626" xr:uid="{00000000-0005-0000-0000-0000FE020000}"/>
    <cellStyle name="20% - Accent3 2 5 3" xfId="627" xr:uid="{00000000-0005-0000-0000-0000FF020000}"/>
    <cellStyle name="20% - Accent3 2 6" xfId="628" xr:uid="{00000000-0005-0000-0000-000000030000}"/>
    <cellStyle name="20% - Accent3 2 6 2" xfId="629" xr:uid="{00000000-0005-0000-0000-000001030000}"/>
    <cellStyle name="20% - Accent3 2 7" xfId="630" xr:uid="{00000000-0005-0000-0000-000002030000}"/>
    <cellStyle name="20% - Accent3 2 7 2" xfId="631" xr:uid="{00000000-0005-0000-0000-000003030000}"/>
    <cellStyle name="20% - Accent3 2 8" xfId="632" xr:uid="{00000000-0005-0000-0000-000004030000}"/>
    <cellStyle name="20% - Accent3 3" xfId="633" xr:uid="{00000000-0005-0000-0000-000005030000}"/>
    <cellStyle name="20% - Accent3 3 2" xfId="634" xr:uid="{00000000-0005-0000-0000-000006030000}"/>
    <cellStyle name="20% - Accent3 3 2 2" xfId="635" xr:uid="{00000000-0005-0000-0000-000007030000}"/>
    <cellStyle name="20% - Accent3 3 2 2 2" xfId="636" xr:uid="{00000000-0005-0000-0000-000008030000}"/>
    <cellStyle name="20% - Accent3 3 2 2 2 2" xfId="637" xr:uid="{00000000-0005-0000-0000-000009030000}"/>
    <cellStyle name="20% - Accent3 3 2 2 2 2 2" xfId="19781" xr:uid="{00000000-0005-0000-0000-00000A030000}"/>
    <cellStyle name="20% - Accent3 3 2 2 2 3" xfId="638" xr:uid="{00000000-0005-0000-0000-00000B030000}"/>
    <cellStyle name="20% - Accent3 3 2 2 2 4" xfId="19780" xr:uid="{00000000-0005-0000-0000-00000C030000}"/>
    <cellStyle name="20% - Accent3 3 2 2 3" xfId="639" xr:uid="{00000000-0005-0000-0000-00000D030000}"/>
    <cellStyle name="20% - Accent3 3 2 2 3 2" xfId="640" xr:uid="{00000000-0005-0000-0000-00000E030000}"/>
    <cellStyle name="20% - Accent3 3 2 2 3 3" xfId="19782" xr:uid="{00000000-0005-0000-0000-00000F030000}"/>
    <cellStyle name="20% - Accent3 3 2 2 4" xfId="641" xr:uid="{00000000-0005-0000-0000-000010030000}"/>
    <cellStyle name="20% - Accent3 3 2 2 5" xfId="19779" xr:uid="{00000000-0005-0000-0000-000011030000}"/>
    <cellStyle name="20% - Accent3 3 2 3" xfId="642" xr:uid="{00000000-0005-0000-0000-000012030000}"/>
    <cellStyle name="20% - Accent3 3 2 3 2" xfId="643" xr:uid="{00000000-0005-0000-0000-000013030000}"/>
    <cellStyle name="20% - Accent3 3 2 3 2 2" xfId="19784" xr:uid="{00000000-0005-0000-0000-000014030000}"/>
    <cellStyle name="20% - Accent3 3 2 3 3" xfId="644" xr:uid="{00000000-0005-0000-0000-000015030000}"/>
    <cellStyle name="20% - Accent3 3 2 3 4" xfId="19783" xr:uid="{00000000-0005-0000-0000-000016030000}"/>
    <cellStyle name="20% - Accent3 3 2 4" xfId="645" xr:uid="{00000000-0005-0000-0000-000017030000}"/>
    <cellStyle name="20% - Accent3 3 2 4 2" xfId="646" xr:uid="{00000000-0005-0000-0000-000018030000}"/>
    <cellStyle name="20% - Accent3 3 2 4 3" xfId="19785" xr:uid="{00000000-0005-0000-0000-000019030000}"/>
    <cellStyle name="20% - Accent3 3 2 5" xfId="647" xr:uid="{00000000-0005-0000-0000-00001A030000}"/>
    <cellStyle name="20% - Accent3 3 2 5 2" xfId="648" xr:uid="{00000000-0005-0000-0000-00001B030000}"/>
    <cellStyle name="20% - Accent3 3 2 6" xfId="649" xr:uid="{00000000-0005-0000-0000-00001C030000}"/>
    <cellStyle name="20% - Accent3 3 2 6 2" xfId="650" xr:uid="{00000000-0005-0000-0000-00001D030000}"/>
    <cellStyle name="20% - Accent3 3 2 7" xfId="651" xr:uid="{00000000-0005-0000-0000-00001E030000}"/>
    <cellStyle name="20% - Accent3 3 2 8" xfId="19778" xr:uid="{00000000-0005-0000-0000-00001F030000}"/>
    <cellStyle name="20% - Accent3 3 3" xfId="652" xr:uid="{00000000-0005-0000-0000-000020030000}"/>
    <cellStyle name="20% - Accent3 3 3 2" xfId="653" xr:uid="{00000000-0005-0000-0000-000021030000}"/>
    <cellStyle name="20% - Accent3 3 3 2 2" xfId="654" xr:uid="{00000000-0005-0000-0000-000022030000}"/>
    <cellStyle name="20% - Accent3 3 3 2 2 2" xfId="19788" xr:uid="{00000000-0005-0000-0000-000023030000}"/>
    <cellStyle name="20% - Accent3 3 3 2 3" xfId="19787" xr:uid="{00000000-0005-0000-0000-000024030000}"/>
    <cellStyle name="20% - Accent3 3 3 3" xfId="655" xr:uid="{00000000-0005-0000-0000-000025030000}"/>
    <cellStyle name="20% - Accent3 3 3 3 2" xfId="19789" xr:uid="{00000000-0005-0000-0000-000026030000}"/>
    <cellStyle name="20% - Accent3 3 3 4" xfId="656" xr:uid="{00000000-0005-0000-0000-000027030000}"/>
    <cellStyle name="20% - Accent3 3 3 5" xfId="19786" xr:uid="{00000000-0005-0000-0000-000028030000}"/>
    <cellStyle name="20% - Accent3 3 4" xfId="657" xr:uid="{00000000-0005-0000-0000-000029030000}"/>
    <cellStyle name="20% - Accent3 3 4 2" xfId="658" xr:uid="{00000000-0005-0000-0000-00002A030000}"/>
    <cellStyle name="20% - Accent3 3 4 2 2" xfId="19791" xr:uid="{00000000-0005-0000-0000-00002B030000}"/>
    <cellStyle name="20% - Accent3 3 4 3" xfId="659" xr:uid="{00000000-0005-0000-0000-00002C030000}"/>
    <cellStyle name="20% - Accent3 3 4 4" xfId="19790" xr:uid="{00000000-0005-0000-0000-00002D030000}"/>
    <cellStyle name="20% - Accent3 3 5" xfId="660" xr:uid="{00000000-0005-0000-0000-00002E030000}"/>
    <cellStyle name="20% - Accent3 3 5 2" xfId="661" xr:uid="{00000000-0005-0000-0000-00002F030000}"/>
    <cellStyle name="20% - Accent3 3 5 3" xfId="19792" xr:uid="{00000000-0005-0000-0000-000030030000}"/>
    <cellStyle name="20% - Accent3 3 6" xfId="662" xr:uid="{00000000-0005-0000-0000-000031030000}"/>
    <cellStyle name="20% - Accent3 3 6 2" xfId="663" xr:uid="{00000000-0005-0000-0000-000032030000}"/>
    <cellStyle name="20% - Accent3 3 6 3" xfId="664" xr:uid="{00000000-0005-0000-0000-000033030000}"/>
    <cellStyle name="20% - Accent3 3 7" xfId="665" xr:uid="{00000000-0005-0000-0000-000034030000}"/>
    <cellStyle name="20% - Accent3 3 7 2" xfId="666" xr:uid="{00000000-0005-0000-0000-000035030000}"/>
    <cellStyle name="20% - Accent3 3 8" xfId="667" xr:uid="{00000000-0005-0000-0000-000036030000}"/>
    <cellStyle name="20% - Accent3 3 9" xfId="668" xr:uid="{00000000-0005-0000-0000-000037030000}"/>
    <cellStyle name="20% - Accent3 4" xfId="669" xr:uid="{00000000-0005-0000-0000-000038030000}"/>
    <cellStyle name="20% - Accent3 4 2" xfId="670" xr:uid="{00000000-0005-0000-0000-000039030000}"/>
    <cellStyle name="20% - Accent3 4 2 2" xfId="671" xr:uid="{00000000-0005-0000-0000-00003A030000}"/>
    <cellStyle name="20% - Accent3 4 2 2 2" xfId="672" xr:uid="{00000000-0005-0000-0000-00003B030000}"/>
    <cellStyle name="20% - Accent3 4 2 2 2 2" xfId="673" xr:uid="{00000000-0005-0000-0000-00003C030000}"/>
    <cellStyle name="20% - Accent3 4 2 2 2 2 2" xfId="19796" xr:uid="{00000000-0005-0000-0000-00003D030000}"/>
    <cellStyle name="20% - Accent3 4 2 2 2 3" xfId="674" xr:uid="{00000000-0005-0000-0000-00003E030000}"/>
    <cellStyle name="20% - Accent3 4 2 2 2 4" xfId="19795" xr:uid="{00000000-0005-0000-0000-00003F030000}"/>
    <cellStyle name="20% - Accent3 4 2 2 3" xfId="675" xr:uid="{00000000-0005-0000-0000-000040030000}"/>
    <cellStyle name="20% - Accent3 4 2 2 3 2" xfId="676" xr:uid="{00000000-0005-0000-0000-000041030000}"/>
    <cellStyle name="20% - Accent3 4 2 2 3 3" xfId="19797" xr:uid="{00000000-0005-0000-0000-000042030000}"/>
    <cellStyle name="20% - Accent3 4 2 2 4" xfId="677" xr:uid="{00000000-0005-0000-0000-000043030000}"/>
    <cellStyle name="20% - Accent3 4 2 2 5" xfId="19794" xr:uid="{00000000-0005-0000-0000-000044030000}"/>
    <cellStyle name="20% - Accent3 4 2 3" xfId="678" xr:uid="{00000000-0005-0000-0000-000045030000}"/>
    <cellStyle name="20% - Accent3 4 2 3 2" xfId="679" xr:uid="{00000000-0005-0000-0000-000046030000}"/>
    <cellStyle name="20% - Accent3 4 2 3 2 2" xfId="19799" xr:uid="{00000000-0005-0000-0000-000047030000}"/>
    <cellStyle name="20% - Accent3 4 2 3 3" xfId="680" xr:uid="{00000000-0005-0000-0000-000048030000}"/>
    <cellStyle name="20% - Accent3 4 2 3 4" xfId="19798" xr:uid="{00000000-0005-0000-0000-000049030000}"/>
    <cellStyle name="20% - Accent3 4 2 4" xfId="681" xr:uid="{00000000-0005-0000-0000-00004A030000}"/>
    <cellStyle name="20% - Accent3 4 2 4 2" xfId="682" xr:uid="{00000000-0005-0000-0000-00004B030000}"/>
    <cellStyle name="20% - Accent3 4 2 4 3" xfId="19800" xr:uid="{00000000-0005-0000-0000-00004C030000}"/>
    <cellStyle name="20% - Accent3 4 2 5" xfId="683" xr:uid="{00000000-0005-0000-0000-00004D030000}"/>
    <cellStyle name="20% - Accent3 4 2 5 2" xfId="684" xr:uid="{00000000-0005-0000-0000-00004E030000}"/>
    <cellStyle name="20% - Accent3 4 2 6" xfId="685" xr:uid="{00000000-0005-0000-0000-00004F030000}"/>
    <cellStyle name="20% - Accent3 4 2 6 2" xfId="686" xr:uid="{00000000-0005-0000-0000-000050030000}"/>
    <cellStyle name="20% - Accent3 4 2 7" xfId="687" xr:uid="{00000000-0005-0000-0000-000051030000}"/>
    <cellStyle name="20% - Accent3 4 2 8" xfId="19793" xr:uid="{00000000-0005-0000-0000-000052030000}"/>
    <cellStyle name="20% - Accent3 4 3" xfId="688" xr:uid="{00000000-0005-0000-0000-000053030000}"/>
    <cellStyle name="20% - Accent3 4 3 2" xfId="689" xr:uid="{00000000-0005-0000-0000-000054030000}"/>
    <cellStyle name="20% - Accent3 4 3 2 2" xfId="19802" xr:uid="{00000000-0005-0000-0000-000055030000}"/>
    <cellStyle name="20% - Accent3 4 3 3" xfId="690" xr:uid="{00000000-0005-0000-0000-000056030000}"/>
    <cellStyle name="20% - Accent3 4 3 3 2" xfId="19803" xr:uid="{00000000-0005-0000-0000-000057030000}"/>
    <cellStyle name="20% - Accent3 4 3 4" xfId="691" xr:uid="{00000000-0005-0000-0000-000058030000}"/>
    <cellStyle name="20% - Accent3 4 3 5" xfId="19801" xr:uid="{00000000-0005-0000-0000-000059030000}"/>
    <cellStyle name="20% - Accent3 4 4" xfId="692" xr:uid="{00000000-0005-0000-0000-00005A030000}"/>
    <cellStyle name="20% - Accent3 4 4 2" xfId="693" xr:uid="{00000000-0005-0000-0000-00005B030000}"/>
    <cellStyle name="20% - Accent3 4 4 2 2" xfId="19805" xr:uid="{00000000-0005-0000-0000-00005C030000}"/>
    <cellStyle name="20% - Accent3 4 4 3" xfId="694" xr:uid="{00000000-0005-0000-0000-00005D030000}"/>
    <cellStyle name="20% - Accent3 4 4 4" xfId="19804" xr:uid="{00000000-0005-0000-0000-00005E030000}"/>
    <cellStyle name="20% - Accent3 4 5" xfId="695" xr:uid="{00000000-0005-0000-0000-00005F030000}"/>
    <cellStyle name="20% - Accent3 4 5 2" xfId="19806" xr:uid="{00000000-0005-0000-0000-000060030000}"/>
    <cellStyle name="20% - Accent3 4 6" xfId="696" xr:uid="{00000000-0005-0000-0000-000061030000}"/>
    <cellStyle name="20% - Accent3 4 6 2" xfId="697" xr:uid="{00000000-0005-0000-0000-000062030000}"/>
    <cellStyle name="20% - Accent3 4 7" xfId="698" xr:uid="{00000000-0005-0000-0000-000063030000}"/>
    <cellStyle name="20% - Accent3 4 7 2" xfId="699" xr:uid="{00000000-0005-0000-0000-000064030000}"/>
    <cellStyle name="20% - Accent3 4 8" xfId="700" xr:uid="{00000000-0005-0000-0000-000065030000}"/>
    <cellStyle name="20% - Accent3 4 9" xfId="701" xr:uid="{00000000-0005-0000-0000-000066030000}"/>
    <cellStyle name="20% - Accent3 5" xfId="702" xr:uid="{00000000-0005-0000-0000-000067030000}"/>
    <cellStyle name="20% - Accent3 5 2" xfId="703" xr:uid="{00000000-0005-0000-0000-000068030000}"/>
    <cellStyle name="20% - Accent3 5 2 2" xfId="704" xr:uid="{00000000-0005-0000-0000-000069030000}"/>
    <cellStyle name="20% - Accent3 5 2 2 2" xfId="705" xr:uid="{00000000-0005-0000-0000-00006A030000}"/>
    <cellStyle name="20% - Accent3 5 2 2 2 2" xfId="706" xr:uid="{00000000-0005-0000-0000-00006B030000}"/>
    <cellStyle name="20% - Accent3 5 2 2 2 2 2" xfId="19810" xr:uid="{00000000-0005-0000-0000-00006C030000}"/>
    <cellStyle name="20% - Accent3 5 2 2 2 3" xfId="19809" xr:uid="{00000000-0005-0000-0000-00006D030000}"/>
    <cellStyle name="20% - Accent3 5 2 2 3" xfId="707" xr:uid="{00000000-0005-0000-0000-00006E030000}"/>
    <cellStyle name="20% - Accent3 5 2 2 3 2" xfId="19811" xr:uid="{00000000-0005-0000-0000-00006F030000}"/>
    <cellStyle name="20% - Accent3 5 2 2 4" xfId="19808" xr:uid="{00000000-0005-0000-0000-000070030000}"/>
    <cellStyle name="20% - Accent3 5 2 3" xfId="708" xr:uid="{00000000-0005-0000-0000-000071030000}"/>
    <cellStyle name="20% - Accent3 5 2 3 2" xfId="709" xr:uid="{00000000-0005-0000-0000-000072030000}"/>
    <cellStyle name="20% - Accent3 5 2 3 2 2" xfId="19813" xr:uid="{00000000-0005-0000-0000-000073030000}"/>
    <cellStyle name="20% - Accent3 5 2 3 3" xfId="19812" xr:uid="{00000000-0005-0000-0000-000074030000}"/>
    <cellStyle name="20% - Accent3 5 2 4" xfId="710" xr:uid="{00000000-0005-0000-0000-000075030000}"/>
    <cellStyle name="20% - Accent3 5 2 4 2" xfId="19814" xr:uid="{00000000-0005-0000-0000-000076030000}"/>
    <cellStyle name="20% - Accent3 5 2 5" xfId="711" xr:uid="{00000000-0005-0000-0000-000077030000}"/>
    <cellStyle name="20% - Accent3 5 2 6" xfId="19807" xr:uid="{00000000-0005-0000-0000-000078030000}"/>
    <cellStyle name="20% - Accent3 5 3" xfId="712" xr:uid="{00000000-0005-0000-0000-000079030000}"/>
    <cellStyle name="20% - Accent3 5 3 2" xfId="713" xr:uid="{00000000-0005-0000-0000-00007A030000}"/>
    <cellStyle name="20% - Accent3 5 3 3" xfId="19815" xr:uid="{00000000-0005-0000-0000-00007B030000}"/>
    <cellStyle name="20% - Accent3 5 4" xfId="714" xr:uid="{00000000-0005-0000-0000-00007C030000}"/>
    <cellStyle name="20% - Accent3 5 5" xfId="715" xr:uid="{00000000-0005-0000-0000-00007D030000}"/>
    <cellStyle name="20% - Accent3 6" xfId="716" xr:uid="{00000000-0005-0000-0000-00007E030000}"/>
    <cellStyle name="20% - Accent3 6 2" xfId="717" xr:uid="{00000000-0005-0000-0000-00007F030000}"/>
    <cellStyle name="20% - Accent3 6 2 2" xfId="718" xr:uid="{00000000-0005-0000-0000-000080030000}"/>
    <cellStyle name="20% - Accent3 6 2 2 2" xfId="19817" xr:uid="{00000000-0005-0000-0000-000081030000}"/>
    <cellStyle name="20% - Accent3 6 2 3" xfId="719" xr:uid="{00000000-0005-0000-0000-000082030000}"/>
    <cellStyle name="20% - Accent3 6 2 4" xfId="720" xr:uid="{00000000-0005-0000-0000-000083030000}"/>
    <cellStyle name="20% - Accent3 6 3" xfId="721" xr:uid="{00000000-0005-0000-0000-000084030000}"/>
    <cellStyle name="20% - Accent3 6 3 2" xfId="722" xr:uid="{00000000-0005-0000-0000-000085030000}"/>
    <cellStyle name="20% - Accent3 6 3 2 2" xfId="723" xr:uid="{00000000-0005-0000-0000-000086030000}"/>
    <cellStyle name="20% - Accent3 6 3 2 2 2" xfId="19820" xr:uid="{00000000-0005-0000-0000-000087030000}"/>
    <cellStyle name="20% - Accent3 6 3 2 3" xfId="19819" xr:uid="{00000000-0005-0000-0000-000088030000}"/>
    <cellStyle name="20% - Accent3 6 3 3" xfId="724" xr:uid="{00000000-0005-0000-0000-000089030000}"/>
    <cellStyle name="20% - Accent3 6 3 3 2" xfId="19821" xr:uid="{00000000-0005-0000-0000-00008A030000}"/>
    <cellStyle name="20% - Accent3 6 3 4" xfId="725" xr:uid="{00000000-0005-0000-0000-00008B030000}"/>
    <cellStyle name="20% - Accent3 6 3 5" xfId="19818" xr:uid="{00000000-0005-0000-0000-00008C030000}"/>
    <cellStyle name="20% - Accent3 6 4" xfId="726" xr:uid="{00000000-0005-0000-0000-00008D030000}"/>
    <cellStyle name="20% - Accent3 6 4 2" xfId="727" xr:uid="{00000000-0005-0000-0000-00008E030000}"/>
    <cellStyle name="20% - Accent3 6 4 2 2" xfId="19823" xr:uid="{00000000-0005-0000-0000-00008F030000}"/>
    <cellStyle name="20% - Accent3 6 4 3" xfId="19822" xr:uid="{00000000-0005-0000-0000-000090030000}"/>
    <cellStyle name="20% - Accent3 6 5" xfId="728" xr:uid="{00000000-0005-0000-0000-000091030000}"/>
    <cellStyle name="20% - Accent3 6 5 2" xfId="19824" xr:uid="{00000000-0005-0000-0000-000092030000}"/>
    <cellStyle name="20% - Accent3 6 6" xfId="729" xr:uid="{00000000-0005-0000-0000-000093030000}"/>
    <cellStyle name="20% - Accent3 6 7" xfId="19816" xr:uid="{00000000-0005-0000-0000-000094030000}"/>
    <cellStyle name="20% - Accent3 7" xfId="730" xr:uid="{00000000-0005-0000-0000-000095030000}"/>
    <cellStyle name="20% - Accent3 7 2" xfId="731" xr:uid="{00000000-0005-0000-0000-000096030000}"/>
    <cellStyle name="20% - Accent3 7 2 2" xfId="732" xr:uid="{00000000-0005-0000-0000-000097030000}"/>
    <cellStyle name="20% - Accent3 7 2 2 2" xfId="733" xr:uid="{00000000-0005-0000-0000-000098030000}"/>
    <cellStyle name="20% - Accent3 7 2 2 2 2" xfId="19828" xr:uid="{00000000-0005-0000-0000-000099030000}"/>
    <cellStyle name="20% - Accent3 7 2 2 3" xfId="19827" xr:uid="{00000000-0005-0000-0000-00009A030000}"/>
    <cellStyle name="20% - Accent3 7 2 3" xfId="734" xr:uid="{00000000-0005-0000-0000-00009B030000}"/>
    <cellStyle name="20% - Accent3 7 2 3 2" xfId="19829" xr:uid="{00000000-0005-0000-0000-00009C030000}"/>
    <cellStyle name="20% - Accent3 7 2 4" xfId="19826" xr:uid="{00000000-0005-0000-0000-00009D030000}"/>
    <cellStyle name="20% - Accent3 7 3" xfId="735" xr:uid="{00000000-0005-0000-0000-00009E030000}"/>
    <cellStyle name="20% - Accent3 7 3 2" xfId="736" xr:uid="{00000000-0005-0000-0000-00009F030000}"/>
    <cellStyle name="20% - Accent3 7 3 2 2" xfId="19831" xr:uid="{00000000-0005-0000-0000-0000A0030000}"/>
    <cellStyle name="20% - Accent3 7 3 3" xfId="19830" xr:uid="{00000000-0005-0000-0000-0000A1030000}"/>
    <cellStyle name="20% - Accent3 7 4" xfId="737" xr:uid="{00000000-0005-0000-0000-0000A2030000}"/>
    <cellStyle name="20% - Accent3 7 4 2" xfId="19832" xr:uid="{00000000-0005-0000-0000-0000A3030000}"/>
    <cellStyle name="20% - Accent3 7 5" xfId="738" xr:uid="{00000000-0005-0000-0000-0000A4030000}"/>
    <cellStyle name="20% - Accent3 7 6" xfId="19825" xr:uid="{00000000-0005-0000-0000-0000A5030000}"/>
    <cellStyle name="20% - Accent3 8" xfId="739" xr:uid="{00000000-0005-0000-0000-0000A6030000}"/>
    <cellStyle name="20% - Accent3 8 2" xfId="740" xr:uid="{00000000-0005-0000-0000-0000A7030000}"/>
    <cellStyle name="20% - Accent3 8 3" xfId="741" xr:uid="{00000000-0005-0000-0000-0000A8030000}"/>
    <cellStyle name="20% - Accent3 8 3 2" xfId="19833" xr:uid="{00000000-0005-0000-0000-0000A9030000}"/>
    <cellStyle name="20% - Accent3 8 4" xfId="742" xr:uid="{00000000-0005-0000-0000-0000AA030000}"/>
    <cellStyle name="20% - Accent3 9" xfId="743" xr:uid="{00000000-0005-0000-0000-0000AB030000}"/>
    <cellStyle name="20% - Accent3 9 2" xfId="744" xr:uid="{00000000-0005-0000-0000-0000AC030000}"/>
    <cellStyle name="20% - Accent3 9 2 2" xfId="19834" xr:uid="{00000000-0005-0000-0000-0000AD030000}"/>
    <cellStyle name="20% - Accent3 9 3" xfId="745" xr:uid="{00000000-0005-0000-0000-0000AE030000}"/>
    <cellStyle name="20% - Accent4 10" xfId="746" xr:uid="{00000000-0005-0000-0000-0000AF030000}"/>
    <cellStyle name="20% - Accent4 10 2" xfId="747" xr:uid="{00000000-0005-0000-0000-0000B0030000}"/>
    <cellStyle name="20% - Accent4 10 2 2" xfId="19835" xr:uid="{00000000-0005-0000-0000-0000B1030000}"/>
    <cellStyle name="20% - Accent4 10 3" xfId="748" xr:uid="{00000000-0005-0000-0000-0000B2030000}"/>
    <cellStyle name="20% - Accent4 11" xfId="749" xr:uid="{00000000-0005-0000-0000-0000B3030000}"/>
    <cellStyle name="20% - Accent4 12" xfId="750" xr:uid="{00000000-0005-0000-0000-0000B4030000}"/>
    <cellStyle name="20% - Accent4 2" xfId="751" xr:uid="{00000000-0005-0000-0000-0000B5030000}"/>
    <cellStyle name="20% - Accent4 2 2" xfId="752" xr:uid="{00000000-0005-0000-0000-0000B6030000}"/>
    <cellStyle name="20% - Accent4 2 2 2" xfId="753" xr:uid="{00000000-0005-0000-0000-0000B7030000}"/>
    <cellStyle name="20% - Accent4 2 2 2 2" xfId="754" xr:uid="{00000000-0005-0000-0000-0000B8030000}"/>
    <cellStyle name="20% - Accent4 2 2 2 3" xfId="755" xr:uid="{00000000-0005-0000-0000-0000B9030000}"/>
    <cellStyle name="20% - Accent4 2 2 2 4" xfId="756" xr:uid="{00000000-0005-0000-0000-0000BA030000}"/>
    <cellStyle name="20% - Accent4 2 2 3" xfId="757" xr:uid="{00000000-0005-0000-0000-0000BB030000}"/>
    <cellStyle name="20% - Accent4 2 2 3 2" xfId="758" xr:uid="{00000000-0005-0000-0000-0000BC030000}"/>
    <cellStyle name="20% - Accent4 2 2 3 2 2" xfId="759" xr:uid="{00000000-0005-0000-0000-0000BD030000}"/>
    <cellStyle name="20% - Accent4 2 2 3 2 2 2" xfId="19839" xr:uid="{00000000-0005-0000-0000-0000BE030000}"/>
    <cellStyle name="20% - Accent4 2 2 3 2 3" xfId="19838" xr:uid="{00000000-0005-0000-0000-0000BF030000}"/>
    <cellStyle name="20% - Accent4 2 2 3 3" xfId="760" xr:uid="{00000000-0005-0000-0000-0000C0030000}"/>
    <cellStyle name="20% - Accent4 2 2 3 3 2" xfId="19840" xr:uid="{00000000-0005-0000-0000-0000C1030000}"/>
    <cellStyle name="20% - Accent4 2 2 3 4" xfId="761" xr:uid="{00000000-0005-0000-0000-0000C2030000}"/>
    <cellStyle name="20% - Accent4 2 2 3 5" xfId="19837" xr:uid="{00000000-0005-0000-0000-0000C3030000}"/>
    <cellStyle name="20% - Accent4 2 2 4" xfId="762" xr:uid="{00000000-0005-0000-0000-0000C4030000}"/>
    <cellStyle name="20% - Accent4 2 2 4 2" xfId="763" xr:uid="{00000000-0005-0000-0000-0000C5030000}"/>
    <cellStyle name="20% - Accent4 2 2 4 2 2" xfId="19842" xr:uid="{00000000-0005-0000-0000-0000C6030000}"/>
    <cellStyle name="20% - Accent4 2 2 4 3" xfId="764" xr:uid="{00000000-0005-0000-0000-0000C7030000}"/>
    <cellStyle name="20% - Accent4 2 2 4 4" xfId="19841" xr:uid="{00000000-0005-0000-0000-0000C8030000}"/>
    <cellStyle name="20% - Accent4 2 2 5" xfId="765" xr:uid="{00000000-0005-0000-0000-0000C9030000}"/>
    <cellStyle name="20% - Accent4 2 2 5 2" xfId="766" xr:uid="{00000000-0005-0000-0000-0000CA030000}"/>
    <cellStyle name="20% - Accent4 2 2 5 3" xfId="19843" xr:uid="{00000000-0005-0000-0000-0000CB030000}"/>
    <cellStyle name="20% - Accent4 2 2 6" xfId="767" xr:uid="{00000000-0005-0000-0000-0000CC030000}"/>
    <cellStyle name="20% - Accent4 2 2 6 2" xfId="768" xr:uid="{00000000-0005-0000-0000-0000CD030000}"/>
    <cellStyle name="20% - Accent4 2 2 7" xfId="769" xr:uid="{00000000-0005-0000-0000-0000CE030000}"/>
    <cellStyle name="20% - Accent4 2 2 8" xfId="19836" xr:uid="{00000000-0005-0000-0000-0000CF030000}"/>
    <cellStyle name="20% - Accent4 2 3" xfId="770" xr:uid="{00000000-0005-0000-0000-0000D0030000}"/>
    <cellStyle name="20% - Accent4 2 3 2" xfId="771" xr:uid="{00000000-0005-0000-0000-0000D1030000}"/>
    <cellStyle name="20% - Accent4 2 3 2 2" xfId="772" xr:uid="{00000000-0005-0000-0000-0000D2030000}"/>
    <cellStyle name="20% - Accent4 2 3 2 3" xfId="773" xr:uid="{00000000-0005-0000-0000-0000D3030000}"/>
    <cellStyle name="20% - Accent4 2 3 2 4" xfId="774" xr:uid="{00000000-0005-0000-0000-0000D4030000}"/>
    <cellStyle name="20% - Accent4 2 3 2 5" xfId="19844" xr:uid="{00000000-0005-0000-0000-0000D5030000}"/>
    <cellStyle name="20% - Accent4 2 3 3" xfId="775" xr:uid="{00000000-0005-0000-0000-0000D6030000}"/>
    <cellStyle name="20% - Accent4 2 3 4" xfId="776" xr:uid="{00000000-0005-0000-0000-0000D7030000}"/>
    <cellStyle name="20% - Accent4 2 3 5" xfId="777" xr:uid="{00000000-0005-0000-0000-0000D8030000}"/>
    <cellStyle name="20% - Accent4 2 4" xfId="778" xr:uid="{00000000-0005-0000-0000-0000D9030000}"/>
    <cellStyle name="20% - Accent4 2 4 2" xfId="779" xr:uid="{00000000-0005-0000-0000-0000DA030000}"/>
    <cellStyle name="20% - Accent4 2 5" xfId="780" xr:uid="{00000000-0005-0000-0000-0000DB030000}"/>
    <cellStyle name="20% - Accent4 2 5 2" xfId="781" xr:uid="{00000000-0005-0000-0000-0000DC030000}"/>
    <cellStyle name="20% - Accent4 2 5 3" xfId="782" xr:uid="{00000000-0005-0000-0000-0000DD030000}"/>
    <cellStyle name="20% - Accent4 2 6" xfId="783" xr:uid="{00000000-0005-0000-0000-0000DE030000}"/>
    <cellStyle name="20% - Accent4 2 6 2" xfId="784" xr:uid="{00000000-0005-0000-0000-0000DF030000}"/>
    <cellStyle name="20% - Accent4 2 7" xfId="785" xr:uid="{00000000-0005-0000-0000-0000E0030000}"/>
    <cellStyle name="20% - Accent4 2 7 2" xfId="786" xr:uid="{00000000-0005-0000-0000-0000E1030000}"/>
    <cellStyle name="20% - Accent4 2 8" xfId="787" xr:uid="{00000000-0005-0000-0000-0000E2030000}"/>
    <cellStyle name="20% - Accent4 3" xfId="788" xr:uid="{00000000-0005-0000-0000-0000E3030000}"/>
    <cellStyle name="20% - Accent4 3 2" xfId="789" xr:uid="{00000000-0005-0000-0000-0000E4030000}"/>
    <cellStyle name="20% - Accent4 3 2 2" xfId="790" xr:uid="{00000000-0005-0000-0000-0000E5030000}"/>
    <cellStyle name="20% - Accent4 3 2 2 2" xfId="791" xr:uid="{00000000-0005-0000-0000-0000E6030000}"/>
    <cellStyle name="20% - Accent4 3 2 2 2 2" xfId="792" xr:uid="{00000000-0005-0000-0000-0000E7030000}"/>
    <cellStyle name="20% - Accent4 3 2 2 2 2 2" xfId="19848" xr:uid="{00000000-0005-0000-0000-0000E8030000}"/>
    <cellStyle name="20% - Accent4 3 2 2 2 3" xfId="793" xr:uid="{00000000-0005-0000-0000-0000E9030000}"/>
    <cellStyle name="20% - Accent4 3 2 2 2 4" xfId="19847" xr:uid="{00000000-0005-0000-0000-0000EA030000}"/>
    <cellStyle name="20% - Accent4 3 2 2 3" xfId="794" xr:uid="{00000000-0005-0000-0000-0000EB030000}"/>
    <cellStyle name="20% - Accent4 3 2 2 3 2" xfId="795" xr:uid="{00000000-0005-0000-0000-0000EC030000}"/>
    <cellStyle name="20% - Accent4 3 2 2 3 3" xfId="19849" xr:uid="{00000000-0005-0000-0000-0000ED030000}"/>
    <cellStyle name="20% - Accent4 3 2 2 4" xfId="796" xr:uid="{00000000-0005-0000-0000-0000EE030000}"/>
    <cellStyle name="20% - Accent4 3 2 2 5" xfId="19846" xr:uid="{00000000-0005-0000-0000-0000EF030000}"/>
    <cellStyle name="20% - Accent4 3 2 3" xfId="797" xr:uid="{00000000-0005-0000-0000-0000F0030000}"/>
    <cellStyle name="20% - Accent4 3 2 3 2" xfId="798" xr:uid="{00000000-0005-0000-0000-0000F1030000}"/>
    <cellStyle name="20% - Accent4 3 2 3 2 2" xfId="19851" xr:uid="{00000000-0005-0000-0000-0000F2030000}"/>
    <cellStyle name="20% - Accent4 3 2 3 3" xfId="799" xr:uid="{00000000-0005-0000-0000-0000F3030000}"/>
    <cellStyle name="20% - Accent4 3 2 3 4" xfId="19850" xr:uid="{00000000-0005-0000-0000-0000F4030000}"/>
    <cellStyle name="20% - Accent4 3 2 4" xfId="800" xr:uid="{00000000-0005-0000-0000-0000F5030000}"/>
    <cellStyle name="20% - Accent4 3 2 4 2" xfId="801" xr:uid="{00000000-0005-0000-0000-0000F6030000}"/>
    <cellStyle name="20% - Accent4 3 2 4 3" xfId="19852" xr:uid="{00000000-0005-0000-0000-0000F7030000}"/>
    <cellStyle name="20% - Accent4 3 2 5" xfId="802" xr:uid="{00000000-0005-0000-0000-0000F8030000}"/>
    <cellStyle name="20% - Accent4 3 2 5 2" xfId="803" xr:uid="{00000000-0005-0000-0000-0000F9030000}"/>
    <cellStyle name="20% - Accent4 3 2 6" xfId="804" xr:uid="{00000000-0005-0000-0000-0000FA030000}"/>
    <cellStyle name="20% - Accent4 3 2 6 2" xfId="805" xr:uid="{00000000-0005-0000-0000-0000FB030000}"/>
    <cellStyle name="20% - Accent4 3 2 7" xfId="806" xr:uid="{00000000-0005-0000-0000-0000FC030000}"/>
    <cellStyle name="20% - Accent4 3 2 8" xfId="19845" xr:uid="{00000000-0005-0000-0000-0000FD030000}"/>
    <cellStyle name="20% - Accent4 3 3" xfId="807" xr:uid="{00000000-0005-0000-0000-0000FE030000}"/>
    <cellStyle name="20% - Accent4 3 3 2" xfId="808" xr:uid="{00000000-0005-0000-0000-0000FF030000}"/>
    <cellStyle name="20% - Accent4 3 3 2 2" xfId="809" xr:uid="{00000000-0005-0000-0000-000000040000}"/>
    <cellStyle name="20% - Accent4 3 3 2 2 2" xfId="19855" xr:uid="{00000000-0005-0000-0000-000001040000}"/>
    <cellStyle name="20% - Accent4 3 3 2 3" xfId="19854" xr:uid="{00000000-0005-0000-0000-000002040000}"/>
    <cellStyle name="20% - Accent4 3 3 3" xfId="810" xr:uid="{00000000-0005-0000-0000-000003040000}"/>
    <cellStyle name="20% - Accent4 3 3 3 2" xfId="19856" xr:uid="{00000000-0005-0000-0000-000004040000}"/>
    <cellStyle name="20% - Accent4 3 3 4" xfId="811" xr:uid="{00000000-0005-0000-0000-000005040000}"/>
    <cellStyle name="20% - Accent4 3 3 5" xfId="19853" xr:uid="{00000000-0005-0000-0000-000006040000}"/>
    <cellStyle name="20% - Accent4 3 4" xfId="812" xr:uid="{00000000-0005-0000-0000-000007040000}"/>
    <cellStyle name="20% - Accent4 3 4 2" xfId="813" xr:uid="{00000000-0005-0000-0000-000008040000}"/>
    <cellStyle name="20% - Accent4 3 4 2 2" xfId="19858" xr:uid="{00000000-0005-0000-0000-000009040000}"/>
    <cellStyle name="20% - Accent4 3 4 3" xfId="814" xr:uid="{00000000-0005-0000-0000-00000A040000}"/>
    <cellStyle name="20% - Accent4 3 4 4" xfId="19857" xr:uid="{00000000-0005-0000-0000-00000B040000}"/>
    <cellStyle name="20% - Accent4 3 5" xfId="815" xr:uid="{00000000-0005-0000-0000-00000C040000}"/>
    <cellStyle name="20% - Accent4 3 5 2" xfId="816" xr:uid="{00000000-0005-0000-0000-00000D040000}"/>
    <cellStyle name="20% - Accent4 3 5 3" xfId="19859" xr:uid="{00000000-0005-0000-0000-00000E040000}"/>
    <cellStyle name="20% - Accent4 3 6" xfId="817" xr:uid="{00000000-0005-0000-0000-00000F040000}"/>
    <cellStyle name="20% - Accent4 3 6 2" xfId="818" xr:uid="{00000000-0005-0000-0000-000010040000}"/>
    <cellStyle name="20% - Accent4 3 6 3" xfId="819" xr:uid="{00000000-0005-0000-0000-000011040000}"/>
    <cellStyle name="20% - Accent4 3 7" xfId="820" xr:uid="{00000000-0005-0000-0000-000012040000}"/>
    <cellStyle name="20% - Accent4 3 7 2" xfId="821" xr:uid="{00000000-0005-0000-0000-000013040000}"/>
    <cellStyle name="20% - Accent4 3 8" xfId="822" xr:uid="{00000000-0005-0000-0000-000014040000}"/>
    <cellStyle name="20% - Accent4 3 9" xfId="823" xr:uid="{00000000-0005-0000-0000-000015040000}"/>
    <cellStyle name="20% - Accent4 4" xfId="824" xr:uid="{00000000-0005-0000-0000-000016040000}"/>
    <cellStyle name="20% - Accent4 4 2" xfId="825" xr:uid="{00000000-0005-0000-0000-000017040000}"/>
    <cellStyle name="20% - Accent4 4 2 2" xfId="826" xr:uid="{00000000-0005-0000-0000-000018040000}"/>
    <cellStyle name="20% - Accent4 4 2 2 2" xfId="827" xr:uid="{00000000-0005-0000-0000-000019040000}"/>
    <cellStyle name="20% - Accent4 4 2 2 2 2" xfId="828" xr:uid="{00000000-0005-0000-0000-00001A040000}"/>
    <cellStyle name="20% - Accent4 4 2 2 2 2 2" xfId="19863" xr:uid="{00000000-0005-0000-0000-00001B040000}"/>
    <cellStyle name="20% - Accent4 4 2 2 2 3" xfId="829" xr:uid="{00000000-0005-0000-0000-00001C040000}"/>
    <cellStyle name="20% - Accent4 4 2 2 2 4" xfId="19862" xr:uid="{00000000-0005-0000-0000-00001D040000}"/>
    <cellStyle name="20% - Accent4 4 2 2 3" xfId="830" xr:uid="{00000000-0005-0000-0000-00001E040000}"/>
    <cellStyle name="20% - Accent4 4 2 2 3 2" xfId="831" xr:uid="{00000000-0005-0000-0000-00001F040000}"/>
    <cellStyle name="20% - Accent4 4 2 2 3 3" xfId="19864" xr:uid="{00000000-0005-0000-0000-000020040000}"/>
    <cellStyle name="20% - Accent4 4 2 2 4" xfId="832" xr:uid="{00000000-0005-0000-0000-000021040000}"/>
    <cellStyle name="20% - Accent4 4 2 2 5" xfId="19861" xr:uid="{00000000-0005-0000-0000-000022040000}"/>
    <cellStyle name="20% - Accent4 4 2 3" xfId="833" xr:uid="{00000000-0005-0000-0000-000023040000}"/>
    <cellStyle name="20% - Accent4 4 2 3 2" xfId="834" xr:uid="{00000000-0005-0000-0000-000024040000}"/>
    <cellStyle name="20% - Accent4 4 2 3 2 2" xfId="19866" xr:uid="{00000000-0005-0000-0000-000025040000}"/>
    <cellStyle name="20% - Accent4 4 2 3 3" xfId="835" xr:uid="{00000000-0005-0000-0000-000026040000}"/>
    <cellStyle name="20% - Accent4 4 2 3 4" xfId="19865" xr:uid="{00000000-0005-0000-0000-000027040000}"/>
    <cellStyle name="20% - Accent4 4 2 4" xfId="836" xr:uid="{00000000-0005-0000-0000-000028040000}"/>
    <cellStyle name="20% - Accent4 4 2 4 2" xfId="837" xr:uid="{00000000-0005-0000-0000-000029040000}"/>
    <cellStyle name="20% - Accent4 4 2 4 3" xfId="19867" xr:uid="{00000000-0005-0000-0000-00002A040000}"/>
    <cellStyle name="20% - Accent4 4 2 5" xfId="838" xr:uid="{00000000-0005-0000-0000-00002B040000}"/>
    <cellStyle name="20% - Accent4 4 2 5 2" xfId="839" xr:uid="{00000000-0005-0000-0000-00002C040000}"/>
    <cellStyle name="20% - Accent4 4 2 6" xfId="840" xr:uid="{00000000-0005-0000-0000-00002D040000}"/>
    <cellStyle name="20% - Accent4 4 2 6 2" xfId="841" xr:uid="{00000000-0005-0000-0000-00002E040000}"/>
    <cellStyle name="20% - Accent4 4 2 7" xfId="842" xr:uid="{00000000-0005-0000-0000-00002F040000}"/>
    <cellStyle name="20% - Accent4 4 2 8" xfId="19860" xr:uid="{00000000-0005-0000-0000-000030040000}"/>
    <cellStyle name="20% - Accent4 4 3" xfId="843" xr:uid="{00000000-0005-0000-0000-000031040000}"/>
    <cellStyle name="20% - Accent4 4 3 2" xfId="844" xr:uid="{00000000-0005-0000-0000-000032040000}"/>
    <cellStyle name="20% - Accent4 4 3 2 2" xfId="19869" xr:uid="{00000000-0005-0000-0000-000033040000}"/>
    <cellStyle name="20% - Accent4 4 3 3" xfId="845" xr:uid="{00000000-0005-0000-0000-000034040000}"/>
    <cellStyle name="20% - Accent4 4 3 3 2" xfId="19870" xr:uid="{00000000-0005-0000-0000-000035040000}"/>
    <cellStyle name="20% - Accent4 4 3 4" xfId="846" xr:uid="{00000000-0005-0000-0000-000036040000}"/>
    <cellStyle name="20% - Accent4 4 3 5" xfId="19868" xr:uid="{00000000-0005-0000-0000-000037040000}"/>
    <cellStyle name="20% - Accent4 4 4" xfId="847" xr:uid="{00000000-0005-0000-0000-000038040000}"/>
    <cellStyle name="20% - Accent4 4 4 2" xfId="848" xr:uid="{00000000-0005-0000-0000-000039040000}"/>
    <cellStyle name="20% - Accent4 4 4 2 2" xfId="19872" xr:uid="{00000000-0005-0000-0000-00003A040000}"/>
    <cellStyle name="20% - Accent4 4 4 3" xfId="849" xr:uid="{00000000-0005-0000-0000-00003B040000}"/>
    <cellStyle name="20% - Accent4 4 4 4" xfId="19871" xr:uid="{00000000-0005-0000-0000-00003C040000}"/>
    <cellStyle name="20% - Accent4 4 5" xfId="850" xr:uid="{00000000-0005-0000-0000-00003D040000}"/>
    <cellStyle name="20% - Accent4 4 5 2" xfId="19873" xr:uid="{00000000-0005-0000-0000-00003E040000}"/>
    <cellStyle name="20% - Accent4 4 6" xfId="851" xr:uid="{00000000-0005-0000-0000-00003F040000}"/>
    <cellStyle name="20% - Accent4 4 6 2" xfId="852" xr:uid="{00000000-0005-0000-0000-000040040000}"/>
    <cellStyle name="20% - Accent4 4 7" xfId="853" xr:uid="{00000000-0005-0000-0000-000041040000}"/>
    <cellStyle name="20% - Accent4 4 7 2" xfId="854" xr:uid="{00000000-0005-0000-0000-000042040000}"/>
    <cellStyle name="20% - Accent4 4 8" xfId="855" xr:uid="{00000000-0005-0000-0000-000043040000}"/>
    <cellStyle name="20% - Accent4 4 9" xfId="856" xr:uid="{00000000-0005-0000-0000-000044040000}"/>
    <cellStyle name="20% - Accent4 5" xfId="857" xr:uid="{00000000-0005-0000-0000-000045040000}"/>
    <cellStyle name="20% - Accent4 5 2" xfId="858" xr:uid="{00000000-0005-0000-0000-000046040000}"/>
    <cellStyle name="20% - Accent4 5 2 2" xfId="859" xr:uid="{00000000-0005-0000-0000-000047040000}"/>
    <cellStyle name="20% - Accent4 5 2 2 2" xfId="860" xr:uid="{00000000-0005-0000-0000-000048040000}"/>
    <cellStyle name="20% - Accent4 5 2 2 2 2" xfId="861" xr:uid="{00000000-0005-0000-0000-000049040000}"/>
    <cellStyle name="20% - Accent4 5 2 2 2 2 2" xfId="19877" xr:uid="{00000000-0005-0000-0000-00004A040000}"/>
    <cellStyle name="20% - Accent4 5 2 2 2 3" xfId="19876" xr:uid="{00000000-0005-0000-0000-00004B040000}"/>
    <cellStyle name="20% - Accent4 5 2 2 3" xfId="862" xr:uid="{00000000-0005-0000-0000-00004C040000}"/>
    <cellStyle name="20% - Accent4 5 2 2 3 2" xfId="19878" xr:uid="{00000000-0005-0000-0000-00004D040000}"/>
    <cellStyle name="20% - Accent4 5 2 2 4" xfId="19875" xr:uid="{00000000-0005-0000-0000-00004E040000}"/>
    <cellStyle name="20% - Accent4 5 2 3" xfId="863" xr:uid="{00000000-0005-0000-0000-00004F040000}"/>
    <cellStyle name="20% - Accent4 5 2 3 2" xfId="864" xr:uid="{00000000-0005-0000-0000-000050040000}"/>
    <cellStyle name="20% - Accent4 5 2 3 2 2" xfId="19880" xr:uid="{00000000-0005-0000-0000-000051040000}"/>
    <cellStyle name="20% - Accent4 5 2 3 3" xfId="19879" xr:uid="{00000000-0005-0000-0000-000052040000}"/>
    <cellStyle name="20% - Accent4 5 2 4" xfId="865" xr:uid="{00000000-0005-0000-0000-000053040000}"/>
    <cellStyle name="20% - Accent4 5 2 4 2" xfId="19881" xr:uid="{00000000-0005-0000-0000-000054040000}"/>
    <cellStyle name="20% - Accent4 5 2 5" xfId="866" xr:uid="{00000000-0005-0000-0000-000055040000}"/>
    <cellStyle name="20% - Accent4 5 2 6" xfId="19874" xr:uid="{00000000-0005-0000-0000-000056040000}"/>
    <cellStyle name="20% - Accent4 5 3" xfId="867" xr:uid="{00000000-0005-0000-0000-000057040000}"/>
    <cellStyle name="20% - Accent4 5 3 2" xfId="868" xr:uid="{00000000-0005-0000-0000-000058040000}"/>
    <cellStyle name="20% - Accent4 5 3 3" xfId="19882" xr:uid="{00000000-0005-0000-0000-000059040000}"/>
    <cellStyle name="20% - Accent4 5 4" xfId="869" xr:uid="{00000000-0005-0000-0000-00005A040000}"/>
    <cellStyle name="20% - Accent4 5 5" xfId="870" xr:uid="{00000000-0005-0000-0000-00005B040000}"/>
    <cellStyle name="20% - Accent4 6" xfId="871" xr:uid="{00000000-0005-0000-0000-00005C040000}"/>
    <cellStyle name="20% - Accent4 6 2" xfId="872" xr:uid="{00000000-0005-0000-0000-00005D040000}"/>
    <cellStyle name="20% - Accent4 6 2 2" xfId="873" xr:uid="{00000000-0005-0000-0000-00005E040000}"/>
    <cellStyle name="20% - Accent4 6 2 2 2" xfId="19884" xr:uid="{00000000-0005-0000-0000-00005F040000}"/>
    <cellStyle name="20% - Accent4 6 2 3" xfId="874" xr:uid="{00000000-0005-0000-0000-000060040000}"/>
    <cellStyle name="20% - Accent4 6 2 4" xfId="875" xr:uid="{00000000-0005-0000-0000-000061040000}"/>
    <cellStyle name="20% - Accent4 6 3" xfId="876" xr:uid="{00000000-0005-0000-0000-000062040000}"/>
    <cellStyle name="20% - Accent4 6 3 2" xfId="877" xr:uid="{00000000-0005-0000-0000-000063040000}"/>
    <cellStyle name="20% - Accent4 6 3 2 2" xfId="878" xr:uid="{00000000-0005-0000-0000-000064040000}"/>
    <cellStyle name="20% - Accent4 6 3 2 2 2" xfId="19887" xr:uid="{00000000-0005-0000-0000-000065040000}"/>
    <cellStyle name="20% - Accent4 6 3 2 3" xfId="19886" xr:uid="{00000000-0005-0000-0000-000066040000}"/>
    <cellStyle name="20% - Accent4 6 3 3" xfId="879" xr:uid="{00000000-0005-0000-0000-000067040000}"/>
    <cellStyle name="20% - Accent4 6 3 3 2" xfId="19888" xr:uid="{00000000-0005-0000-0000-000068040000}"/>
    <cellStyle name="20% - Accent4 6 3 4" xfId="880" xr:uid="{00000000-0005-0000-0000-000069040000}"/>
    <cellStyle name="20% - Accent4 6 3 5" xfId="19885" xr:uid="{00000000-0005-0000-0000-00006A040000}"/>
    <cellStyle name="20% - Accent4 6 4" xfId="881" xr:uid="{00000000-0005-0000-0000-00006B040000}"/>
    <cellStyle name="20% - Accent4 6 4 2" xfId="882" xr:uid="{00000000-0005-0000-0000-00006C040000}"/>
    <cellStyle name="20% - Accent4 6 4 2 2" xfId="19890" xr:uid="{00000000-0005-0000-0000-00006D040000}"/>
    <cellStyle name="20% - Accent4 6 4 3" xfId="19889" xr:uid="{00000000-0005-0000-0000-00006E040000}"/>
    <cellStyle name="20% - Accent4 6 5" xfId="883" xr:uid="{00000000-0005-0000-0000-00006F040000}"/>
    <cellStyle name="20% - Accent4 6 5 2" xfId="19891" xr:uid="{00000000-0005-0000-0000-000070040000}"/>
    <cellStyle name="20% - Accent4 6 6" xfId="884" xr:uid="{00000000-0005-0000-0000-000071040000}"/>
    <cellStyle name="20% - Accent4 6 7" xfId="19883" xr:uid="{00000000-0005-0000-0000-000072040000}"/>
    <cellStyle name="20% - Accent4 7" xfId="885" xr:uid="{00000000-0005-0000-0000-000073040000}"/>
    <cellStyle name="20% - Accent4 7 2" xfId="886" xr:uid="{00000000-0005-0000-0000-000074040000}"/>
    <cellStyle name="20% - Accent4 7 2 2" xfId="887" xr:uid="{00000000-0005-0000-0000-000075040000}"/>
    <cellStyle name="20% - Accent4 7 2 2 2" xfId="888" xr:uid="{00000000-0005-0000-0000-000076040000}"/>
    <cellStyle name="20% - Accent4 7 2 2 2 2" xfId="19895" xr:uid="{00000000-0005-0000-0000-000077040000}"/>
    <cellStyle name="20% - Accent4 7 2 2 3" xfId="19894" xr:uid="{00000000-0005-0000-0000-000078040000}"/>
    <cellStyle name="20% - Accent4 7 2 3" xfId="889" xr:uid="{00000000-0005-0000-0000-000079040000}"/>
    <cellStyle name="20% - Accent4 7 2 3 2" xfId="19896" xr:uid="{00000000-0005-0000-0000-00007A040000}"/>
    <cellStyle name="20% - Accent4 7 2 4" xfId="19893" xr:uid="{00000000-0005-0000-0000-00007B040000}"/>
    <cellStyle name="20% - Accent4 7 3" xfId="890" xr:uid="{00000000-0005-0000-0000-00007C040000}"/>
    <cellStyle name="20% - Accent4 7 3 2" xfId="891" xr:uid="{00000000-0005-0000-0000-00007D040000}"/>
    <cellStyle name="20% - Accent4 7 3 2 2" xfId="19898" xr:uid="{00000000-0005-0000-0000-00007E040000}"/>
    <cellStyle name="20% - Accent4 7 3 3" xfId="19897" xr:uid="{00000000-0005-0000-0000-00007F040000}"/>
    <cellStyle name="20% - Accent4 7 4" xfId="892" xr:uid="{00000000-0005-0000-0000-000080040000}"/>
    <cellStyle name="20% - Accent4 7 4 2" xfId="19899" xr:uid="{00000000-0005-0000-0000-000081040000}"/>
    <cellStyle name="20% - Accent4 7 5" xfId="893" xr:uid="{00000000-0005-0000-0000-000082040000}"/>
    <cellStyle name="20% - Accent4 7 6" xfId="19892" xr:uid="{00000000-0005-0000-0000-000083040000}"/>
    <cellStyle name="20% - Accent4 8" xfId="894" xr:uid="{00000000-0005-0000-0000-000084040000}"/>
    <cellStyle name="20% - Accent4 8 2" xfId="895" xr:uid="{00000000-0005-0000-0000-000085040000}"/>
    <cellStyle name="20% - Accent4 8 3" xfId="896" xr:uid="{00000000-0005-0000-0000-000086040000}"/>
    <cellStyle name="20% - Accent4 8 3 2" xfId="19900" xr:uid="{00000000-0005-0000-0000-000087040000}"/>
    <cellStyle name="20% - Accent4 8 4" xfId="897" xr:uid="{00000000-0005-0000-0000-000088040000}"/>
    <cellStyle name="20% - Accent4 9" xfId="898" xr:uid="{00000000-0005-0000-0000-000089040000}"/>
    <cellStyle name="20% - Accent4 9 2" xfId="899" xr:uid="{00000000-0005-0000-0000-00008A040000}"/>
    <cellStyle name="20% - Accent4 9 2 2" xfId="19901" xr:uid="{00000000-0005-0000-0000-00008B040000}"/>
    <cellStyle name="20% - Accent4 9 3" xfId="900" xr:uid="{00000000-0005-0000-0000-00008C040000}"/>
    <cellStyle name="20% - Accent5 10" xfId="901" xr:uid="{00000000-0005-0000-0000-00008D040000}"/>
    <cellStyle name="20% - Accent5 10 2" xfId="902" xr:uid="{00000000-0005-0000-0000-00008E040000}"/>
    <cellStyle name="20% - Accent5 10 2 2" xfId="19902" xr:uid="{00000000-0005-0000-0000-00008F040000}"/>
    <cellStyle name="20% - Accent5 10 3" xfId="903" xr:uid="{00000000-0005-0000-0000-000090040000}"/>
    <cellStyle name="20% - Accent5 11" xfId="904" xr:uid="{00000000-0005-0000-0000-000091040000}"/>
    <cellStyle name="20% - Accent5 12" xfId="905" xr:uid="{00000000-0005-0000-0000-000092040000}"/>
    <cellStyle name="20% - Accent5 2" xfId="906" xr:uid="{00000000-0005-0000-0000-000093040000}"/>
    <cellStyle name="20% - Accent5 2 2" xfId="907" xr:uid="{00000000-0005-0000-0000-000094040000}"/>
    <cellStyle name="20% - Accent5 2 2 2" xfId="908" xr:uid="{00000000-0005-0000-0000-000095040000}"/>
    <cellStyle name="20% - Accent5 2 2 2 2" xfId="909" xr:uid="{00000000-0005-0000-0000-000096040000}"/>
    <cellStyle name="20% - Accent5 2 2 2 3" xfId="910" xr:uid="{00000000-0005-0000-0000-000097040000}"/>
    <cellStyle name="20% - Accent5 2 2 2 4" xfId="911" xr:uid="{00000000-0005-0000-0000-000098040000}"/>
    <cellStyle name="20% - Accent5 2 2 3" xfId="912" xr:uid="{00000000-0005-0000-0000-000099040000}"/>
    <cellStyle name="20% - Accent5 2 2 3 2" xfId="913" xr:uid="{00000000-0005-0000-0000-00009A040000}"/>
    <cellStyle name="20% - Accent5 2 2 3 2 2" xfId="914" xr:uid="{00000000-0005-0000-0000-00009B040000}"/>
    <cellStyle name="20% - Accent5 2 2 3 2 2 2" xfId="19906" xr:uid="{00000000-0005-0000-0000-00009C040000}"/>
    <cellStyle name="20% - Accent5 2 2 3 2 3" xfId="19905" xr:uid="{00000000-0005-0000-0000-00009D040000}"/>
    <cellStyle name="20% - Accent5 2 2 3 3" xfId="915" xr:uid="{00000000-0005-0000-0000-00009E040000}"/>
    <cellStyle name="20% - Accent5 2 2 3 3 2" xfId="19907" xr:uid="{00000000-0005-0000-0000-00009F040000}"/>
    <cellStyle name="20% - Accent5 2 2 3 4" xfId="916" xr:uid="{00000000-0005-0000-0000-0000A0040000}"/>
    <cellStyle name="20% - Accent5 2 2 3 5" xfId="19904" xr:uid="{00000000-0005-0000-0000-0000A1040000}"/>
    <cellStyle name="20% - Accent5 2 2 4" xfId="917" xr:uid="{00000000-0005-0000-0000-0000A2040000}"/>
    <cellStyle name="20% - Accent5 2 2 4 2" xfId="918" xr:uid="{00000000-0005-0000-0000-0000A3040000}"/>
    <cellStyle name="20% - Accent5 2 2 4 2 2" xfId="19909" xr:uid="{00000000-0005-0000-0000-0000A4040000}"/>
    <cellStyle name="20% - Accent5 2 2 4 3" xfId="919" xr:uid="{00000000-0005-0000-0000-0000A5040000}"/>
    <cellStyle name="20% - Accent5 2 2 4 4" xfId="19908" xr:uid="{00000000-0005-0000-0000-0000A6040000}"/>
    <cellStyle name="20% - Accent5 2 2 5" xfId="920" xr:uid="{00000000-0005-0000-0000-0000A7040000}"/>
    <cellStyle name="20% - Accent5 2 2 5 2" xfId="921" xr:uid="{00000000-0005-0000-0000-0000A8040000}"/>
    <cellStyle name="20% - Accent5 2 2 5 3" xfId="19910" xr:uid="{00000000-0005-0000-0000-0000A9040000}"/>
    <cellStyle name="20% - Accent5 2 2 6" xfId="922" xr:uid="{00000000-0005-0000-0000-0000AA040000}"/>
    <cellStyle name="20% - Accent5 2 2 6 2" xfId="923" xr:uid="{00000000-0005-0000-0000-0000AB040000}"/>
    <cellStyle name="20% - Accent5 2 2 7" xfId="924" xr:uid="{00000000-0005-0000-0000-0000AC040000}"/>
    <cellStyle name="20% - Accent5 2 2 8" xfId="19903" xr:uid="{00000000-0005-0000-0000-0000AD040000}"/>
    <cellStyle name="20% - Accent5 2 3" xfId="925" xr:uid="{00000000-0005-0000-0000-0000AE040000}"/>
    <cellStyle name="20% - Accent5 2 3 2" xfId="926" xr:uid="{00000000-0005-0000-0000-0000AF040000}"/>
    <cellStyle name="20% - Accent5 2 3 2 2" xfId="927" xr:uid="{00000000-0005-0000-0000-0000B0040000}"/>
    <cellStyle name="20% - Accent5 2 3 2 3" xfId="928" xr:uid="{00000000-0005-0000-0000-0000B1040000}"/>
    <cellStyle name="20% - Accent5 2 3 3" xfId="929" xr:uid="{00000000-0005-0000-0000-0000B2040000}"/>
    <cellStyle name="20% - Accent5 2 3 4" xfId="930" xr:uid="{00000000-0005-0000-0000-0000B3040000}"/>
    <cellStyle name="20% - Accent5 2 3 5" xfId="931" xr:uid="{00000000-0005-0000-0000-0000B4040000}"/>
    <cellStyle name="20% - Accent5 2 4" xfId="932" xr:uid="{00000000-0005-0000-0000-0000B5040000}"/>
    <cellStyle name="20% - Accent5 2 4 2" xfId="933" xr:uid="{00000000-0005-0000-0000-0000B6040000}"/>
    <cellStyle name="20% - Accent5 2 5" xfId="934" xr:uid="{00000000-0005-0000-0000-0000B7040000}"/>
    <cellStyle name="20% - Accent5 2 5 2" xfId="935" xr:uid="{00000000-0005-0000-0000-0000B8040000}"/>
    <cellStyle name="20% - Accent5 2 6" xfId="936" xr:uid="{00000000-0005-0000-0000-0000B9040000}"/>
    <cellStyle name="20% - Accent5 2 7" xfId="937" xr:uid="{00000000-0005-0000-0000-0000BA040000}"/>
    <cellStyle name="20% - Accent5 2 8" xfId="938" xr:uid="{00000000-0005-0000-0000-0000BB040000}"/>
    <cellStyle name="20% - Accent5 3" xfId="939" xr:uid="{00000000-0005-0000-0000-0000BC040000}"/>
    <cellStyle name="20% - Accent5 3 2" xfId="940" xr:uid="{00000000-0005-0000-0000-0000BD040000}"/>
    <cellStyle name="20% - Accent5 3 2 2" xfId="941" xr:uid="{00000000-0005-0000-0000-0000BE040000}"/>
    <cellStyle name="20% - Accent5 3 2 2 2" xfId="942" xr:uid="{00000000-0005-0000-0000-0000BF040000}"/>
    <cellStyle name="20% - Accent5 3 2 2 2 2" xfId="943" xr:uid="{00000000-0005-0000-0000-0000C0040000}"/>
    <cellStyle name="20% - Accent5 3 2 2 2 2 2" xfId="19914" xr:uid="{00000000-0005-0000-0000-0000C1040000}"/>
    <cellStyle name="20% - Accent5 3 2 2 2 3" xfId="944" xr:uid="{00000000-0005-0000-0000-0000C2040000}"/>
    <cellStyle name="20% - Accent5 3 2 2 2 4" xfId="19913" xr:uid="{00000000-0005-0000-0000-0000C3040000}"/>
    <cellStyle name="20% - Accent5 3 2 2 3" xfId="945" xr:uid="{00000000-0005-0000-0000-0000C4040000}"/>
    <cellStyle name="20% - Accent5 3 2 2 3 2" xfId="946" xr:uid="{00000000-0005-0000-0000-0000C5040000}"/>
    <cellStyle name="20% - Accent5 3 2 2 3 3" xfId="19915" xr:uid="{00000000-0005-0000-0000-0000C6040000}"/>
    <cellStyle name="20% - Accent5 3 2 2 4" xfId="947" xr:uid="{00000000-0005-0000-0000-0000C7040000}"/>
    <cellStyle name="20% - Accent5 3 2 2 5" xfId="19912" xr:uid="{00000000-0005-0000-0000-0000C8040000}"/>
    <cellStyle name="20% - Accent5 3 2 3" xfId="948" xr:uid="{00000000-0005-0000-0000-0000C9040000}"/>
    <cellStyle name="20% - Accent5 3 2 3 2" xfId="949" xr:uid="{00000000-0005-0000-0000-0000CA040000}"/>
    <cellStyle name="20% - Accent5 3 2 3 2 2" xfId="19917" xr:uid="{00000000-0005-0000-0000-0000CB040000}"/>
    <cellStyle name="20% - Accent5 3 2 3 3" xfId="950" xr:uid="{00000000-0005-0000-0000-0000CC040000}"/>
    <cellStyle name="20% - Accent5 3 2 3 4" xfId="19916" xr:uid="{00000000-0005-0000-0000-0000CD040000}"/>
    <cellStyle name="20% - Accent5 3 2 4" xfId="951" xr:uid="{00000000-0005-0000-0000-0000CE040000}"/>
    <cellStyle name="20% - Accent5 3 2 4 2" xfId="952" xr:uid="{00000000-0005-0000-0000-0000CF040000}"/>
    <cellStyle name="20% - Accent5 3 2 4 3" xfId="19918" xr:uid="{00000000-0005-0000-0000-0000D0040000}"/>
    <cellStyle name="20% - Accent5 3 2 5" xfId="953" xr:uid="{00000000-0005-0000-0000-0000D1040000}"/>
    <cellStyle name="20% - Accent5 3 2 5 2" xfId="954" xr:uid="{00000000-0005-0000-0000-0000D2040000}"/>
    <cellStyle name="20% - Accent5 3 2 6" xfId="955" xr:uid="{00000000-0005-0000-0000-0000D3040000}"/>
    <cellStyle name="20% - Accent5 3 2 6 2" xfId="956" xr:uid="{00000000-0005-0000-0000-0000D4040000}"/>
    <cellStyle name="20% - Accent5 3 2 7" xfId="957" xr:uid="{00000000-0005-0000-0000-0000D5040000}"/>
    <cellStyle name="20% - Accent5 3 2 8" xfId="19911" xr:uid="{00000000-0005-0000-0000-0000D6040000}"/>
    <cellStyle name="20% - Accent5 3 3" xfId="958" xr:uid="{00000000-0005-0000-0000-0000D7040000}"/>
    <cellStyle name="20% - Accent5 3 3 2" xfId="959" xr:uid="{00000000-0005-0000-0000-0000D8040000}"/>
    <cellStyle name="20% - Accent5 3 3 2 2" xfId="960" xr:uid="{00000000-0005-0000-0000-0000D9040000}"/>
    <cellStyle name="20% - Accent5 3 3 2 2 2" xfId="19921" xr:uid="{00000000-0005-0000-0000-0000DA040000}"/>
    <cellStyle name="20% - Accent5 3 3 2 3" xfId="19920" xr:uid="{00000000-0005-0000-0000-0000DB040000}"/>
    <cellStyle name="20% - Accent5 3 3 3" xfId="961" xr:uid="{00000000-0005-0000-0000-0000DC040000}"/>
    <cellStyle name="20% - Accent5 3 3 3 2" xfId="19922" xr:uid="{00000000-0005-0000-0000-0000DD040000}"/>
    <cellStyle name="20% - Accent5 3 3 4" xfId="962" xr:uid="{00000000-0005-0000-0000-0000DE040000}"/>
    <cellStyle name="20% - Accent5 3 3 5" xfId="19919" xr:uid="{00000000-0005-0000-0000-0000DF040000}"/>
    <cellStyle name="20% - Accent5 3 4" xfId="963" xr:uid="{00000000-0005-0000-0000-0000E0040000}"/>
    <cellStyle name="20% - Accent5 3 4 2" xfId="964" xr:uid="{00000000-0005-0000-0000-0000E1040000}"/>
    <cellStyle name="20% - Accent5 3 4 2 2" xfId="19924" xr:uid="{00000000-0005-0000-0000-0000E2040000}"/>
    <cellStyle name="20% - Accent5 3 4 3" xfId="965" xr:uid="{00000000-0005-0000-0000-0000E3040000}"/>
    <cellStyle name="20% - Accent5 3 4 4" xfId="19923" xr:uid="{00000000-0005-0000-0000-0000E4040000}"/>
    <cellStyle name="20% - Accent5 3 5" xfId="966" xr:uid="{00000000-0005-0000-0000-0000E5040000}"/>
    <cellStyle name="20% - Accent5 3 5 2" xfId="967" xr:uid="{00000000-0005-0000-0000-0000E6040000}"/>
    <cellStyle name="20% - Accent5 3 5 3" xfId="19925" xr:uid="{00000000-0005-0000-0000-0000E7040000}"/>
    <cellStyle name="20% - Accent5 3 6" xfId="968" xr:uid="{00000000-0005-0000-0000-0000E8040000}"/>
    <cellStyle name="20% - Accent5 3 6 2" xfId="969" xr:uid="{00000000-0005-0000-0000-0000E9040000}"/>
    <cellStyle name="20% - Accent5 3 6 3" xfId="970" xr:uid="{00000000-0005-0000-0000-0000EA040000}"/>
    <cellStyle name="20% - Accent5 3 7" xfId="971" xr:uid="{00000000-0005-0000-0000-0000EB040000}"/>
    <cellStyle name="20% - Accent5 3 7 2" xfId="972" xr:uid="{00000000-0005-0000-0000-0000EC040000}"/>
    <cellStyle name="20% - Accent5 3 8" xfId="973" xr:uid="{00000000-0005-0000-0000-0000ED040000}"/>
    <cellStyle name="20% - Accent5 3 9" xfId="974" xr:uid="{00000000-0005-0000-0000-0000EE040000}"/>
    <cellStyle name="20% - Accent5 4" xfId="975" xr:uid="{00000000-0005-0000-0000-0000EF040000}"/>
    <cellStyle name="20% - Accent5 4 2" xfId="976" xr:uid="{00000000-0005-0000-0000-0000F0040000}"/>
    <cellStyle name="20% - Accent5 4 2 2" xfId="977" xr:uid="{00000000-0005-0000-0000-0000F1040000}"/>
    <cellStyle name="20% - Accent5 4 2 2 2" xfId="978" xr:uid="{00000000-0005-0000-0000-0000F2040000}"/>
    <cellStyle name="20% - Accent5 4 2 2 2 2" xfId="979" xr:uid="{00000000-0005-0000-0000-0000F3040000}"/>
    <cellStyle name="20% - Accent5 4 2 2 2 2 2" xfId="19929" xr:uid="{00000000-0005-0000-0000-0000F4040000}"/>
    <cellStyle name="20% - Accent5 4 2 2 2 3" xfId="980" xr:uid="{00000000-0005-0000-0000-0000F5040000}"/>
    <cellStyle name="20% - Accent5 4 2 2 2 4" xfId="19928" xr:uid="{00000000-0005-0000-0000-0000F6040000}"/>
    <cellStyle name="20% - Accent5 4 2 2 3" xfId="981" xr:uid="{00000000-0005-0000-0000-0000F7040000}"/>
    <cellStyle name="20% - Accent5 4 2 2 3 2" xfId="982" xr:uid="{00000000-0005-0000-0000-0000F8040000}"/>
    <cellStyle name="20% - Accent5 4 2 2 3 3" xfId="19930" xr:uid="{00000000-0005-0000-0000-0000F9040000}"/>
    <cellStyle name="20% - Accent5 4 2 2 4" xfId="983" xr:uid="{00000000-0005-0000-0000-0000FA040000}"/>
    <cellStyle name="20% - Accent5 4 2 2 5" xfId="19927" xr:uid="{00000000-0005-0000-0000-0000FB040000}"/>
    <cellStyle name="20% - Accent5 4 2 3" xfId="984" xr:uid="{00000000-0005-0000-0000-0000FC040000}"/>
    <cellStyle name="20% - Accent5 4 2 3 2" xfId="985" xr:uid="{00000000-0005-0000-0000-0000FD040000}"/>
    <cellStyle name="20% - Accent5 4 2 3 2 2" xfId="19932" xr:uid="{00000000-0005-0000-0000-0000FE040000}"/>
    <cellStyle name="20% - Accent5 4 2 3 3" xfId="986" xr:uid="{00000000-0005-0000-0000-0000FF040000}"/>
    <cellStyle name="20% - Accent5 4 2 3 4" xfId="19931" xr:uid="{00000000-0005-0000-0000-000000050000}"/>
    <cellStyle name="20% - Accent5 4 2 4" xfId="987" xr:uid="{00000000-0005-0000-0000-000001050000}"/>
    <cellStyle name="20% - Accent5 4 2 4 2" xfId="988" xr:uid="{00000000-0005-0000-0000-000002050000}"/>
    <cellStyle name="20% - Accent5 4 2 4 3" xfId="19933" xr:uid="{00000000-0005-0000-0000-000003050000}"/>
    <cellStyle name="20% - Accent5 4 2 5" xfId="989" xr:uid="{00000000-0005-0000-0000-000004050000}"/>
    <cellStyle name="20% - Accent5 4 2 5 2" xfId="990" xr:uid="{00000000-0005-0000-0000-000005050000}"/>
    <cellStyle name="20% - Accent5 4 2 6" xfId="991" xr:uid="{00000000-0005-0000-0000-000006050000}"/>
    <cellStyle name="20% - Accent5 4 2 6 2" xfId="992" xr:uid="{00000000-0005-0000-0000-000007050000}"/>
    <cellStyle name="20% - Accent5 4 2 7" xfId="993" xr:uid="{00000000-0005-0000-0000-000008050000}"/>
    <cellStyle name="20% - Accent5 4 2 8" xfId="19926" xr:uid="{00000000-0005-0000-0000-000009050000}"/>
    <cellStyle name="20% - Accent5 4 3" xfId="994" xr:uid="{00000000-0005-0000-0000-00000A050000}"/>
    <cellStyle name="20% - Accent5 4 3 2" xfId="995" xr:uid="{00000000-0005-0000-0000-00000B050000}"/>
    <cellStyle name="20% - Accent5 4 3 2 2" xfId="19935" xr:uid="{00000000-0005-0000-0000-00000C050000}"/>
    <cellStyle name="20% - Accent5 4 3 3" xfId="996" xr:uid="{00000000-0005-0000-0000-00000D050000}"/>
    <cellStyle name="20% - Accent5 4 3 3 2" xfId="19936" xr:uid="{00000000-0005-0000-0000-00000E050000}"/>
    <cellStyle name="20% - Accent5 4 3 4" xfId="997" xr:uid="{00000000-0005-0000-0000-00000F050000}"/>
    <cellStyle name="20% - Accent5 4 3 5" xfId="19934" xr:uid="{00000000-0005-0000-0000-000010050000}"/>
    <cellStyle name="20% - Accent5 4 4" xfId="998" xr:uid="{00000000-0005-0000-0000-000011050000}"/>
    <cellStyle name="20% - Accent5 4 4 2" xfId="999" xr:uid="{00000000-0005-0000-0000-000012050000}"/>
    <cellStyle name="20% - Accent5 4 4 2 2" xfId="19938" xr:uid="{00000000-0005-0000-0000-000013050000}"/>
    <cellStyle name="20% - Accent5 4 4 3" xfId="1000" xr:uid="{00000000-0005-0000-0000-000014050000}"/>
    <cellStyle name="20% - Accent5 4 4 4" xfId="19937" xr:uid="{00000000-0005-0000-0000-000015050000}"/>
    <cellStyle name="20% - Accent5 4 5" xfId="1001" xr:uid="{00000000-0005-0000-0000-000016050000}"/>
    <cellStyle name="20% - Accent5 4 5 2" xfId="19939" xr:uid="{00000000-0005-0000-0000-000017050000}"/>
    <cellStyle name="20% - Accent5 4 6" xfId="1002" xr:uid="{00000000-0005-0000-0000-000018050000}"/>
    <cellStyle name="20% - Accent5 4 6 2" xfId="1003" xr:uid="{00000000-0005-0000-0000-000019050000}"/>
    <cellStyle name="20% - Accent5 4 7" xfId="1004" xr:uid="{00000000-0005-0000-0000-00001A050000}"/>
    <cellStyle name="20% - Accent5 4 7 2" xfId="1005" xr:uid="{00000000-0005-0000-0000-00001B050000}"/>
    <cellStyle name="20% - Accent5 4 8" xfId="1006" xr:uid="{00000000-0005-0000-0000-00001C050000}"/>
    <cellStyle name="20% - Accent5 4 9" xfId="1007" xr:uid="{00000000-0005-0000-0000-00001D050000}"/>
    <cellStyle name="20% - Accent5 5" xfId="1008" xr:uid="{00000000-0005-0000-0000-00001E050000}"/>
    <cellStyle name="20% - Accent5 5 2" xfId="1009" xr:uid="{00000000-0005-0000-0000-00001F050000}"/>
    <cellStyle name="20% - Accent5 5 2 2" xfId="1010" xr:uid="{00000000-0005-0000-0000-000020050000}"/>
    <cellStyle name="20% - Accent5 5 2 2 2" xfId="19941" xr:uid="{00000000-0005-0000-0000-000021050000}"/>
    <cellStyle name="20% - Accent5 5 2 3" xfId="1011" xr:uid="{00000000-0005-0000-0000-000022050000}"/>
    <cellStyle name="20% - Accent5 5 2 3 2" xfId="19942" xr:uid="{00000000-0005-0000-0000-000023050000}"/>
    <cellStyle name="20% - Accent5 5 2 4" xfId="1012" xr:uid="{00000000-0005-0000-0000-000024050000}"/>
    <cellStyle name="20% - Accent5 5 2 5" xfId="1013" xr:uid="{00000000-0005-0000-0000-000025050000}"/>
    <cellStyle name="20% - Accent5 5 3" xfId="1014" xr:uid="{00000000-0005-0000-0000-000026050000}"/>
    <cellStyle name="20% - Accent5 5 3 2" xfId="1015" xr:uid="{00000000-0005-0000-0000-000027050000}"/>
    <cellStyle name="20% - Accent5 5 3 2 2" xfId="1016" xr:uid="{00000000-0005-0000-0000-000028050000}"/>
    <cellStyle name="20% - Accent5 5 3 2 2 2" xfId="19945" xr:uid="{00000000-0005-0000-0000-000029050000}"/>
    <cellStyle name="20% - Accent5 5 3 2 3" xfId="19944" xr:uid="{00000000-0005-0000-0000-00002A050000}"/>
    <cellStyle name="20% - Accent5 5 3 3" xfId="1017" xr:uid="{00000000-0005-0000-0000-00002B050000}"/>
    <cellStyle name="20% - Accent5 5 3 3 2" xfId="19946" xr:uid="{00000000-0005-0000-0000-00002C050000}"/>
    <cellStyle name="20% - Accent5 5 3 4" xfId="1018" xr:uid="{00000000-0005-0000-0000-00002D050000}"/>
    <cellStyle name="20% - Accent5 5 3 5" xfId="19943" xr:uid="{00000000-0005-0000-0000-00002E050000}"/>
    <cellStyle name="20% - Accent5 5 4" xfId="1019" xr:uid="{00000000-0005-0000-0000-00002F050000}"/>
    <cellStyle name="20% - Accent5 5 4 2" xfId="1020" xr:uid="{00000000-0005-0000-0000-000030050000}"/>
    <cellStyle name="20% - Accent5 5 4 2 2" xfId="19948" xr:uid="{00000000-0005-0000-0000-000031050000}"/>
    <cellStyle name="20% - Accent5 5 4 3" xfId="19947" xr:uid="{00000000-0005-0000-0000-000032050000}"/>
    <cellStyle name="20% - Accent5 5 5" xfId="1021" xr:uid="{00000000-0005-0000-0000-000033050000}"/>
    <cellStyle name="20% - Accent5 5 5 2" xfId="19949" xr:uid="{00000000-0005-0000-0000-000034050000}"/>
    <cellStyle name="20% - Accent5 5 6" xfId="1022" xr:uid="{00000000-0005-0000-0000-000035050000}"/>
    <cellStyle name="20% - Accent5 5 7" xfId="19940" xr:uid="{00000000-0005-0000-0000-000036050000}"/>
    <cellStyle name="20% - Accent5 6" xfId="1023" xr:uid="{00000000-0005-0000-0000-000037050000}"/>
    <cellStyle name="20% - Accent5 6 2" xfId="1024" xr:uid="{00000000-0005-0000-0000-000038050000}"/>
    <cellStyle name="20% - Accent5 6 2 2" xfId="1025" xr:uid="{00000000-0005-0000-0000-000039050000}"/>
    <cellStyle name="20% - Accent5 6 2 2 2" xfId="1026" xr:uid="{00000000-0005-0000-0000-00003A050000}"/>
    <cellStyle name="20% - Accent5 6 2 2 2 2" xfId="19953" xr:uid="{00000000-0005-0000-0000-00003B050000}"/>
    <cellStyle name="20% - Accent5 6 2 2 3" xfId="19952" xr:uid="{00000000-0005-0000-0000-00003C050000}"/>
    <cellStyle name="20% - Accent5 6 2 3" xfId="1027" xr:uid="{00000000-0005-0000-0000-00003D050000}"/>
    <cellStyle name="20% - Accent5 6 2 3 2" xfId="19954" xr:uid="{00000000-0005-0000-0000-00003E050000}"/>
    <cellStyle name="20% - Accent5 6 2 4" xfId="1028" xr:uid="{00000000-0005-0000-0000-00003F050000}"/>
    <cellStyle name="20% - Accent5 6 2 5" xfId="19951" xr:uid="{00000000-0005-0000-0000-000040050000}"/>
    <cellStyle name="20% - Accent5 6 3" xfId="1029" xr:uid="{00000000-0005-0000-0000-000041050000}"/>
    <cellStyle name="20% - Accent5 6 3 2" xfId="1030" xr:uid="{00000000-0005-0000-0000-000042050000}"/>
    <cellStyle name="20% - Accent5 6 3 2 2" xfId="19956" xr:uid="{00000000-0005-0000-0000-000043050000}"/>
    <cellStyle name="20% - Accent5 6 3 3" xfId="1031" xr:uid="{00000000-0005-0000-0000-000044050000}"/>
    <cellStyle name="20% - Accent5 6 3 4" xfId="19955" xr:uid="{00000000-0005-0000-0000-000045050000}"/>
    <cellStyle name="20% - Accent5 6 4" xfId="1032" xr:uid="{00000000-0005-0000-0000-000046050000}"/>
    <cellStyle name="20% - Accent5 6 4 2" xfId="19957" xr:uid="{00000000-0005-0000-0000-000047050000}"/>
    <cellStyle name="20% - Accent5 6 5" xfId="1033" xr:uid="{00000000-0005-0000-0000-000048050000}"/>
    <cellStyle name="20% - Accent5 6 6" xfId="19950" xr:uid="{00000000-0005-0000-0000-000049050000}"/>
    <cellStyle name="20% - Accent5 7" xfId="1034" xr:uid="{00000000-0005-0000-0000-00004A050000}"/>
    <cellStyle name="20% - Accent5 7 2" xfId="1035" xr:uid="{00000000-0005-0000-0000-00004B050000}"/>
    <cellStyle name="20% - Accent5 7 2 2" xfId="1036" xr:uid="{00000000-0005-0000-0000-00004C050000}"/>
    <cellStyle name="20% - Accent5 7 2 2 2" xfId="1037" xr:uid="{00000000-0005-0000-0000-00004D050000}"/>
    <cellStyle name="20% - Accent5 7 2 2 2 2" xfId="19961" xr:uid="{00000000-0005-0000-0000-00004E050000}"/>
    <cellStyle name="20% - Accent5 7 2 2 3" xfId="19960" xr:uid="{00000000-0005-0000-0000-00004F050000}"/>
    <cellStyle name="20% - Accent5 7 2 3" xfId="1038" xr:uid="{00000000-0005-0000-0000-000050050000}"/>
    <cellStyle name="20% - Accent5 7 2 3 2" xfId="19962" xr:uid="{00000000-0005-0000-0000-000051050000}"/>
    <cellStyle name="20% - Accent5 7 2 4" xfId="19959" xr:uid="{00000000-0005-0000-0000-000052050000}"/>
    <cellStyle name="20% - Accent5 7 3" xfId="1039" xr:uid="{00000000-0005-0000-0000-000053050000}"/>
    <cellStyle name="20% - Accent5 7 3 2" xfId="1040" xr:uid="{00000000-0005-0000-0000-000054050000}"/>
    <cellStyle name="20% - Accent5 7 3 2 2" xfId="19964" xr:uid="{00000000-0005-0000-0000-000055050000}"/>
    <cellStyle name="20% - Accent5 7 3 3" xfId="19963" xr:uid="{00000000-0005-0000-0000-000056050000}"/>
    <cellStyle name="20% - Accent5 7 4" xfId="1041" xr:uid="{00000000-0005-0000-0000-000057050000}"/>
    <cellStyle name="20% - Accent5 7 4 2" xfId="19965" xr:uid="{00000000-0005-0000-0000-000058050000}"/>
    <cellStyle name="20% - Accent5 7 5" xfId="1042" xr:uid="{00000000-0005-0000-0000-000059050000}"/>
    <cellStyle name="20% - Accent5 7 6" xfId="19958" xr:uid="{00000000-0005-0000-0000-00005A050000}"/>
    <cellStyle name="20% - Accent5 8" xfId="1043" xr:uid="{00000000-0005-0000-0000-00005B050000}"/>
    <cellStyle name="20% - Accent5 8 2" xfId="1044" xr:uid="{00000000-0005-0000-0000-00005C050000}"/>
    <cellStyle name="20% - Accent5 8 3" xfId="1045" xr:uid="{00000000-0005-0000-0000-00005D050000}"/>
    <cellStyle name="20% - Accent5 8 3 2" xfId="19966" xr:uid="{00000000-0005-0000-0000-00005E050000}"/>
    <cellStyle name="20% - Accent5 8 4" xfId="1046" xr:uid="{00000000-0005-0000-0000-00005F050000}"/>
    <cellStyle name="20% - Accent5 9" xfId="1047" xr:uid="{00000000-0005-0000-0000-000060050000}"/>
    <cellStyle name="20% - Accent5 9 2" xfId="1048" xr:uid="{00000000-0005-0000-0000-000061050000}"/>
    <cellStyle name="20% - Accent5 9 2 2" xfId="19967" xr:uid="{00000000-0005-0000-0000-000062050000}"/>
    <cellStyle name="20% - Accent5 9 3" xfId="1049" xr:uid="{00000000-0005-0000-0000-000063050000}"/>
    <cellStyle name="20% - Accent6 10" xfId="1050" xr:uid="{00000000-0005-0000-0000-000064050000}"/>
    <cellStyle name="20% - Accent6 10 2" xfId="1051" xr:uid="{00000000-0005-0000-0000-000065050000}"/>
    <cellStyle name="20% - Accent6 10 2 2" xfId="19968" xr:uid="{00000000-0005-0000-0000-000066050000}"/>
    <cellStyle name="20% - Accent6 10 3" xfId="1052" xr:uid="{00000000-0005-0000-0000-000067050000}"/>
    <cellStyle name="20% - Accent6 11" xfId="1053" xr:uid="{00000000-0005-0000-0000-000068050000}"/>
    <cellStyle name="20% - Accent6 12" xfId="1054" xr:uid="{00000000-0005-0000-0000-000069050000}"/>
    <cellStyle name="20% - Accent6 2" xfId="1055" xr:uid="{00000000-0005-0000-0000-00006A050000}"/>
    <cellStyle name="20% - Accent6 2 2" xfId="1056" xr:uid="{00000000-0005-0000-0000-00006B050000}"/>
    <cellStyle name="20% - Accent6 2 2 2" xfId="1057" xr:uid="{00000000-0005-0000-0000-00006C050000}"/>
    <cellStyle name="20% - Accent6 2 2 2 2" xfId="1058" xr:uid="{00000000-0005-0000-0000-00006D050000}"/>
    <cellStyle name="20% - Accent6 2 2 2 3" xfId="1059" xr:uid="{00000000-0005-0000-0000-00006E050000}"/>
    <cellStyle name="20% - Accent6 2 2 2 4" xfId="1060" xr:uid="{00000000-0005-0000-0000-00006F050000}"/>
    <cellStyle name="20% - Accent6 2 2 3" xfId="1061" xr:uid="{00000000-0005-0000-0000-000070050000}"/>
    <cellStyle name="20% - Accent6 2 2 3 2" xfId="1062" xr:uid="{00000000-0005-0000-0000-000071050000}"/>
    <cellStyle name="20% - Accent6 2 2 3 2 2" xfId="1063" xr:uid="{00000000-0005-0000-0000-000072050000}"/>
    <cellStyle name="20% - Accent6 2 2 3 2 2 2" xfId="19972" xr:uid="{00000000-0005-0000-0000-000073050000}"/>
    <cellStyle name="20% - Accent6 2 2 3 2 3" xfId="19971" xr:uid="{00000000-0005-0000-0000-000074050000}"/>
    <cellStyle name="20% - Accent6 2 2 3 3" xfId="1064" xr:uid="{00000000-0005-0000-0000-000075050000}"/>
    <cellStyle name="20% - Accent6 2 2 3 3 2" xfId="19973" xr:uid="{00000000-0005-0000-0000-000076050000}"/>
    <cellStyle name="20% - Accent6 2 2 3 4" xfId="1065" xr:uid="{00000000-0005-0000-0000-000077050000}"/>
    <cellStyle name="20% - Accent6 2 2 3 5" xfId="19970" xr:uid="{00000000-0005-0000-0000-000078050000}"/>
    <cellStyle name="20% - Accent6 2 2 4" xfId="1066" xr:uid="{00000000-0005-0000-0000-000079050000}"/>
    <cellStyle name="20% - Accent6 2 2 4 2" xfId="1067" xr:uid="{00000000-0005-0000-0000-00007A050000}"/>
    <cellStyle name="20% - Accent6 2 2 4 2 2" xfId="19975" xr:uid="{00000000-0005-0000-0000-00007B050000}"/>
    <cellStyle name="20% - Accent6 2 2 4 3" xfId="1068" xr:uid="{00000000-0005-0000-0000-00007C050000}"/>
    <cellStyle name="20% - Accent6 2 2 4 4" xfId="19974" xr:uid="{00000000-0005-0000-0000-00007D050000}"/>
    <cellStyle name="20% - Accent6 2 2 5" xfId="1069" xr:uid="{00000000-0005-0000-0000-00007E050000}"/>
    <cellStyle name="20% - Accent6 2 2 5 2" xfId="1070" xr:uid="{00000000-0005-0000-0000-00007F050000}"/>
    <cellStyle name="20% - Accent6 2 2 5 3" xfId="19976" xr:uid="{00000000-0005-0000-0000-000080050000}"/>
    <cellStyle name="20% - Accent6 2 2 6" xfId="1071" xr:uid="{00000000-0005-0000-0000-000081050000}"/>
    <cellStyle name="20% - Accent6 2 2 6 2" xfId="1072" xr:uid="{00000000-0005-0000-0000-000082050000}"/>
    <cellStyle name="20% - Accent6 2 2 7" xfId="1073" xr:uid="{00000000-0005-0000-0000-000083050000}"/>
    <cellStyle name="20% - Accent6 2 2 8" xfId="19969" xr:uid="{00000000-0005-0000-0000-000084050000}"/>
    <cellStyle name="20% - Accent6 2 3" xfId="1074" xr:uid="{00000000-0005-0000-0000-000085050000}"/>
    <cellStyle name="20% - Accent6 2 3 2" xfId="1075" xr:uid="{00000000-0005-0000-0000-000086050000}"/>
    <cellStyle name="20% - Accent6 2 3 2 2" xfId="1076" xr:uid="{00000000-0005-0000-0000-000087050000}"/>
    <cellStyle name="20% - Accent6 2 3 2 3" xfId="1077" xr:uid="{00000000-0005-0000-0000-000088050000}"/>
    <cellStyle name="20% - Accent6 2 3 3" xfId="1078" xr:uid="{00000000-0005-0000-0000-000089050000}"/>
    <cellStyle name="20% - Accent6 2 3 4" xfId="1079" xr:uid="{00000000-0005-0000-0000-00008A050000}"/>
    <cellStyle name="20% - Accent6 2 3 5" xfId="1080" xr:uid="{00000000-0005-0000-0000-00008B050000}"/>
    <cellStyle name="20% - Accent6 2 4" xfId="1081" xr:uid="{00000000-0005-0000-0000-00008C050000}"/>
    <cellStyle name="20% - Accent6 2 4 2" xfId="1082" xr:uid="{00000000-0005-0000-0000-00008D050000}"/>
    <cellStyle name="20% - Accent6 2 5" xfId="1083" xr:uid="{00000000-0005-0000-0000-00008E050000}"/>
    <cellStyle name="20% - Accent6 2 5 2" xfId="1084" xr:uid="{00000000-0005-0000-0000-00008F050000}"/>
    <cellStyle name="20% - Accent6 2 6" xfId="1085" xr:uid="{00000000-0005-0000-0000-000090050000}"/>
    <cellStyle name="20% - Accent6 2 7" xfId="1086" xr:uid="{00000000-0005-0000-0000-000091050000}"/>
    <cellStyle name="20% - Accent6 2 8" xfId="1087" xr:uid="{00000000-0005-0000-0000-000092050000}"/>
    <cellStyle name="20% - Accent6 3" xfId="1088" xr:uid="{00000000-0005-0000-0000-000093050000}"/>
    <cellStyle name="20% - Accent6 3 2" xfId="1089" xr:uid="{00000000-0005-0000-0000-000094050000}"/>
    <cellStyle name="20% - Accent6 3 2 2" xfId="1090" xr:uid="{00000000-0005-0000-0000-000095050000}"/>
    <cellStyle name="20% - Accent6 3 2 2 2" xfId="1091" xr:uid="{00000000-0005-0000-0000-000096050000}"/>
    <cellStyle name="20% - Accent6 3 2 2 2 2" xfId="1092" xr:uid="{00000000-0005-0000-0000-000097050000}"/>
    <cellStyle name="20% - Accent6 3 2 2 2 2 2" xfId="19980" xr:uid="{00000000-0005-0000-0000-000098050000}"/>
    <cellStyle name="20% - Accent6 3 2 2 2 3" xfId="1093" xr:uid="{00000000-0005-0000-0000-000099050000}"/>
    <cellStyle name="20% - Accent6 3 2 2 2 4" xfId="19979" xr:uid="{00000000-0005-0000-0000-00009A050000}"/>
    <cellStyle name="20% - Accent6 3 2 2 3" xfId="1094" xr:uid="{00000000-0005-0000-0000-00009B050000}"/>
    <cellStyle name="20% - Accent6 3 2 2 3 2" xfId="1095" xr:uid="{00000000-0005-0000-0000-00009C050000}"/>
    <cellStyle name="20% - Accent6 3 2 2 3 3" xfId="19981" xr:uid="{00000000-0005-0000-0000-00009D050000}"/>
    <cellStyle name="20% - Accent6 3 2 2 4" xfId="1096" xr:uid="{00000000-0005-0000-0000-00009E050000}"/>
    <cellStyle name="20% - Accent6 3 2 2 5" xfId="19978" xr:uid="{00000000-0005-0000-0000-00009F050000}"/>
    <cellStyle name="20% - Accent6 3 2 3" xfId="1097" xr:uid="{00000000-0005-0000-0000-0000A0050000}"/>
    <cellStyle name="20% - Accent6 3 2 3 2" xfId="1098" xr:uid="{00000000-0005-0000-0000-0000A1050000}"/>
    <cellStyle name="20% - Accent6 3 2 3 2 2" xfId="19983" xr:uid="{00000000-0005-0000-0000-0000A2050000}"/>
    <cellStyle name="20% - Accent6 3 2 3 3" xfId="1099" xr:uid="{00000000-0005-0000-0000-0000A3050000}"/>
    <cellStyle name="20% - Accent6 3 2 3 4" xfId="19982" xr:uid="{00000000-0005-0000-0000-0000A4050000}"/>
    <cellStyle name="20% - Accent6 3 2 4" xfId="1100" xr:uid="{00000000-0005-0000-0000-0000A5050000}"/>
    <cellStyle name="20% - Accent6 3 2 4 2" xfId="1101" xr:uid="{00000000-0005-0000-0000-0000A6050000}"/>
    <cellStyle name="20% - Accent6 3 2 4 3" xfId="19984" xr:uid="{00000000-0005-0000-0000-0000A7050000}"/>
    <cellStyle name="20% - Accent6 3 2 5" xfId="1102" xr:uid="{00000000-0005-0000-0000-0000A8050000}"/>
    <cellStyle name="20% - Accent6 3 2 5 2" xfId="1103" xr:uid="{00000000-0005-0000-0000-0000A9050000}"/>
    <cellStyle name="20% - Accent6 3 2 6" xfId="1104" xr:uid="{00000000-0005-0000-0000-0000AA050000}"/>
    <cellStyle name="20% - Accent6 3 2 6 2" xfId="1105" xr:uid="{00000000-0005-0000-0000-0000AB050000}"/>
    <cellStyle name="20% - Accent6 3 2 7" xfId="1106" xr:uid="{00000000-0005-0000-0000-0000AC050000}"/>
    <cellStyle name="20% - Accent6 3 2 8" xfId="19977" xr:uid="{00000000-0005-0000-0000-0000AD050000}"/>
    <cellStyle name="20% - Accent6 3 3" xfId="1107" xr:uid="{00000000-0005-0000-0000-0000AE050000}"/>
    <cellStyle name="20% - Accent6 3 3 2" xfId="1108" xr:uid="{00000000-0005-0000-0000-0000AF050000}"/>
    <cellStyle name="20% - Accent6 3 3 2 2" xfId="1109" xr:uid="{00000000-0005-0000-0000-0000B0050000}"/>
    <cellStyle name="20% - Accent6 3 3 2 2 2" xfId="19987" xr:uid="{00000000-0005-0000-0000-0000B1050000}"/>
    <cellStyle name="20% - Accent6 3 3 2 3" xfId="19986" xr:uid="{00000000-0005-0000-0000-0000B2050000}"/>
    <cellStyle name="20% - Accent6 3 3 3" xfId="1110" xr:uid="{00000000-0005-0000-0000-0000B3050000}"/>
    <cellStyle name="20% - Accent6 3 3 3 2" xfId="19988" xr:uid="{00000000-0005-0000-0000-0000B4050000}"/>
    <cellStyle name="20% - Accent6 3 3 4" xfId="1111" xr:uid="{00000000-0005-0000-0000-0000B5050000}"/>
    <cellStyle name="20% - Accent6 3 3 5" xfId="19985" xr:uid="{00000000-0005-0000-0000-0000B6050000}"/>
    <cellStyle name="20% - Accent6 3 4" xfId="1112" xr:uid="{00000000-0005-0000-0000-0000B7050000}"/>
    <cellStyle name="20% - Accent6 3 4 2" xfId="1113" xr:uid="{00000000-0005-0000-0000-0000B8050000}"/>
    <cellStyle name="20% - Accent6 3 4 2 2" xfId="19990" xr:uid="{00000000-0005-0000-0000-0000B9050000}"/>
    <cellStyle name="20% - Accent6 3 4 3" xfId="1114" xr:uid="{00000000-0005-0000-0000-0000BA050000}"/>
    <cellStyle name="20% - Accent6 3 4 4" xfId="19989" xr:uid="{00000000-0005-0000-0000-0000BB050000}"/>
    <cellStyle name="20% - Accent6 3 5" xfId="1115" xr:uid="{00000000-0005-0000-0000-0000BC050000}"/>
    <cellStyle name="20% - Accent6 3 5 2" xfId="1116" xr:uid="{00000000-0005-0000-0000-0000BD050000}"/>
    <cellStyle name="20% - Accent6 3 5 3" xfId="19991" xr:uid="{00000000-0005-0000-0000-0000BE050000}"/>
    <cellStyle name="20% - Accent6 3 6" xfId="1117" xr:uid="{00000000-0005-0000-0000-0000BF050000}"/>
    <cellStyle name="20% - Accent6 3 6 2" xfId="1118" xr:uid="{00000000-0005-0000-0000-0000C0050000}"/>
    <cellStyle name="20% - Accent6 3 6 3" xfId="1119" xr:uid="{00000000-0005-0000-0000-0000C1050000}"/>
    <cellStyle name="20% - Accent6 3 7" xfId="1120" xr:uid="{00000000-0005-0000-0000-0000C2050000}"/>
    <cellStyle name="20% - Accent6 3 7 2" xfId="1121" xr:uid="{00000000-0005-0000-0000-0000C3050000}"/>
    <cellStyle name="20% - Accent6 3 8" xfId="1122" xr:uid="{00000000-0005-0000-0000-0000C4050000}"/>
    <cellStyle name="20% - Accent6 3 9" xfId="1123" xr:uid="{00000000-0005-0000-0000-0000C5050000}"/>
    <cellStyle name="20% - Accent6 4" xfId="1124" xr:uid="{00000000-0005-0000-0000-0000C6050000}"/>
    <cellStyle name="20% - Accent6 4 2" xfId="1125" xr:uid="{00000000-0005-0000-0000-0000C7050000}"/>
    <cellStyle name="20% - Accent6 4 2 2" xfId="1126" xr:uid="{00000000-0005-0000-0000-0000C8050000}"/>
    <cellStyle name="20% - Accent6 4 2 2 2" xfId="1127" xr:uid="{00000000-0005-0000-0000-0000C9050000}"/>
    <cellStyle name="20% - Accent6 4 2 2 2 2" xfId="1128" xr:uid="{00000000-0005-0000-0000-0000CA050000}"/>
    <cellStyle name="20% - Accent6 4 2 2 2 2 2" xfId="19995" xr:uid="{00000000-0005-0000-0000-0000CB050000}"/>
    <cellStyle name="20% - Accent6 4 2 2 2 3" xfId="1129" xr:uid="{00000000-0005-0000-0000-0000CC050000}"/>
    <cellStyle name="20% - Accent6 4 2 2 2 4" xfId="19994" xr:uid="{00000000-0005-0000-0000-0000CD050000}"/>
    <cellStyle name="20% - Accent6 4 2 2 3" xfId="1130" xr:uid="{00000000-0005-0000-0000-0000CE050000}"/>
    <cellStyle name="20% - Accent6 4 2 2 3 2" xfId="1131" xr:uid="{00000000-0005-0000-0000-0000CF050000}"/>
    <cellStyle name="20% - Accent6 4 2 2 3 3" xfId="19996" xr:uid="{00000000-0005-0000-0000-0000D0050000}"/>
    <cellStyle name="20% - Accent6 4 2 2 4" xfId="1132" xr:uid="{00000000-0005-0000-0000-0000D1050000}"/>
    <cellStyle name="20% - Accent6 4 2 2 5" xfId="19993" xr:uid="{00000000-0005-0000-0000-0000D2050000}"/>
    <cellStyle name="20% - Accent6 4 2 3" xfId="1133" xr:uid="{00000000-0005-0000-0000-0000D3050000}"/>
    <cellStyle name="20% - Accent6 4 2 3 2" xfId="1134" xr:uid="{00000000-0005-0000-0000-0000D4050000}"/>
    <cellStyle name="20% - Accent6 4 2 3 2 2" xfId="19998" xr:uid="{00000000-0005-0000-0000-0000D5050000}"/>
    <cellStyle name="20% - Accent6 4 2 3 3" xfId="1135" xr:uid="{00000000-0005-0000-0000-0000D6050000}"/>
    <cellStyle name="20% - Accent6 4 2 3 4" xfId="19997" xr:uid="{00000000-0005-0000-0000-0000D7050000}"/>
    <cellStyle name="20% - Accent6 4 2 4" xfId="1136" xr:uid="{00000000-0005-0000-0000-0000D8050000}"/>
    <cellStyle name="20% - Accent6 4 2 4 2" xfId="1137" xr:uid="{00000000-0005-0000-0000-0000D9050000}"/>
    <cellStyle name="20% - Accent6 4 2 4 3" xfId="19999" xr:uid="{00000000-0005-0000-0000-0000DA050000}"/>
    <cellStyle name="20% - Accent6 4 2 5" xfId="1138" xr:uid="{00000000-0005-0000-0000-0000DB050000}"/>
    <cellStyle name="20% - Accent6 4 2 5 2" xfId="1139" xr:uid="{00000000-0005-0000-0000-0000DC050000}"/>
    <cellStyle name="20% - Accent6 4 2 6" xfId="1140" xr:uid="{00000000-0005-0000-0000-0000DD050000}"/>
    <cellStyle name="20% - Accent6 4 2 6 2" xfId="1141" xr:uid="{00000000-0005-0000-0000-0000DE050000}"/>
    <cellStyle name="20% - Accent6 4 2 7" xfId="1142" xr:uid="{00000000-0005-0000-0000-0000DF050000}"/>
    <cellStyle name="20% - Accent6 4 2 8" xfId="19992" xr:uid="{00000000-0005-0000-0000-0000E0050000}"/>
    <cellStyle name="20% - Accent6 4 3" xfId="1143" xr:uid="{00000000-0005-0000-0000-0000E1050000}"/>
    <cellStyle name="20% - Accent6 4 3 2" xfId="1144" xr:uid="{00000000-0005-0000-0000-0000E2050000}"/>
    <cellStyle name="20% - Accent6 4 3 2 2" xfId="20001" xr:uid="{00000000-0005-0000-0000-0000E3050000}"/>
    <cellStyle name="20% - Accent6 4 3 3" xfId="1145" xr:uid="{00000000-0005-0000-0000-0000E4050000}"/>
    <cellStyle name="20% - Accent6 4 3 3 2" xfId="20002" xr:uid="{00000000-0005-0000-0000-0000E5050000}"/>
    <cellStyle name="20% - Accent6 4 3 4" xfId="1146" xr:uid="{00000000-0005-0000-0000-0000E6050000}"/>
    <cellStyle name="20% - Accent6 4 3 5" xfId="20000" xr:uid="{00000000-0005-0000-0000-0000E7050000}"/>
    <cellStyle name="20% - Accent6 4 4" xfId="1147" xr:uid="{00000000-0005-0000-0000-0000E8050000}"/>
    <cellStyle name="20% - Accent6 4 4 2" xfId="1148" xr:uid="{00000000-0005-0000-0000-0000E9050000}"/>
    <cellStyle name="20% - Accent6 4 4 2 2" xfId="20004" xr:uid="{00000000-0005-0000-0000-0000EA050000}"/>
    <cellStyle name="20% - Accent6 4 4 3" xfId="1149" xr:uid="{00000000-0005-0000-0000-0000EB050000}"/>
    <cellStyle name="20% - Accent6 4 4 4" xfId="20003" xr:uid="{00000000-0005-0000-0000-0000EC050000}"/>
    <cellStyle name="20% - Accent6 4 5" xfId="1150" xr:uid="{00000000-0005-0000-0000-0000ED050000}"/>
    <cellStyle name="20% - Accent6 4 5 2" xfId="20005" xr:uid="{00000000-0005-0000-0000-0000EE050000}"/>
    <cellStyle name="20% - Accent6 4 6" xfId="1151" xr:uid="{00000000-0005-0000-0000-0000EF050000}"/>
    <cellStyle name="20% - Accent6 4 6 2" xfId="1152" xr:uid="{00000000-0005-0000-0000-0000F0050000}"/>
    <cellStyle name="20% - Accent6 4 7" xfId="1153" xr:uid="{00000000-0005-0000-0000-0000F1050000}"/>
    <cellStyle name="20% - Accent6 4 7 2" xfId="1154" xr:uid="{00000000-0005-0000-0000-0000F2050000}"/>
    <cellStyle name="20% - Accent6 4 8" xfId="1155" xr:uid="{00000000-0005-0000-0000-0000F3050000}"/>
    <cellStyle name="20% - Accent6 4 9" xfId="1156" xr:uid="{00000000-0005-0000-0000-0000F4050000}"/>
    <cellStyle name="20% - Accent6 5" xfId="1157" xr:uid="{00000000-0005-0000-0000-0000F5050000}"/>
    <cellStyle name="20% - Accent6 5 2" xfId="1158" xr:uid="{00000000-0005-0000-0000-0000F6050000}"/>
    <cellStyle name="20% - Accent6 5 2 2" xfId="1159" xr:uid="{00000000-0005-0000-0000-0000F7050000}"/>
    <cellStyle name="20% - Accent6 5 2 2 2" xfId="20007" xr:uid="{00000000-0005-0000-0000-0000F8050000}"/>
    <cellStyle name="20% - Accent6 5 2 3" xfId="1160" xr:uid="{00000000-0005-0000-0000-0000F9050000}"/>
    <cellStyle name="20% - Accent6 5 2 3 2" xfId="20008" xr:uid="{00000000-0005-0000-0000-0000FA050000}"/>
    <cellStyle name="20% - Accent6 5 2 4" xfId="1161" xr:uid="{00000000-0005-0000-0000-0000FB050000}"/>
    <cellStyle name="20% - Accent6 5 2 5" xfId="1162" xr:uid="{00000000-0005-0000-0000-0000FC050000}"/>
    <cellStyle name="20% - Accent6 5 3" xfId="1163" xr:uid="{00000000-0005-0000-0000-0000FD050000}"/>
    <cellStyle name="20% - Accent6 5 3 2" xfId="1164" xr:uid="{00000000-0005-0000-0000-0000FE050000}"/>
    <cellStyle name="20% - Accent6 5 3 2 2" xfId="1165" xr:uid="{00000000-0005-0000-0000-0000FF050000}"/>
    <cellStyle name="20% - Accent6 5 3 2 2 2" xfId="20011" xr:uid="{00000000-0005-0000-0000-000000060000}"/>
    <cellStyle name="20% - Accent6 5 3 2 3" xfId="20010" xr:uid="{00000000-0005-0000-0000-000001060000}"/>
    <cellStyle name="20% - Accent6 5 3 3" xfId="1166" xr:uid="{00000000-0005-0000-0000-000002060000}"/>
    <cellStyle name="20% - Accent6 5 3 3 2" xfId="20012" xr:uid="{00000000-0005-0000-0000-000003060000}"/>
    <cellStyle name="20% - Accent6 5 3 4" xfId="1167" xr:uid="{00000000-0005-0000-0000-000004060000}"/>
    <cellStyle name="20% - Accent6 5 3 5" xfId="20009" xr:uid="{00000000-0005-0000-0000-000005060000}"/>
    <cellStyle name="20% - Accent6 5 4" xfId="1168" xr:uid="{00000000-0005-0000-0000-000006060000}"/>
    <cellStyle name="20% - Accent6 5 4 2" xfId="1169" xr:uid="{00000000-0005-0000-0000-000007060000}"/>
    <cellStyle name="20% - Accent6 5 4 2 2" xfId="20014" xr:uid="{00000000-0005-0000-0000-000008060000}"/>
    <cellStyle name="20% - Accent6 5 4 3" xfId="20013" xr:uid="{00000000-0005-0000-0000-000009060000}"/>
    <cellStyle name="20% - Accent6 5 5" xfId="1170" xr:uid="{00000000-0005-0000-0000-00000A060000}"/>
    <cellStyle name="20% - Accent6 5 5 2" xfId="20015" xr:uid="{00000000-0005-0000-0000-00000B060000}"/>
    <cellStyle name="20% - Accent6 5 6" xfId="1171" xr:uid="{00000000-0005-0000-0000-00000C060000}"/>
    <cellStyle name="20% - Accent6 5 7" xfId="20006" xr:uid="{00000000-0005-0000-0000-00000D060000}"/>
    <cellStyle name="20% - Accent6 6" xfId="1172" xr:uid="{00000000-0005-0000-0000-00000E060000}"/>
    <cellStyle name="20% - Accent6 6 2" xfId="1173" xr:uid="{00000000-0005-0000-0000-00000F060000}"/>
    <cellStyle name="20% - Accent6 6 2 2" xfId="1174" xr:uid="{00000000-0005-0000-0000-000010060000}"/>
    <cellStyle name="20% - Accent6 6 2 2 2" xfId="1175" xr:uid="{00000000-0005-0000-0000-000011060000}"/>
    <cellStyle name="20% - Accent6 6 2 2 2 2" xfId="20019" xr:uid="{00000000-0005-0000-0000-000012060000}"/>
    <cellStyle name="20% - Accent6 6 2 2 3" xfId="20018" xr:uid="{00000000-0005-0000-0000-000013060000}"/>
    <cellStyle name="20% - Accent6 6 2 3" xfId="1176" xr:uid="{00000000-0005-0000-0000-000014060000}"/>
    <cellStyle name="20% - Accent6 6 2 3 2" xfId="20020" xr:uid="{00000000-0005-0000-0000-000015060000}"/>
    <cellStyle name="20% - Accent6 6 2 4" xfId="1177" xr:uid="{00000000-0005-0000-0000-000016060000}"/>
    <cellStyle name="20% - Accent6 6 2 5" xfId="20017" xr:uid="{00000000-0005-0000-0000-000017060000}"/>
    <cellStyle name="20% - Accent6 6 3" xfId="1178" xr:uid="{00000000-0005-0000-0000-000018060000}"/>
    <cellStyle name="20% - Accent6 6 3 2" xfId="1179" xr:uid="{00000000-0005-0000-0000-000019060000}"/>
    <cellStyle name="20% - Accent6 6 3 2 2" xfId="20022" xr:uid="{00000000-0005-0000-0000-00001A060000}"/>
    <cellStyle name="20% - Accent6 6 3 3" xfId="1180" xr:uid="{00000000-0005-0000-0000-00001B060000}"/>
    <cellStyle name="20% - Accent6 6 3 4" xfId="20021" xr:uid="{00000000-0005-0000-0000-00001C060000}"/>
    <cellStyle name="20% - Accent6 6 4" xfId="1181" xr:uid="{00000000-0005-0000-0000-00001D060000}"/>
    <cellStyle name="20% - Accent6 6 4 2" xfId="20023" xr:uid="{00000000-0005-0000-0000-00001E060000}"/>
    <cellStyle name="20% - Accent6 6 5" xfId="1182" xr:uid="{00000000-0005-0000-0000-00001F060000}"/>
    <cellStyle name="20% - Accent6 6 6" xfId="20016" xr:uid="{00000000-0005-0000-0000-000020060000}"/>
    <cellStyle name="20% - Accent6 7" xfId="1183" xr:uid="{00000000-0005-0000-0000-000021060000}"/>
    <cellStyle name="20% - Accent6 7 2" xfId="1184" xr:uid="{00000000-0005-0000-0000-000022060000}"/>
    <cellStyle name="20% - Accent6 7 2 2" xfId="1185" xr:uid="{00000000-0005-0000-0000-000023060000}"/>
    <cellStyle name="20% - Accent6 7 2 2 2" xfId="1186" xr:uid="{00000000-0005-0000-0000-000024060000}"/>
    <cellStyle name="20% - Accent6 7 2 2 2 2" xfId="20027" xr:uid="{00000000-0005-0000-0000-000025060000}"/>
    <cellStyle name="20% - Accent6 7 2 2 3" xfId="20026" xr:uid="{00000000-0005-0000-0000-000026060000}"/>
    <cellStyle name="20% - Accent6 7 2 3" xfId="1187" xr:uid="{00000000-0005-0000-0000-000027060000}"/>
    <cellStyle name="20% - Accent6 7 2 3 2" xfId="20028" xr:uid="{00000000-0005-0000-0000-000028060000}"/>
    <cellStyle name="20% - Accent6 7 2 4" xfId="20025" xr:uid="{00000000-0005-0000-0000-000029060000}"/>
    <cellStyle name="20% - Accent6 7 3" xfId="1188" xr:uid="{00000000-0005-0000-0000-00002A060000}"/>
    <cellStyle name="20% - Accent6 7 3 2" xfId="1189" xr:uid="{00000000-0005-0000-0000-00002B060000}"/>
    <cellStyle name="20% - Accent6 7 3 2 2" xfId="20030" xr:uid="{00000000-0005-0000-0000-00002C060000}"/>
    <cellStyle name="20% - Accent6 7 3 3" xfId="20029" xr:uid="{00000000-0005-0000-0000-00002D060000}"/>
    <cellStyle name="20% - Accent6 7 4" xfId="1190" xr:uid="{00000000-0005-0000-0000-00002E060000}"/>
    <cellStyle name="20% - Accent6 7 4 2" xfId="20031" xr:uid="{00000000-0005-0000-0000-00002F060000}"/>
    <cellStyle name="20% - Accent6 7 5" xfId="1191" xr:uid="{00000000-0005-0000-0000-000030060000}"/>
    <cellStyle name="20% - Accent6 7 6" xfId="20024" xr:uid="{00000000-0005-0000-0000-000031060000}"/>
    <cellStyle name="20% - Accent6 8" xfId="1192" xr:uid="{00000000-0005-0000-0000-000032060000}"/>
    <cellStyle name="20% - Accent6 8 2" xfId="1193" xr:uid="{00000000-0005-0000-0000-000033060000}"/>
    <cellStyle name="20% - Accent6 8 3" xfId="1194" xr:uid="{00000000-0005-0000-0000-000034060000}"/>
    <cellStyle name="20% - Accent6 8 3 2" xfId="20032" xr:uid="{00000000-0005-0000-0000-000035060000}"/>
    <cellStyle name="20% - Accent6 8 4" xfId="1195" xr:uid="{00000000-0005-0000-0000-000036060000}"/>
    <cellStyle name="20% - Accent6 9" xfId="1196" xr:uid="{00000000-0005-0000-0000-000037060000}"/>
    <cellStyle name="20% - Accent6 9 2" xfId="1197" xr:uid="{00000000-0005-0000-0000-000038060000}"/>
    <cellStyle name="20% - Accent6 9 2 2" xfId="20033" xr:uid="{00000000-0005-0000-0000-000039060000}"/>
    <cellStyle name="20% - Accent6 9 3" xfId="1198" xr:uid="{00000000-0005-0000-0000-00003A060000}"/>
    <cellStyle name="3_RowTitle" xfId="25576" xr:uid="{00000000-0005-0000-0000-00003B060000}"/>
    <cellStyle name="4_Currency" xfId="25577" xr:uid="{00000000-0005-0000-0000-00003C060000}"/>
    <cellStyle name="4_Integer Number" xfId="25578" xr:uid="{00000000-0005-0000-0000-00003D060000}"/>
    <cellStyle name="4_Percent" xfId="25579" xr:uid="{00000000-0005-0000-0000-00003E060000}"/>
    <cellStyle name="40% - Accent1 10" xfId="1199" xr:uid="{00000000-0005-0000-0000-00003F060000}"/>
    <cellStyle name="40% - Accent1 10 2" xfId="1200" xr:uid="{00000000-0005-0000-0000-000040060000}"/>
    <cellStyle name="40% - Accent1 10 2 2" xfId="20034" xr:uid="{00000000-0005-0000-0000-000041060000}"/>
    <cellStyle name="40% - Accent1 10 3" xfId="1201" xr:uid="{00000000-0005-0000-0000-000042060000}"/>
    <cellStyle name="40% - Accent1 11" xfId="1202" xr:uid="{00000000-0005-0000-0000-000043060000}"/>
    <cellStyle name="40% - Accent1 12" xfId="1203" xr:uid="{00000000-0005-0000-0000-000044060000}"/>
    <cellStyle name="40% - Accent1 2" xfId="1204" xr:uid="{00000000-0005-0000-0000-000045060000}"/>
    <cellStyle name="40% - Accent1 2 2" xfId="1205" xr:uid="{00000000-0005-0000-0000-000046060000}"/>
    <cellStyle name="40% - Accent1 2 2 2" xfId="1206" xr:uid="{00000000-0005-0000-0000-000047060000}"/>
    <cellStyle name="40% - Accent1 2 2 2 2" xfId="1207" xr:uid="{00000000-0005-0000-0000-000048060000}"/>
    <cellStyle name="40% - Accent1 2 2 2 3" xfId="1208" xr:uid="{00000000-0005-0000-0000-000049060000}"/>
    <cellStyle name="40% - Accent1 2 2 2 4" xfId="1209" xr:uid="{00000000-0005-0000-0000-00004A060000}"/>
    <cellStyle name="40% - Accent1 2 2 3" xfId="1210" xr:uid="{00000000-0005-0000-0000-00004B060000}"/>
    <cellStyle name="40% - Accent1 2 2 3 2" xfId="1211" xr:uid="{00000000-0005-0000-0000-00004C060000}"/>
    <cellStyle name="40% - Accent1 2 2 3 2 2" xfId="1212" xr:uid="{00000000-0005-0000-0000-00004D060000}"/>
    <cellStyle name="40% - Accent1 2 2 3 2 2 2" xfId="20038" xr:uid="{00000000-0005-0000-0000-00004E060000}"/>
    <cellStyle name="40% - Accent1 2 2 3 2 3" xfId="20037" xr:uid="{00000000-0005-0000-0000-00004F060000}"/>
    <cellStyle name="40% - Accent1 2 2 3 3" xfId="1213" xr:uid="{00000000-0005-0000-0000-000050060000}"/>
    <cellStyle name="40% - Accent1 2 2 3 3 2" xfId="20039" xr:uid="{00000000-0005-0000-0000-000051060000}"/>
    <cellStyle name="40% - Accent1 2 2 3 4" xfId="1214" xr:uid="{00000000-0005-0000-0000-000052060000}"/>
    <cellStyle name="40% - Accent1 2 2 3 5" xfId="20036" xr:uid="{00000000-0005-0000-0000-000053060000}"/>
    <cellStyle name="40% - Accent1 2 2 4" xfId="1215" xr:uid="{00000000-0005-0000-0000-000054060000}"/>
    <cellStyle name="40% - Accent1 2 2 4 2" xfId="1216" xr:uid="{00000000-0005-0000-0000-000055060000}"/>
    <cellStyle name="40% - Accent1 2 2 4 2 2" xfId="20041" xr:uid="{00000000-0005-0000-0000-000056060000}"/>
    <cellStyle name="40% - Accent1 2 2 4 3" xfId="1217" xr:uid="{00000000-0005-0000-0000-000057060000}"/>
    <cellStyle name="40% - Accent1 2 2 4 4" xfId="20040" xr:uid="{00000000-0005-0000-0000-000058060000}"/>
    <cellStyle name="40% - Accent1 2 2 5" xfId="1218" xr:uid="{00000000-0005-0000-0000-000059060000}"/>
    <cellStyle name="40% - Accent1 2 2 5 2" xfId="1219" xr:uid="{00000000-0005-0000-0000-00005A060000}"/>
    <cellStyle name="40% - Accent1 2 2 5 3" xfId="20042" xr:uid="{00000000-0005-0000-0000-00005B060000}"/>
    <cellStyle name="40% - Accent1 2 2 6" xfId="1220" xr:uid="{00000000-0005-0000-0000-00005C060000}"/>
    <cellStyle name="40% - Accent1 2 2 6 2" xfId="1221" xr:uid="{00000000-0005-0000-0000-00005D060000}"/>
    <cellStyle name="40% - Accent1 2 2 7" xfId="1222" xr:uid="{00000000-0005-0000-0000-00005E060000}"/>
    <cellStyle name="40% - Accent1 2 2 8" xfId="20035" xr:uid="{00000000-0005-0000-0000-00005F060000}"/>
    <cellStyle name="40% - Accent1 2 3" xfId="1223" xr:uid="{00000000-0005-0000-0000-000060060000}"/>
    <cellStyle name="40% - Accent1 2 3 2" xfId="1224" xr:uid="{00000000-0005-0000-0000-000061060000}"/>
    <cellStyle name="40% - Accent1 2 3 2 2" xfId="1225" xr:uid="{00000000-0005-0000-0000-000062060000}"/>
    <cellStyle name="40% - Accent1 2 3 2 3" xfId="1226" xr:uid="{00000000-0005-0000-0000-000063060000}"/>
    <cellStyle name="40% - Accent1 2 3 2 4" xfId="1227" xr:uid="{00000000-0005-0000-0000-000064060000}"/>
    <cellStyle name="40% - Accent1 2 3 2 5" xfId="20043" xr:uid="{00000000-0005-0000-0000-000065060000}"/>
    <cellStyle name="40% - Accent1 2 3 3" xfId="1228" xr:uid="{00000000-0005-0000-0000-000066060000}"/>
    <cellStyle name="40% - Accent1 2 3 4" xfId="1229" xr:uid="{00000000-0005-0000-0000-000067060000}"/>
    <cellStyle name="40% - Accent1 2 3 5" xfId="1230" xr:uid="{00000000-0005-0000-0000-000068060000}"/>
    <cellStyle name="40% - Accent1 2 4" xfId="1231" xr:uid="{00000000-0005-0000-0000-000069060000}"/>
    <cellStyle name="40% - Accent1 2 4 2" xfId="1232" xr:uid="{00000000-0005-0000-0000-00006A060000}"/>
    <cellStyle name="40% - Accent1 2 5" xfId="1233" xr:uid="{00000000-0005-0000-0000-00006B060000}"/>
    <cellStyle name="40% - Accent1 2 5 2" xfId="1234" xr:uid="{00000000-0005-0000-0000-00006C060000}"/>
    <cellStyle name="40% - Accent1 2 5 3" xfId="1235" xr:uid="{00000000-0005-0000-0000-00006D060000}"/>
    <cellStyle name="40% - Accent1 2 6" xfId="1236" xr:uid="{00000000-0005-0000-0000-00006E060000}"/>
    <cellStyle name="40% - Accent1 2 6 2" xfId="1237" xr:uid="{00000000-0005-0000-0000-00006F060000}"/>
    <cellStyle name="40% - Accent1 2 7" xfId="1238" xr:uid="{00000000-0005-0000-0000-000070060000}"/>
    <cellStyle name="40% - Accent1 2 7 2" xfId="1239" xr:uid="{00000000-0005-0000-0000-000071060000}"/>
    <cellStyle name="40% - Accent1 2 8" xfId="1240" xr:uid="{00000000-0005-0000-0000-000072060000}"/>
    <cellStyle name="40% - Accent1 3" xfId="1241" xr:uid="{00000000-0005-0000-0000-000073060000}"/>
    <cellStyle name="40% - Accent1 3 2" xfId="1242" xr:uid="{00000000-0005-0000-0000-000074060000}"/>
    <cellStyle name="40% - Accent1 3 2 2" xfId="1243" xr:uid="{00000000-0005-0000-0000-000075060000}"/>
    <cellStyle name="40% - Accent1 3 2 2 2" xfId="1244" xr:uid="{00000000-0005-0000-0000-000076060000}"/>
    <cellStyle name="40% - Accent1 3 2 2 2 2" xfId="1245" xr:uid="{00000000-0005-0000-0000-000077060000}"/>
    <cellStyle name="40% - Accent1 3 2 2 2 2 2" xfId="20047" xr:uid="{00000000-0005-0000-0000-000078060000}"/>
    <cellStyle name="40% - Accent1 3 2 2 2 3" xfId="1246" xr:uid="{00000000-0005-0000-0000-000079060000}"/>
    <cellStyle name="40% - Accent1 3 2 2 2 4" xfId="20046" xr:uid="{00000000-0005-0000-0000-00007A060000}"/>
    <cellStyle name="40% - Accent1 3 2 2 3" xfId="1247" xr:uid="{00000000-0005-0000-0000-00007B060000}"/>
    <cellStyle name="40% - Accent1 3 2 2 3 2" xfId="1248" xr:uid="{00000000-0005-0000-0000-00007C060000}"/>
    <cellStyle name="40% - Accent1 3 2 2 3 3" xfId="20048" xr:uid="{00000000-0005-0000-0000-00007D060000}"/>
    <cellStyle name="40% - Accent1 3 2 2 4" xfId="1249" xr:uid="{00000000-0005-0000-0000-00007E060000}"/>
    <cellStyle name="40% - Accent1 3 2 2 5" xfId="20045" xr:uid="{00000000-0005-0000-0000-00007F060000}"/>
    <cellStyle name="40% - Accent1 3 2 3" xfId="1250" xr:uid="{00000000-0005-0000-0000-000080060000}"/>
    <cellStyle name="40% - Accent1 3 2 3 2" xfId="1251" xr:uid="{00000000-0005-0000-0000-000081060000}"/>
    <cellStyle name="40% - Accent1 3 2 3 2 2" xfId="20050" xr:uid="{00000000-0005-0000-0000-000082060000}"/>
    <cellStyle name="40% - Accent1 3 2 3 3" xfId="1252" xr:uid="{00000000-0005-0000-0000-000083060000}"/>
    <cellStyle name="40% - Accent1 3 2 3 4" xfId="20049" xr:uid="{00000000-0005-0000-0000-000084060000}"/>
    <cellStyle name="40% - Accent1 3 2 4" xfId="1253" xr:uid="{00000000-0005-0000-0000-000085060000}"/>
    <cellStyle name="40% - Accent1 3 2 4 2" xfId="1254" xr:uid="{00000000-0005-0000-0000-000086060000}"/>
    <cellStyle name="40% - Accent1 3 2 4 3" xfId="20051" xr:uid="{00000000-0005-0000-0000-000087060000}"/>
    <cellStyle name="40% - Accent1 3 2 5" xfId="1255" xr:uid="{00000000-0005-0000-0000-000088060000}"/>
    <cellStyle name="40% - Accent1 3 2 5 2" xfId="1256" xr:uid="{00000000-0005-0000-0000-000089060000}"/>
    <cellStyle name="40% - Accent1 3 2 6" xfId="1257" xr:uid="{00000000-0005-0000-0000-00008A060000}"/>
    <cellStyle name="40% - Accent1 3 2 6 2" xfId="1258" xr:uid="{00000000-0005-0000-0000-00008B060000}"/>
    <cellStyle name="40% - Accent1 3 2 7" xfId="1259" xr:uid="{00000000-0005-0000-0000-00008C060000}"/>
    <cellStyle name="40% - Accent1 3 2 8" xfId="20044" xr:uid="{00000000-0005-0000-0000-00008D060000}"/>
    <cellStyle name="40% - Accent1 3 3" xfId="1260" xr:uid="{00000000-0005-0000-0000-00008E060000}"/>
    <cellStyle name="40% - Accent1 3 3 2" xfId="1261" xr:uid="{00000000-0005-0000-0000-00008F060000}"/>
    <cellStyle name="40% - Accent1 3 3 2 2" xfId="1262" xr:uid="{00000000-0005-0000-0000-000090060000}"/>
    <cellStyle name="40% - Accent1 3 3 2 2 2" xfId="20054" xr:uid="{00000000-0005-0000-0000-000091060000}"/>
    <cellStyle name="40% - Accent1 3 3 2 3" xfId="20053" xr:uid="{00000000-0005-0000-0000-000092060000}"/>
    <cellStyle name="40% - Accent1 3 3 3" xfId="1263" xr:uid="{00000000-0005-0000-0000-000093060000}"/>
    <cellStyle name="40% - Accent1 3 3 3 2" xfId="20055" xr:uid="{00000000-0005-0000-0000-000094060000}"/>
    <cellStyle name="40% - Accent1 3 3 4" xfId="1264" xr:uid="{00000000-0005-0000-0000-000095060000}"/>
    <cellStyle name="40% - Accent1 3 3 5" xfId="20052" xr:uid="{00000000-0005-0000-0000-000096060000}"/>
    <cellStyle name="40% - Accent1 3 4" xfId="1265" xr:uid="{00000000-0005-0000-0000-000097060000}"/>
    <cellStyle name="40% - Accent1 3 4 2" xfId="1266" xr:uid="{00000000-0005-0000-0000-000098060000}"/>
    <cellStyle name="40% - Accent1 3 4 2 2" xfId="20057" xr:uid="{00000000-0005-0000-0000-000099060000}"/>
    <cellStyle name="40% - Accent1 3 4 3" xfId="1267" xr:uid="{00000000-0005-0000-0000-00009A060000}"/>
    <cellStyle name="40% - Accent1 3 4 4" xfId="20056" xr:uid="{00000000-0005-0000-0000-00009B060000}"/>
    <cellStyle name="40% - Accent1 3 5" xfId="1268" xr:uid="{00000000-0005-0000-0000-00009C060000}"/>
    <cellStyle name="40% - Accent1 3 5 2" xfId="1269" xr:uid="{00000000-0005-0000-0000-00009D060000}"/>
    <cellStyle name="40% - Accent1 3 5 3" xfId="20058" xr:uid="{00000000-0005-0000-0000-00009E060000}"/>
    <cellStyle name="40% - Accent1 3 6" xfId="1270" xr:uid="{00000000-0005-0000-0000-00009F060000}"/>
    <cellStyle name="40% - Accent1 3 6 2" xfId="1271" xr:uid="{00000000-0005-0000-0000-0000A0060000}"/>
    <cellStyle name="40% - Accent1 3 6 3" xfId="1272" xr:uid="{00000000-0005-0000-0000-0000A1060000}"/>
    <cellStyle name="40% - Accent1 3 7" xfId="1273" xr:uid="{00000000-0005-0000-0000-0000A2060000}"/>
    <cellStyle name="40% - Accent1 3 7 2" xfId="1274" xr:uid="{00000000-0005-0000-0000-0000A3060000}"/>
    <cellStyle name="40% - Accent1 3 8" xfId="1275" xr:uid="{00000000-0005-0000-0000-0000A4060000}"/>
    <cellStyle name="40% - Accent1 3 9" xfId="1276" xr:uid="{00000000-0005-0000-0000-0000A5060000}"/>
    <cellStyle name="40% - Accent1 4" xfId="1277" xr:uid="{00000000-0005-0000-0000-0000A6060000}"/>
    <cellStyle name="40% - Accent1 4 2" xfId="1278" xr:uid="{00000000-0005-0000-0000-0000A7060000}"/>
    <cellStyle name="40% - Accent1 4 2 2" xfId="1279" xr:uid="{00000000-0005-0000-0000-0000A8060000}"/>
    <cellStyle name="40% - Accent1 4 2 2 2" xfId="1280" xr:uid="{00000000-0005-0000-0000-0000A9060000}"/>
    <cellStyle name="40% - Accent1 4 2 2 2 2" xfId="1281" xr:uid="{00000000-0005-0000-0000-0000AA060000}"/>
    <cellStyle name="40% - Accent1 4 2 2 2 2 2" xfId="20062" xr:uid="{00000000-0005-0000-0000-0000AB060000}"/>
    <cellStyle name="40% - Accent1 4 2 2 2 3" xfId="1282" xr:uid="{00000000-0005-0000-0000-0000AC060000}"/>
    <cellStyle name="40% - Accent1 4 2 2 2 4" xfId="20061" xr:uid="{00000000-0005-0000-0000-0000AD060000}"/>
    <cellStyle name="40% - Accent1 4 2 2 3" xfId="1283" xr:uid="{00000000-0005-0000-0000-0000AE060000}"/>
    <cellStyle name="40% - Accent1 4 2 2 3 2" xfId="1284" xr:uid="{00000000-0005-0000-0000-0000AF060000}"/>
    <cellStyle name="40% - Accent1 4 2 2 3 3" xfId="20063" xr:uid="{00000000-0005-0000-0000-0000B0060000}"/>
    <cellStyle name="40% - Accent1 4 2 2 4" xfId="1285" xr:uid="{00000000-0005-0000-0000-0000B1060000}"/>
    <cellStyle name="40% - Accent1 4 2 2 5" xfId="20060" xr:uid="{00000000-0005-0000-0000-0000B2060000}"/>
    <cellStyle name="40% - Accent1 4 2 3" xfId="1286" xr:uid="{00000000-0005-0000-0000-0000B3060000}"/>
    <cellStyle name="40% - Accent1 4 2 3 2" xfId="1287" xr:uid="{00000000-0005-0000-0000-0000B4060000}"/>
    <cellStyle name="40% - Accent1 4 2 3 2 2" xfId="20065" xr:uid="{00000000-0005-0000-0000-0000B5060000}"/>
    <cellStyle name="40% - Accent1 4 2 3 3" xfId="1288" xr:uid="{00000000-0005-0000-0000-0000B6060000}"/>
    <cellStyle name="40% - Accent1 4 2 3 4" xfId="20064" xr:uid="{00000000-0005-0000-0000-0000B7060000}"/>
    <cellStyle name="40% - Accent1 4 2 4" xfId="1289" xr:uid="{00000000-0005-0000-0000-0000B8060000}"/>
    <cellStyle name="40% - Accent1 4 2 4 2" xfId="1290" xr:uid="{00000000-0005-0000-0000-0000B9060000}"/>
    <cellStyle name="40% - Accent1 4 2 4 3" xfId="20066" xr:uid="{00000000-0005-0000-0000-0000BA060000}"/>
    <cellStyle name="40% - Accent1 4 2 5" xfId="1291" xr:uid="{00000000-0005-0000-0000-0000BB060000}"/>
    <cellStyle name="40% - Accent1 4 2 5 2" xfId="1292" xr:uid="{00000000-0005-0000-0000-0000BC060000}"/>
    <cellStyle name="40% - Accent1 4 2 6" xfId="1293" xr:uid="{00000000-0005-0000-0000-0000BD060000}"/>
    <cellStyle name="40% - Accent1 4 2 6 2" xfId="1294" xr:uid="{00000000-0005-0000-0000-0000BE060000}"/>
    <cellStyle name="40% - Accent1 4 2 7" xfId="1295" xr:uid="{00000000-0005-0000-0000-0000BF060000}"/>
    <cellStyle name="40% - Accent1 4 2 8" xfId="20059" xr:uid="{00000000-0005-0000-0000-0000C0060000}"/>
    <cellStyle name="40% - Accent1 4 3" xfId="1296" xr:uid="{00000000-0005-0000-0000-0000C1060000}"/>
    <cellStyle name="40% - Accent1 4 3 2" xfId="1297" xr:uid="{00000000-0005-0000-0000-0000C2060000}"/>
    <cellStyle name="40% - Accent1 4 3 2 2" xfId="20068" xr:uid="{00000000-0005-0000-0000-0000C3060000}"/>
    <cellStyle name="40% - Accent1 4 3 3" xfId="1298" xr:uid="{00000000-0005-0000-0000-0000C4060000}"/>
    <cellStyle name="40% - Accent1 4 3 3 2" xfId="20069" xr:uid="{00000000-0005-0000-0000-0000C5060000}"/>
    <cellStyle name="40% - Accent1 4 3 4" xfId="1299" xr:uid="{00000000-0005-0000-0000-0000C6060000}"/>
    <cellStyle name="40% - Accent1 4 3 5" xfId="20067" xr:uid="{00000000-0005-0000-0000-0000C7060000}"/>
    <cellStyle name="40% - Accent1 4 4" xfId="1300" xr:uid="{00000000-0005-0000-0000-0000C8060000}"/>
    <cellStyle name="40% - Accent1 4 4 2" xfId="1301" xr:uid="{00000000-0005-0000-0000-0000C9060000}"/>
    <cellStyle name="40% - Accent1 4 4 2 2" xfId="20071" xr:uid="{00000000-0005-0000-0000-0000CA060000}"/>
    <cellStyle name="40% - Accent1 4 4 3" xfId="1302" xr:uid="{00000000-0005-0000-0000-0000CB060000}"/>
    <cellStyle name="40% - Accent1 4 4 4" xfId="20070" xr:uid="{00000000-0005-0000-0000-0000CC060000}"/>
    <cellStyle name="40% - Accent1 4 5" xfId="1303" xr:uid="{00000000-0005-0000-0000-0000CD060000}"/>
    <cellStyle name="40% - Accent1 4 5 2" xfId="20072" xr:uid="{00000000-0005-0000-0000-0000CE060000}"/>
    <cellStyle name="40% - Accent1 4 6" xfId="1304" xr:uid="{00000000-0005-0000-0000-0000CF060000}"/>
    <cellStyle name="40% - Accent1 4 6 2" xfId="1305" xr:uid="{00000000-0005-0000-0000-0000D0060000}"/>
    <cellStyle name="40% - Accent1 4 7" xfId="1306" xr:uid="{00000000-0005-0000-0000-0000D1060000}"/>
    <cellStyle name="40% - Accent1 4 7 2" xfId="1307" xr:uid="{00000000-0005-0000-0000-0000D2060000}"/>
    <cellStyle name="40% - Accent1 4 8" xfId="1308" xr:uid="{00000000-0005-0000-0000-0000D3060000}"/>
    <cellStyle name="40% - Accent1 4 9" xfId="1309" xr:uid="{00000000-0005-0000-0000-0000D4060000}"/>
    <cellStyle name="40% - Accent1 5" xfId="1310" xr:uid="{00000000-0005-0000-0000-0000D5060000}"/>
    <cellStyle name="40% - Accent1 5 2" xfId="1311" xr:uid="{00000000-0005-0000-0000-0000D6060000}"/>
    <cellStyle name="40% - Accent1 5 2 2" xfId="1312" xr:uid="{00000000-0005-0000-0000-0000D7060000}"/>
    <cellStyle name="40% - Accent1 5 2 2 2" xfId="1313" xr:uid="{00000000-0005-0000-0000-0000D8060000}"/>
    <cellStyle name="40% - Accent1 5 2 2 2 2" xfId="1314" xr:uid="{00000000-0005-0000-0000-0000D9060000}"/>
    <cellStyle name="40% - Accent1 5 2 2 2 2 2" xfId="20076" xr:uid="{00000000-0005-0000-0000-0000DA060000}"/>
    <cellStyle name="40% - Accent1 5 2 2 2 3" xfId="20075" xr:uid="{00000000-0005-0000-0000-0000DB060000}"/>
    <cellStyle name="40% - Accent1 5 2 2 3" xfId="1315" xr:uid="{00000000-0005-0000-0000-0000DC060000}"/>
    <cellStyle name="40% - Accent1 5 2 2 3 2" xfId="20077" xr:uid="{00000000-0005-0000-0000-0000DD060000}"/>
    <cellStyle name="40% - Accent1 5 2 2 4" xfId="20074" xr:uid="{00000000-0005-0000-0000-0000DE060000}"/>
    <cellStyle name="40% - Accent1 5 2 3" xfId="1316" xr:uid="{00000000-0005-0000-0000-0000DF060000}"/>
    <cellStyle name="40% - Accent1 5 2 3 2" xfId="1317" xr:uid="{00000000-0005-0000-0000-0000E0060000}"/>
    <cellStyle name="40% - Accent1 5 2 3 2 2" xfId="20079" xr:uid="{00000000-0005-0000-0000-0000E1060000}"/>
    <cellStyle name="40% - Accent1 5 2 3 3" xfId="20078" xr:uid="{00000000-0005-0000-0000-0000E2060000}"/>
    <cellStyle name="40% - Accent1 5 2 4" xfId="1318" xr:uid="{00000000-0005-0000-0000-0000E3060000}"/>
    <cellStyle name="40% - Accent1 5 2 4 2" xfId="20080" xr:uid="{00000000-0005-0000-0000-0000E4060000}"/>
    <cellStyle name="40% - Accent1 5 2 5" xfId="1319" xr:uid="{00000000-0005-0000-0000-0000E5060000}"/>
    <cellStyle name="40% - Accent1 5 2 6" xfId="20073" xr:uid="{00000000-0005-0000-0000-0000E6060000}"/>
    <cellStyle name="40% - Accent1 5 3" xfId="1320" xr:uid="{00000000-0005-0000-0000-0000E7060000}"/>
    <cellStyle name="40% - Accent1 5 3 2" xfId="1321" xr:uid="{00000000-0005-0000-0000-0000E8060000}"/>
    <cellStyle name="40% - Accent1 5 3 3" xfId="20081" xr:uid="{00000000-0005-0000-0000-0000E9060000}"/>
    <cellStyle name="40% - Accent1 5 4" xfId="1322" xr:uid="{00000000-0005-0000-0000-0000EA060000}"/>
    <cellStyle name="40% - Accent1 5 5" xfId="1323" xr:uid="{00000000-0005-0000-0000-0000EB060000}"/>
    <cellStyle name="40% - Accent1 6" xfId="1324" xr:uid="{00000000-0005-0000-0000-0000EC060000}"/>
    <cellStyle name="40% - Accent1 6 2" xfId="1325" xr:uid="{00000000-0005-0000-0000-0000ED060000}"/>
    <cellStyle name="40% - Accent1 6 2 2" xfId="1326" xr:uid="{00000000-0005-0000-0000-0000EE060000}"/>
    <cellStyle name="40% - Accent1 6 2 2 2" xfId="20083" xr:uid="{00000000-0005-0000-0000-0000EF060000}"/>
    <cellStyle name="40% - Accent1 6 2 3" xfId="1327" xr:uid="{00000000-0005-0000-0000-0000F0060000}"/>
    <cellStyle name="40% - Accent1 6 2 4" xfId="1328" xr:uid="{00000000-0005-0000-0000-0000F1060000}"/>
    <cellStyle name="40% - Accent1 6 3" xfId="1329" xr:uid="{00000000-0005-0000-0000-0000F2060000}"/>
    <cellStyle name="40% - Accent1 6 3 2" xfId="1330" xr:uid="{00000000-0005-0000-0000-0000F3060000}"/>
    <cellStyle name="40% - Accent1 6 3 2 2" xfId="1331" xr:uid="{00000000-0005-0000-0000-0000F4060000}"/>
    <cellStyle name="40% - Accent1 6 3 2 2 2" xfId="20086" xr:uid="{00000000-0005-0000-0000-0000F5060000}"/>
    <cellStyle name="40% - Accent1 6 3 2 3" xfId="20085" xr:uid="{00000000-0005-0000-0000-0000F6060000}"/>
    <cellStyle name="40% - Accent1 6 3 3" xfId="1332" xr:uid="{00000000-0005-0000-0000-0000F7060000}"/>
    <cellStyle name="40% - Accent1 6 3 3 2" xfId="20087" xr:uid="{00000000-0005-0000-0000-0000F8060000}"/>
    <cellStyle name="40% - Accent1 6 3 4" xfId="1333" xr:uid="{00000000-0005-0000-0000-0000F9060000}"/>
    <cellStyle name="40% - Accent1 6 3 5" xfId="20084" xr:uid="{00000000-0005-0000-0000-0000FA060000}"/>
    <cellStyle name="40% - Accent1 6 4" xfId="1334" xr:uid="{00000000-0005-0000-0000-0000FB060000}"/>
    <cellStyle name="40% - Accent1 6 4 2" xfId="1335" xr:uid="{00000000-0005-0000-0000-0000FC060000}"/>
    <cellStyle name="40% - Accent1 6 4 2 2" xfId="20089" xr:uid="{00000000-0005-0000-0000-0000FD060000}"/>
    <cellStyle name="40% - Accent1 6 4 3" xfId="20088" xr:uid="{00000000-0005-0000-0000-0000FE060000}"/>
    <cellStyle name="40% - Accent1 6 5" xfId="1336" xr:uid="{00000000-0005-0000-0000-0000FF060000}"/>
    <cellStyle name="40% - Accent1 6 5 2" xfId="20090" xr:uid="{00000000-0005-0000-0000-000000070000}"/>
    <cellStyle name="40% - Accent1 6 6" xfId="1337" xr:uid="{00000000-0005-0000-0000-000001070000}"/>
    <cellStyle name="40% - Accent1 6 7" xfId="20082" xr:uid="{00000000-0005-0000-0000-000002070000}"/>
    <cellStyle name="40% - Accent1 7" xfId="1338" xr:uid="{00000000-0005-0000-0000-000003070000}"/>
    <cellStyle name="40% - Accent1 7 2" xfId="1339" xr:uid="{00000000-0005-0000-0000-000004070000}"/>
    <cellStyle name="40% - Accent1 7 2 2" xfId="1340" xr:uid="{00000000-0005-0000-0000-000005070000}"/>
    <cellStyle name="40% - Accent1 7 2 2 2" xfId="1341" xr:uid="{00000000-0005-0000-0000-000006070000}"/>
    <cellStyle name="40% - Accent1 7 2 2 2 2" xfId="20094" xr:uid="{00000000-0005-0000-0000-000007070000}"/>
    <cellStyle name="40% - Accent1 7 2 2 3" xfId="20093" xr:uid="{00000000-0005-0000-0000-000008070000}"/>
    <cellStyle name="40% - Accent1 7 2 3" xfId="1342" xr:uid="{00000000-0005-0000-0000-000009070000}"/>
    <cellStyle name="40% - Accent1 7 2 3 2" xfId="20095" xr:uid="{00000000-0005-0000-0000-00000A070000}"/>
    <cellStyle name="40% - Accent1 7 2 4" xfId="20092" xr:uid="{00000000-0005-0000-0000-00000B070000}"/>
    <cellStyle name="40% - Accent1 7 3" xfId="1343" xr:uid="{00000000-0005-0000-0000-00000C070000}"/>
    <cellStyle name="40% - Accent1 7 3 2" xfId="1344" xr:uid="{00000000-0005-0000-0000-00000D070000}"/>
    <cellStyle name="40% - Accent1 7 3 2 2" xfId="20097" xr:uid="{00000000-0005-0000-0000-00000E070000}"/>
    <cellStyle name="40% - Accent1 7 3 3" xfId="20096" xr:uid="{00000000-0005-0000-0000-00000F070000}"/>
    <cellStyle name="40% - Accent1 7 4" xfId="1345" xr:uid="{00000000-0005-0000-0000-000010070000}"/>
    <cellStyle name="40% - Accent1 7 4 2" xfId="20098" xr:uid="{00000000-0005-0000-0000-000011070000}"/>
    <cellStyle name="40% - Accent1 7 5" xfId="1346" xr:uid="{00000000-0005-0000-0000-000012070000}"/>
    <cellStyle name="40% - Accent1 7 6" xfId="20091" xr:uid="{00000000-0005-0000-0000-000013070000}"/>
    <cellStyle name="40% - Accent1 8" xfId="1347" xr:uid="{00000000-0005-0000-0000-000014070000}"/>
    <cellStyle name="40% - Accent1 8 2" xfId="1348" xr:uid="{00000000-0005-0000-0000-000015070000}"/>
    <cellStyle name="40% - Accent1 8 3" xfId="1349" xr:uid="{00000000-0005-0000-0000-000016070000}"/>
    <cellStyle name="40% - Accent1 8 3 2" xfId="20099" xr:uid="{00000000-0005-0000-0000-000017070000}"/>
    <cellStyle name="40% - Accent1 8 4" xfId="1350" xr:uid="{00000000-0005-0000-0000-000018070000}"/>
    <cellStyle name="40% - Accent1 9" xfId="1351" xr:uid="{00000000-0005-0000-0000-000019070000}"/>
    <cellStyle name="40% - Accent1 9 2" xfId="1352" xr:uid="{00000000-0005-0000-0000-00001A070000}"/>
    <cellStyle name="40% - Accent1 9 2 2" xfId="20100" xr:uid="{00000000-0005-0000-0000-00001B070000}"/>
    <cellStyle name="40% - Accent1 9 3" xfId="1353" xr:uid="{00000000-0005-0000-0000-00001C070000}"/>
    <cellStyle name="40% - Accent2 10" xfId="1354" xr:uid="{00000000-0005-0000-0000-00001D070000}"/>
    <cellStyle name="40% - Accent2 10 2" xfId="1355" xr:uid="{00000000-0005-0000-0000-00001E070000}"/>
    <cellStyle name="40% - Accent2 10 2 2" xfId="20101" xr:uid="{00000000-0005-0000-0000-00001F070000}"/>
    <cellStyle name="40% - Accent2 10 3" xfId="1356" xr:uid="{00000000-0005-0000-0000-000020070000}"/>
    <cellStyle name="40% - Accent2 11" xfId="1357" xr:uid="{00000000-0005-0000-0000-000021070000}"/>
    <cellStyle name="40% - Accent2 12" xfId="1358" xr:uid="{00000000-0005-0000-0000-000022070000}"/>
    <cellStyle name="40% - Accent2 2" xfId="1359" xr:uid="{00000000-0005-0000-0000-000023070000}"/>
    <cellStyle name="40% - Accent2 2 2" xfId="1360" xr:uid="{00000000-0005-0000-0000-000024070000}"/>
    <cellStyle name="40% - Accent2 2 2 2" xfId="1361" xr:uid="{00000000-0005-0000-0000-000025070000}"/>
    <cellStyle name="40% - Accent2 2 2 2 2" xfId="1362" xr:uid="{00000000-0005-0000-0000-000026070000}"/>
    <cellStyle name="40% - Accent2 2 2 2 3" xfId="1363" xr:uid="{00000000-0005-0000-0000-000027070000}"/>
    <cellStyle name="40% - Accent2 2 2 2 4" xfId="1364" xr:uid="{00000000-0005-0000-0000-000028070000}"/>
    <cellStyle name="40% - Accent2 2 2 3" xfId="1365" xr:uid="{00000000-0005-0000-0000-000029070000}"/>
    <cellStyle name="40% - Accent2 2 2 3 2" xfId="1366" xr:uid="{00000000-0005-0000-0000-00002A070000}"/>
    <cellStyle name="40% - Accent2 2 2 3 2 2" xfId="1367" xr:uid="{00000000-0005-0000-0000-00002B070000}"/>
    <cellStyle name="40% - Accent2 2 2 3 2 2 2" xfId="20105" xr:uid="{00000000-0005-0000-0000-00002C070000}"/>
    <cellStyle name="40% - Accent2 2 2 3 2 3" xfId="20104" xr:uid="{00000000-0005-0000-0000-00002D070000}"/>
    <cellStyle name="40% - Accent2 2 2 3 3" xfId="1368" xr:uid="{00000000-0005-0000-0000-00002E070000}"/>
    <cellStyle name="40% - Accent2 2 2 3 3 2" xfId="20106" xr:uid="{00000000-0005-0000-0000-00002F070000}"/>
    <cellStyle name="40% - Accent2 2 2 3 4" xfId="1369" xr:uid="{00000000-0005-0000-0000-000030070000}"/>
    <cellStyle name="40% - Accent2 2 2 3 5" xfId="20103" xr:uid="{00000000-0005-0000-0000-000031070000}"/>
    <cellStyle name="40% - Accent2 2 2 4" xfId="1370" xr:uid="{00000000-0005-0000-0000-000032070000}"/>
    <cellStyle name="40% - Accent2 2 2 4 2" xfId="1371" xr:uid="{00000000-0005-0000-0000-000033070000}"/>
    <cellStyle name="40% - Accent2 2 2 4 2 2" xfId="20108" xr:uid="{00000000-0005-0000-0000-000034070000}"/>
    <cellStyle name="40% - Accent2 2 2 4 3" xfId="1372" xr:uid="{00000000-0005-0000-0000-000035070000}"/>
    <cellStyle name="40% - Accent2 2 2 4 4" xfId="20107" xr:uid="{00000000-0005-0000-0000-000036070000}"/>
    <cellStyle name="40% - Accent2 2 2 5" xfId="1373" xr:uid="{00000000-0005-0000-0000-000037070000}"/>
    <cellStyle name="40% - Accent2 2 2 5 2" xfId="1374" xr:uid="{00000000-0005-0000-0000-000038070000}"/>
    <cellStyle name="40% - Accent2 2 2 5 3" xfId="20109" xr:uid="{00000000-0005-0000-0000-000039070000}"/>
    <cellStyle name="40% - Accent2 2 2 6" xfId="1375" xr:uid="{00000000-0005-0000-0000-00003A070000}"/>
    <cellStyle name="40% - Accent2 2 2 6 2" xfId="1376" xr:uid="{00000000-0005-0000-0000-00003B070000}"/>
    <cellStyle name="40% - Accent2 2 2 7" xfId="1377" xr:uid="{00000000-0005-0000-0000-00003C070000}"/>
    <cellStyle name="40% - Accent2 2 2 8" xfId="20102" xr:uid="{00000000-0005-0000-0000-00003D070000}"/>
    <cellStyle name="40% - Accent2 2 3" xfId="1378" xr:uid="{00000000-0005-0000-0000-00003E070000}"/>
    <cellStyle name="40% - Accent2 2 3 2" xfId="1379" xr:uid="{00000000-0005-0000-0000-00003F070000}"/>
    <cellStyle name="40% - Accent2 2 3 2 2" xfId="1380" xr:uid="{00000000-0005-0000-0000-000040070000}"/>
    <cellStyle name="40% - Accent2 2 3 2 3" xfId="1381" xr:uid="{00000000-0005-0000-0000-000041070000}"/>
    <cellStyle name="40% - Accent2 2 3 3" xfId="1382" xr:uid="{00000000-0005-0000-0000-000042070000}"/>
    <cellStyle name="40% - Accent2 2 3 4" xfId="1383" xr:uid="{00000000-0005-0000-0000-000043070000}"/>
    <cellStyle name="40% - Accent2 2 3 5" xfId="1384" xr:uid="{00000000-0005-0000-0000-000044070000}"/>
    <cellStyle name="40% - Accent2 2 4" xfId="1385" xr:uid="{00000000-0005-0000-0000-000045070000}"/>
    <cellStyle name="40% - Accent2 2 4 2" xfId="1386" xr:uid="{00000000-0005-0000-0000-000046070000}"/>
    <cellStyle name="40% - Accent2 2 5" xfId="1387" xr:uid="{00000000-0005-0000-0000-000047070000}"/>
    <cellStyle name="40% - Accent2 2 5 2" xfId="1388" xr:uid="{00000000-0005-0000-0000-000048070000}"/>
    <cellStyle name="40% - Accent2 2 6" xfId="1389" xr:uid="{00000000-0005-0000-0000-000049070000}"/>
    <cellStyle name="40% - Accent2 2 7" xfId="1390" xr:uid="{00000000-0005-0000-0000-00004A070000}"/>
    <cellStyle name="40% - Accent2 2 8" xfId="1391" xr:uid="{00000000-0005-0000-0000-00004B070000}"/>
    <cellStyle name="40% - Accent2 3" xfId="1392" xr:uid="{00000000-0005-0000-0000-00004C070000}"/>
    <cellStyle name="40% - Accent2 3 2" xfId="1393" xr:uid="{00000000-0005-0000-0000-00004D070000}"/>
    <cellStyle name="40% - Accent2 3 2 2" xfId="1394" xr:uid="{00000000-0005-0000-0000-00004E070000}"/>
    <cellStyle name="40% - Accent2 3 2 2 2" xfId="1395" xr:uid="{00000000-0005-0000-0000-00004F070000}"/>
    <cellStyle name="40% - Accent2 3 2 2 2 2" xfId="1396" xr:uid="{00000000-0005-0000-0000-000050070000}"/>
    <cellStyle name="40% - Accent2 3 2 2 2 2 2" xfId="20113" xr:uid="{00000000-0005-0000-0000-000051070000}"/>
    <cellStyle name="40% - Accent2 3 2 2 2 3" xfId="1397" xr:uid="{00000000-0005-0000-0000-000052070000}"/>
    <cellStyle name="40% - Accent2 3 2 2 2 4" xfId="20112" xr:uid="{00000000-0005-0000-0000-000053070000}"/>
    <cellStyle name="40% - Accent2 3 2 2 3" xfId="1398" xr:uid="{00000000-0005-0000-0000-000054070000}"/>
    <cellStyle name="40% - Accent2 3 2 2 3 2" xfId="1399" xr:uid="{00000000-0005-0000-0000-000055070000}"/>
    <cellStyle name="40% - Accent2 3 2 2 3 3" xfId="20114" xr:uid="{00000000-0005-0000-0000-000056070000}"/>
    <cellStyle name="40% - Accent2 3 2 2 4" xfId="1400" xr:uid="{00000000-0005-0000-0000-000057070000}"/>
    <cellStyle name="40% - Accent2 3 2 2 5" xfId="20111" xr:uid="{00000000-0005-0000-0000-000058070000}"/>
    <cellStyle name="40% - Accent2 3 2 3" xfId="1401" xr:uid="{00000000-0005-0000-0000-000059070000}"/>
    <cellStyle name="40% - Accent2 3 2 3 2" xfId="1402" xr:uid="{00000000-0005-0000-0000-00005A070000}"/>
    <cellStyle name="40% - Accent2 3 2 3 2 2" xfId="20116" xr:uid="{00000000-0005-0000-0000-00005B070000}"/>
    <cellStyle name="40% - Accent2 3 2 3 3" xfId="1403" xr:uid="{00000000-0005-0000-0000-00005C070000}"/>
    <cellStyle name="40% - Accent2 3 2 3 4" xfId="20115" xr:uid="{00000000-0005-0000-0000-00005D070000}"/>
    <cellStyle name="40% - Accent2 3 2 4" xfId="1404" xr:uid="{00000000-0005-0000-0000-00005E070000}"/>
    <cellStyle name="40% - Accent2 3 2 4 2" xfId="1405" xr:uid="{00000000-0005-0000-0000-00005F070000}"/>
    <cellStyle name="40% - Accent2 3 2 4 3" xfId="20117" xr:uid="{00000000-0005-0000-0000-000060070000}"/>
    <cellStyle name="40% - Accent2 3 2 5" xfId="1406" xr:uid="{00000000-0005-0000-0000-000061070000}"/>
    <cellStyle name="40% - Accent2 3 2 5 2" xfId="1407" xr:uid="{00000000-0005-0000-0000-000062070000}"/>
    <cellStyle name="40% - Accent2 3 2 6" xfId="1408" xr:uid="{00000000-0005-0000-0000-000063070000}"/>
    <cellStyle name="40% - Accent2 3 2 6 2" xfId="1409" xr:uid="{00000000-0005-0000-0000-000064070000}"/>
    <cellStyle name="40% - Accent2 3 2 7" xfId="1410" xr:uid="{00000000-0005-0000-0000-000065070000}"/>
    <cellStyle name="40% - Accent2 3 2 8" xfId="20110" xr:uid="{00000000-0005-0000-0000-000066070000}"/>
    <cellStyle name="40% - Accent2 3 3" xfId="1411" xr:uid="{00000000-0005-0000-0000-000067070000}"/>
    <cellStyle name="40% - Accent2 3 3 2" xfId="1412" xr:uid="{00000000-0005-0000-0000-000068070000}"/>
    <cellStyle name="40% - Accent2 3 3 2 2" xfId="1413" xr:uid="{00000000-0005-0000-0000-000069070000}"/>
    <cellStyle name="40% - Accent2 3 3 2 2 2" xfId="20120" xr:uid="{00000000-0005-0000-0000-00006A070000}"/>
    <cellStyle name="40% - Accent2 3 3 2 3" xfId="20119" xr:uid="{00000000-0005-0000-0000-00006B070000}"/>
    <cellStyle name="40% - Accent2 3 3 3" xfId="1414" xr:uid="{00000000-0005-0000-0000-00006C070000}"/>
    <cellStyle name="40% - Accent2 3 3 3 2" xfId="20121" xr:uid="{00000000-0005-0000-0000-00006D070000}"/>
    <cellStyle name="40% - Accent2 3 3 4" xfId="1415" xr:uid="{00000000-0005-0000-0000-00006E070000}"/>
    <cellStyle name="40% - Accent2 3 3 5" xfId="20118" xr:uid="{00000000-0005-0000-0000-00006F070000}"/>
    <cellStyle name="40% - Accent2 3 4" xfId="1416" xr:uid="{00000000-0005-0000-0000-000070070000}"/>
    <cellStyle name="40% - Accent2 3 4 2" xfId="1417" xr:uid="{00000000-0005-0000-0000-000071070000}"/>
    <cellStyle name="40% - Accent2 3 4 2 2" xfId="20123" xr:uid="{00000000-0005-0000-0000-000072070000}"/>
    <cellStyle name="40% - Accent2 3 4 3" xfId="1418" xr:uid="{00000000-0005-0000-0000-000073070000}"/>
    <cellStyle name="40% - Accent2 3 4 4" xfId="20122" xr:uid="{00000000-0005-0000-0000-000074070000}"/>
    <cellStyle name="40% - Accent2 3 5" xfId="1419" xr:uid="{00000000-0005-0000-0000-000075070000}"/>
    <cellStyle name="40% - Accent2 3 5 2" xfId="1420" xr:uid="{00000000-0005-0000-0000-000076070000}"/>
    <cellStyle name="40% - Accent2 3 5 3" xfId="20124" xr:uid="{00000000-0005-0000-0000-000077070000}"/>
    <cellStyle name="40% - Accent2 3 6" xfId="1421" xr:uid="{00000000-0005-0000-0000-000078070000}"/>
    <cellStyle name="40% - Accent2 3 6 2" xfId="1422" xr:uid="{00000000-0005-0000-0000-000079070000}"/>
    <cellStyle name="40% - Accent2 3 6 3" xfId="1423" xr:uid="{00000000-0005-0000-0000-00007A070000}"/>
    <cellStyle name="40% - Accent2 3 7" xfId="1424" xr:uid="{00000000-0005-0000-0000-00007B070000}"/>
    <cellStyle name="40% - Accent2 3 7 2" xfId="1425" xr:uid="{00000000-0005-0000-0000-00007C070000}"/>
    <cellStyle name="40% - Accent2 3 8" xfId="1426" xr:uid="{00000000-0005-0000-0000-00007D070000}"/>
    <cellStyle name="40% - Accent2 3 9" xfId="1427" xr:uid="{00000000-0005-0000-0000-00007E070000}"/>
    <cellStyle name="40% - Accent2 4" xfId="1428" xr:uid="{00000000-0005-0000-0000-00007F070000}"/>
    <cellStyle name="40% - Accent2 4 2" xfId="1429" xr:uid="{00000000-0005-0000-0000-000080070000}"/>
    <cellStyle name="40% - Accent2 4 2 2" xfId="1430" xr:uid="{00000000-0005-0000-0000-000081070000}"/>
    <cellStyle name="40% - Accent2 4 2 2 2" xfId="1431" xr:uid="{00000000-0005-0000-0000-000082070000}"/>
    <cellStyle name="40% - Accent2 4 2 2 2 2" xfId="1432" xr:uid="{00000000-0005-0000-0000-000083070000}"/>
    <cellStyle name="40% - Accent2 4 2 2 2 2 2" xfId="20128" xr:uid="{00000000-0005-0000-0000-000084070000}"/>
    <cellStyle name="40% - Accent2 4 2 2 2 3" xfId="1433" xr:uid="{00000000-0005-0000-0000-000085070000}"/>
    <cellStyle name="40% - Accent2 4 2 2 2 4" xfId="20127" xr:uid="{00000000-0005-0000-0000-000086070000}"/>
    <cellStyle name="40% - Accent2 4 2 2 3" xfId="1434" xr:uid="{00000000-0005-0000-0000-000087070000}"/>
    <cellStyle name="40% - Accent2 4 2 2 3 2" xfId="1435" xr:uid="{00000000-0005-0000-0000-000088070000}"/>
    <cellStyle name="40% - Accent2 4 2 2 3 3" xfId="20129" xr:uid="{00000000-0005-0000-0000-000089070000}"/>
    <cellStyle name="40% - Accent2 4 2 2 4" xfId="1436" xr:uid="{00000000-0005-0000-0000-00008A070000}"/>
    <cellStyle name="40% - Accent2 4 2 2 5" xfId="20126" xr:uid="{00000000-0005-0000-0000-00008B070000}"/>
    <cellStyle name="40% - Accent2 4 2 3" xfId="1437" xr:uid="{00000000-0005-0000-0000-00008C070000}"/>
    <cellStyle name="40% - Accent2 4 2 3 2" xfId="1438" xr:uid="{00000000-0005-0000-0000-00008D070000}"/>
    <cellStyle name="40% - Accent2 4 2 3 2 2" xfId="20131" xr:uid="{00000000-0005-0000-0000-00008E070000}"/>
    <cellStyle name="40% - Accent2 4 2 3 3" xfId="1439" xr:uid="{00000000-0005-0000-0000-00008F070000}"/>
    <cellStyle name="40% - Accent2 4 2 3 4" xfId="20130" xr:uid="{00000000-0005-0000-0000-000090070000}"/>
    <cellStyle name="40% - Accent2 4 2 4" xfId="1440" xr:uid="{00000000-0005-0000-0000-000091070000}"/>
    <cellStyle name="40% - Accent2 4 2 4 2" xfId="1441" xr:uid="{00000000-0005-0000-0000-000092070000}"/>
    <cellStyle name="40% - Accent2 4 2 4 3" xfId="20132" xr:uid="{00000000-0005-0000-0000-000093070000}"/>
    <cellStyle name="40% - Accent2 4 2 5" xfId="1442" xr:uid="{00000000-0005-0000-0000-000094070000}"/>
    <cellStyle name="40% - Accent2 4 2 5 2" xfId="1443" xr:uid="{00000000-0005-0000-0000-000095070000}"/>
    <cellStyle name="40% - Accent2 4 2 6" xfId="1444" xr:uid="{00000000-0005-0000-0000-000096070000}"/>
    <cellStyle name="40% - Accent2 4 2 6 2" xfId="1445" xr:uid="{00000000-0005-0000-0000-000097070000}"/>
    <cellStyle name="40% - Accent2 4 2 7" xfId="1446" xr:uid="{00000000-0005-0000-0000-000098070000}"/>
    <cellStyle name="40% - Accent2 4 2 8" xfId="20125" xr:uid="{00000000-0005-0000-0000-000099070000}"/>
    <cellStyle name="40% - Accent2 4 3" xfId="1447" xr:uid="{00000000-0005-0000-0000-00009A070000}"/>
    <cellStyle name="40% - Accent2 4 3 2" xfId="1448" xr:uid="{00000000-0005-0000-0000-00009B070000}"/>
    <cellStyle name="40% - Accent2 4 3 2 2" xfId="20134" xr:uid="{00000000-0005-0000-0000-00009C070000}"/>
    <cellStyle name="40% - Accent2 4 3 3" xfId="1449" xr:uid="{00000000-0005-0000-0000-00009D070000}"/>
    <cellStyle name="40% - Accent2 4 3 3 2" xfId="20135" xr:uid="{00000000-0005-0000-0000-00009E070000}"/>
    <cellStyle name="40% - Accent2 4 3 4" xfId="1450" xr:uid="{00000000-0005-0000-0000-00009F070000}"/>
    <cellStyle name="40% - Accent2 4 3 5" xfId="20133" xr:uid="{00000000-0005-0000-0000-0000A0070000}"/>
    <cellStyle name="40% - Accent2 4 4" xfId="1451" xr:uid="{00000000-0005-0000-0000-0000A1070000}"/>
    <cellStyle name="40% - Accent2 4 4 2" xfId="1452" xr:uid="{00000000-0005-0000-0000-0000A2070000}"/>
    <cellStyle name="40% - Accent2 4 4 2 2" xfId="20137" xr:uid="{00000000-0005-0000-0000-0000A3070000}"/>
    <cellStyle name="40% - Accent2 4 4 3" xfId="1453" xr:uid="{00000000-0005-0000-0000-0000A4070000}"/>
    <cellStyle name="40% - Accent2 4 4 4" xfId="20136" xr:uid="{00000000-0005-0000-0000-0000A5070000}"/>
    <cellStyle name="40% - Accent2 4 5" xfId="1454" xr:uid="{00000000-0005-0000-0000-0000A6070000}"/>
    <cellStyle name="40% - Accent2 4 5 2" xfId="20138" xr:uid="{00000000-0005-0000-0000-0000A7070000}"/>
    <cellStyle name="40% - Accent2 4 6" xfId="1455" xr:uid="{00000000-0005-0000-0000-0000A8070000}"/>
    <cellStyle name="40% - Accent2 4 6 2" xfId="1456" xr:uid="{00000000-0005-0000-0000-0000A9070000}"/>
    <cellStyle name="40% - Accent2 4 7" xfId="1457" xr:uid="{00000000-0005-0000-0000-0000AA070000}"/>
    <cellStyle name="40% - Accent2 4 7 2" xfId="1458" xr:uid="{00000000-0005-0000-0000-0000AB070000}"/>
    <cellStyle name="40% - Accent2 4 8" xfId="1459" xr:uid="{00000000-0005-0000-0000-0000AC070000}"/>
    <cellStyle name="40% - Accent2 4 9" xfId="1460" xr:uid="{00000000-0005-0000-0000-0000AD070000}"/>
    <cellStyle name="40% - Accent2 5" xfId="1461" xr:uid="{00000000-0005-0000-0000-0000AE070000}"/>
    <cellStyle name="40% - Accent2 5 2" xfId="1462" xr:uid="{00000000-0005-0000-0000-0000AF070000}"/>
    <cellStyle name="40% - Accent2 5 2 2" xfId="1463" xr:uid="{00000000-0005-0000-0000-0000B0070000}"/>
    <cellStyle name="40% - Accent2 5 2 2 2" xfId="20140" xr:uid="{00000000-0005-0000-0000-0000B1070000}"/>
    <cellStyle name="40% - Accent2 5 2 3" xfId="1464" xr:uid="{00000000-0005-0000-0000-0000B2070000}"/>
    <cellStyle name="40% - Accent2 5 2 3 2" xfId="20141" xr:uid="{00000000-0005-0000-0000-0000B3070000}"/>
    <cellStyle name="40% - Accent2 5 2 4" xfId="1465" xr:uid="{00000000-0005-0000-0000-0000B4070000}"/>
    <cellStyle name="40% - Accent2 5 2 5" xfId="1466" xr:uid="{00000000-0005-0000-0000-0000B5070000}"/>
    <cellStyle name="40% - Accent2 5 3" xfId="1467" xr:uid="{00000000-0005-0000-0000-0000B6070000}"/>
    <cellStyle name="40% - Accent2 5 3 2" xfId="1468" xr:uid="{00000000-0005-0000-0000-0000B7070000}"/>
    <cellStyle name="40% - Accent2 5 3 2 2" xfId="1469" xr:uid="{00000000-0005-0000-0000-0000B8070000}"/>
    <cellStyle name="40% - Accent2 5 3 2 2 2" xfId="20144" xr:uid="{00000000-0005-0000-0000-0000B9070000}"/>
    <cellStyle name="40% - Accent2 5 3 2 3" xfId="20143" xr:uid="{00000000-0005-0000-0000-0000BA070000}"/>
    <cellStyle name="40% - Accent2 5 3 3" xfId="1470" xr:uid="{00000000-0005-0000-0000-0000BB070000}"/>
    <cellStyle name="40% - Accent2 5 3 3 2" xfId="20145" xr:uid="{00000000-0005-0000-0000-0000BC070000}"/>
    <cellStyle name="40% - Accent2 5 3 4" xfId="1471" xr:uid="{00000000-0005-0000-0000-0000BD070000}"/>
    <cellStyle name="40% - Accent2 5 3 5" xfId="20142" xr:uid="{00000000-0005-0000-0000-0000BE070000}"/>
    <cellStyle name="40% - Accent2 5 4" xfId="1472" xr:uid="{00000000-0005-0000-0000-0000BF070000}"/>
    <cellStyle name="40% - Accent2 5 4 2" xfId="1473" xr:uid="{00000000-0005-0000-0000-0000C0070000}"/>
    <cellStyle name="40% - Accent2 5 4 2 2" xfId="20147" xr:uid="{00000000-0005-0000-0000-0000C1070000}"/>
    <cellStyle name="40% - Accent2 5 4 3" xfId="20146" xr:uid="{00000000-0005-0000-0000-0000C2070000}"/>
    <cellStyle name="40% - Accent2 5 5" xfId="1474" xr:uid="{00000000-0005-0000-0000-0000C3070000}"/>
    <cellStyle name="40% - Accent2 5 5 2" xfId="20148" xr:uid="{00000000-0005-0000-0000-0000C4070000}"/>
    <cellStyle name="40% - Accent2 5 6" xfId="1475" xr:uid="{00000000-0005-0000-0000-0000C5070000}"/>
    <cellStyle name="40% - Accent2 5 7" xfId="20139" xr:uid="{00000000-0005-0000-0000-0000C6070000}"/>
    <cellStyle name="40% - Accent2 6" xfId="1476" xr:uid="{00000000-0005-0000-0000-0000C7070000}"/>
    <cellStyle name="40% - Accent2 6 2" xfId="1477" xr:uid="{00000000-0005-0000-0000-0000C8070000}"/>
    <cellStyle name="40% - Accent2 6 2 2" xfId="1478" xr:uid="{00000000-0005-0000-0000-0000C9070000}"/>
    <cellStyle name="40% - Accent2 6 2 2 2" xfId="1479" xr:uid="{00000000-0005-0000-0000-0000CA070000}"/>
    <cellStyle name="40% - Accent2 6 2 2 2 2" xfId="20152" xr:uid="{00000000-0005-0000-0000-0000CB070000}"/>
    <cellStyle name="40% - Accent2 6 2 2 3" xfId="20151" xr:uid="{00000000-0005-0000-0000-0000CC070000}"/>
    <cellStyle name="40% - Accent2 6 2 3" xfId="1480" xr:uid="{00000000-0005-0000-0000-0000CD070000}"/>
    <cellStyle name="40% - Accent2 6 2 3 2" xfId="20153" xr:uid="{00000000-0005-0000-0000-0000CE070000}"/>
    <cellStyle name="40% - Accent2 6 2 4" xfId="1481" xr:uid="{00000000-0005-0000-0000-0000CF070000}"/>
    <cellStyle name="40% - Accent2 6 2 5" xfId="20150" xr:uid="{00000000-0005-0000-0000-0000D0070000}"/>
    <cellStyle name="40% - Accent2 6 3" xfId="1482" xr:uid="{00000000-0005-0000-0000-0000D1070000}"/>
    <cellStyle name="40% - Accent2 6 3 2" xfId="1483" xr:uid="{00000000-0005-0000-0000-0000D2070000}"/>
    <cellStyle name="40% - Accent2 6 3 2 2" xfId="20155" xr:uid="{00000000-0005-0000-0000-0000D3070000}"/>
    <cellStyle name="40% - Accent2 6 3 3" xfId="1484" xr:uid="{00000000-0005-0000-0000-0000D4070000}"/>
    <cellStyle name="40% - Accent2 6 3 4" xfId="20154" xr:uid="{00000000-0005-0000-0000-0000D5070000}"/>
    <cellStyle name="40% - Accent2 6 4" xfId="1485" xr:uid="{00000000-0005-0000-0000-0000D6070000}"/>
    <cellStyle name="40% - Accent2 6 4 2" xfId="20156" xr:uid="{00000000-0005-0000-0000-0000D7070000}"/>
    <cellStyle name="40% - Accent2 6 5" xfId="1486" xr:uid="{00000000-0005-0000-0000-0000D8070000}"/>
    <cellStyle name="40% - Accent2 6 6" xfId="20149" xr:uid="{00000000-0005-0000-0000-0000D9070000}"/>
    <cellStyle name="40% - Accent2 7" xfId="1487" xr:uid="{00000000-0005-0000-0000-0000DA070000}"/>
    <cellStyle name="40% - Accent2 7 2" xfId="1488" xr:uid="{00000000-0005-0000-0000-0000DB070000}"/>
    <cellStyle name="40% - Accent2 7 2 2" xfId="1489" xr:uid="{00000000-0005-0000-0000-0000DC070000}"/>
    <cellStyle name="40% - Accent2 7 2 2 2" xfId="1490" xr:uid="{00000000-0005-0000-0000-0000DD070000}"/>
    <cellStyle name="40% - Accent2 7 2 2 2 2" xfId="20160" xr:uid="{00000000-0005-0000-0000-0000DE070000}"/>
    <cellStyle name="40% - Accent2 7 2 2 3" xfId="20159" xr:uid="{00000000-0005-0000-0000-0000DF070000}"/>
    <cellStyle name="40% - Accent2 7 2 3" xfId="1491" xr:uid="{00000000-0005-0000-0000-0000E0070000}"/>
    <cellStyle name="40% - Accent2 7 2 3 2" xfId="20161" xr:uid="{00000000-0005-0000-0000-0000E1070000}"/>
    <cellStyle name="40% - Accent2 7 2 4" xfId="20158" xr:uid="{00000000-0005-0000-0000-0000E2070000}"/>
    <cellStyle name="40% - Accent2 7 3" xfId="1492" xr:uid="{00000000-0005-0000-0000-0000E3070000}"/>
    <cellStyle name="40% - Accent2 7 3 2" xfId="1493" xr:uid="{00000000-0005-0000-0000-0000E4070000}"/>
    <cellStyle name="40% - Accent2 7 3 2 2" xfId="20163" xr:uid="{00000000-0005-0000-0000-0000E5070000}"/>
    <cellStyle name="40% - Accent2 7 3 3" xfId="20162" xr:uid="{00000000-0005-0000-0000-0000E6070000}"/>
    <cellStyle name="40% - Accent2 7 4" xfId="1494" xr:uid="{00000000-0005-0000-0000-0000E7070000}"/>
    <cellStyle name="40% - Accent2 7 4 2" xfId="20164" xr:uid="{00000000-0005-0000-0000-0000E8070000}"/>
    <cellStyle name="40% - Accent2 7 5" xfId="1495" xr:uid="{00000000-0005-0000-0000-0000E9070000}"/>
    <cellStyle name="40% - Accent2 7 6" xfId="20157" xr:uid="{00000000-0005-0000-0000-0000EA070000}"/>
    <cellStyle name="40% - Accent2 8" xfId="1496" xr:uid="{00000000-0005-0000-0000-0000EB070000}"/>
    <cellStyle name="40% - Accent2 8 2" xfId="1497" xr:uid="{00000000-0005-0000-0000-0000EC070000}"/>
    <cellStyle name="40% - Accent2 8 3" xfId="1498" xr:uid="{00000000-0005-0000-0000-0000ED070000}"/>
    <cellStyle name="40% - Accent2 8 3 2" xfId="20165" xr:uid="{00000000-0005-0000-0000-0000EE070000}"/>
    <cellStyle name="40% - Accent2 8 4" xfId="1499" xr:uid="{00000000-0005-0000-0000-0000EF070000}"/>
    <cellStyle name="40% - Accent2 9" xfId="1500" xr:uid="{00000000-0005-0000-0000-0000F0070000}"/>
    <cellStyle name="40% - Accent2 9 2" xfId="1501" xr:uid="{00000000-0005-0000-0000-0000F1070000}"/>
    <cellStyle name="40% - Accent2 9 2 2" xfId="20166" xr:uid="{00000000-0005-0000-0000-0000F2070000}"/>
    <cellStyle name="40% - Accent2 9 3" xfId="1502" xr:uid="{00000000-0005-0000-0000-0000F3070000}"/>
    <cellStyle name="40% - Accent3 10" xfId="1503" xr:uid="{00000000-0005-0000-0000-0000F4070000}"/>
    <cellStyle name="40% - Accent3 10 2" xfId="1504" xr:uid="{00000000-0005-0000-0000-0000F5070000}"/>
    <cellStyle name="40% - Accent3 10 2 2" xfId="20167" xr:uid="{00000000-0005-0000-0000-0000F6070000}"/>
    <cellStyle name="40% - Accent3 10 3" xfId="1505" xr:uid="{00000000-0005-0000-0000-0000F7070000}"/>
    <cellStyle name="40% - Accent3 11" xfId="1506" xr:uid="{00000000-0005-0000-0000-0000F8070000}"/>
    <cellStyle name="40% - Accent3 12" xfId="1507" xr:uid="{00000000-0005-0000-0000-0000F9070000}"/>
    <cellStyle name="40% - Accent3 2" xfId="1508" xr:uid="{00000000-0005-0000-0000-0000FA070000}"/>
    <cellStyle name="40% - Accent3 2 2" xfId="1509" xr:uid="{00000000-0005-0000-0000-0000FB070000}"/>
    <cellStyle name="40% - Accent3 2 2 2" xfId="1510" xr:uid="{00000000-0005-0000-0000-0000FC070000}"/>
    <cellStyle name="40% - Accent3 2 2 2 2" xfId="1511" xr:uid="{00000000-0005-0000-0000-0000FD070000}"/>
    <cellStyle name="40% - Accent3 2 2 2 3" xfId="1512" xr:uid="{00000000-0005-0000-0000-0000FE070000}"/>
    <cellStyle name="40% - Accent3 2 2 2 4" xfId="1513" xr:uid="{00000000-0005-0000-0000-0000FF070000}"/>
    <cellStyle name="40% - Accent3 2 2 3" xfId="1514" xr:uid="{00000000-0005-0000-0000-000000080000}"/>
    <cellStyle name="40% - Accent3 2 2 3 2" xfId="1515" xr:uid="{00000000-0005-0000-0000-000001080000}"/>
    <cellStyle name="40% - Accent3 2 2 3 2 2" xfId="1516" xr:uid="{00000000-0005-0000-0000-000002080000}"/>
    <cellStyle name="40% - Accent3 2 2 3 2 2 2" xfId="20171" xr:uid="{00000000-0005-0000-0000-000003080000}"/>
    <cellStyle name="40% - Accent3 2 2 3 2 3" xfId="20170" xr:uid="{00000000-0005-0000-0000-000004080000}"/>
    <cellStyle name="40% - Accent3 2 2 3 3" xfId="1517" xr:uid="{00000000-0005-0000-0000-000005080000}"/>
    <cellStyle name="40% - Accent3 2 2 3 3 2" xfId="20172" xr:uid="{00000000-0005-0000-0000-000006080000}"/>
    <cellStyle name="40% - Accent3 2 2 3 4" xfId="1518" xr:uid="{00000000-0005-0000-0000-000007080000}"/>
    <cellStyle name="40% - Accent3 2 2 3 5" xfId="20169" xr:uid="{00000000-0005-0000-0000-000008080000}"/>
    <cellStyle name="40% - Accent3 2 2 4" xfId="1519" xr:uid="{00000000-0005-0000-0000-000009080000}"/>
    <cellStyle name="40% - Accent3 2 2 4 2" xfId="1520" xr:uid="{00000000-0005-0000-0000-00000A080000}"/>
    <cellStyle name="40% - Accent3 2 2 4 2 2" xfId="20174" xr:uid="{00000000-0005-0000-0000-00000B080000}"/>
    <cellStyle name="40% - Accent3 2 2 4 3" xfId="1521" xr:uid="{00000000-0005-0000-0000-00000C080000}"/>
    <cellStyle name="40% - Accent3 2 2 4 4" xfId="20173" xr:uid="{00000000-0005-0000-0000-00000D080000}"/>
    <cellStyle name="40% - Accent3 2 2 5" xfId="1522" xr:uid="{00000000-0005-0000-0000-00000E080000}"/>
    <cellStyle name="40% - Accent3 2 2 5 2" xfId="1523" xr:uid="{00000000-0005-0000-0000-00000F080000}"/>
    <cellStyle name="40% - Accent3 2 2 5 3" xfId="20175" xr:uid="{00000000-0005-0000-0000-000010080000}"/>
    <cellStyle name="40% - Accent3 2 2 6" xfId="1524" xr:uid="{00000000-0005-0000-0000-000011080000}"/>
    <cellStyle name="40% - Accent3 2 2 6 2" xfId="1525" xr:uid="{00000000-0005-0000-0000-000012080000}"/>
    <cellStyle name="40% - Accent3 2 2 7" xfId="1526" xr:uid="{00000000-0005-0000-0000-000013080000}"/>
    <cellStyle name="40% - Accent3 2 2 8" xfId="20168" xr:uid="{00000000-0005-0000-0000-000014080000}"/>
    <cellStyle name="40% - Accent3 2 3" xfId="1527" xr:uid="{00000000-0005-0000-0000-000015080000}"/>
    <cellStyle name="40% - Accent3 2 3 2" xfId="1528" xr:uid="{00000000-0005-0000-0000-000016080000}"/>
    <cellStyle name="40% - Accent3 2 3 2 2" xfId="1529" xr:uid="{00000000-0005-0000-0000-000017080000}"/>
    <cellStyle name="40% - Accent3 2 3 2 3" xfId="1530" xr:uid="{00000000-0005-0000-0000-000018080000}"/>
    <cellStyle name="40% - Accent3 2 3 2 4" xfId="1531" xr:uid="{00000000-0005-0000-0000-000019080000}"/>
    <cellStyle name="40% - Accent3 2 3 2 5" xfId="20176" xr:uid="{00000000-0005-0000-0000-00001A080000}"/>
    <cellStyle name="40% - Accent3 2 3 3" xfId="1532" xr:uid="{00000000-0005-0000-0000-00001B080000}"/>
    <cellStyle name="40% - Accent3 2 3 4" xfId="1533" xr:uid="{00000000-0005-0000-0000-00001C080000}"/>
    <cellStyle name="40% - Accent3 2 3 5" xfId="1534" xr:uid="{00000000-0005-0000-0000-00001D080000}"/>
    <cellStyle name="40% - Accent3 2 4" xfId="1535" xr:uid="{00000000-0005-0000-0000-00001E080000}"/>
    <cellStyle name="40% - Accent3 2 4 2" xfId="1536" xr:uid="{00000000-0005-0000-0000-00001F080000}"/>
    <cellStyle name="40% - Accent3 2 5" xfId="1537" xr:uid="{00000000-0005-0000-0000-000020080000}"/>
    <cellStyle name="40% - Accent3 2 5 2" xfId="1538" xr:uid="{00000000-0005-0000-0000-000021080000}"/>
    <cellStyle name="40% - Accent3 2 5 3" xfId="1539" xr:uid="{00000000-0005-0000-0000-000022080000}"/>
    <cellStyle name="40% - Accent3 2 6" xfId="1540" xr:uid="{00000000-0005-0000-0000-000023080000}"/>
    <cellStyle name="40% - Accent3 2 6 2" xfId="1541" xr:uid="{00000000-0005-0000-0000-000024080000}"/>
    <cellStyle name="40% - Accent3 2 7" xfId="1542" xr:uid="{00000000-0005-0000-0000-000025080000}"/>
    <cellStyle name="40% - Accent3 2 7 2" xfId="1543" xr:uid="{00000000-0005-0000-0000-000026080000}"/>
    <cellStyle name="40% - Accent3 2 8" xfId="1544" xr:uid="{00000000-0005-0000-0000-000027080000}"/>
    <cellStyle name="40% - Accent3 3" xfId="1545" xr:uid="{00000000-0005-0000-0000-000028080000}"/>
    <cellStyle name="40% - Accent3 3 2" xfId="1546" xr:uid="{00000000-0005-0000-0000-000029080000}"/>
    <cellStyle name="40% - Accent3 3 2 2" xfId="1547" xr:uid="{00000000-0005-0000-0000-00002A080000}"/>
    <cellStyle name="40% - Accent3 3 2 2 2" xfId="1548" xr:uid="{00000000-0005-0000-0000-00002B080000}"/>
    <cellStyle name="40% - Accent3 3 2 2 2 2" xfId="1549" xr:uid="{00000000-0005-0000-0000-00002C080000}"/>
    <cellStyle name="40% - Accent3 3 2 2 2 2 2" xfId="20180" xr:uid="{00000000-0005-0000-0000-00002D080000}"/>
    <cellStyle name="40% - Accent3 3 2 2 2 3" xfId="1550" xr:uid="{00000000-0005-0000-0000-00002E080000}"/>
    <cellStyle name="40% - Accent3 3 2 2 2 4" xfId="20179" xr:uid="{00000000-0005-0000-0000-00002F080000}"/>
    <cellStyle name="40% - Accent3 3 2 2 3" xfId="1551" xr:uid="{00000000-0005-0000-0000-000030080000}"/>
    <cellStyle name="40% - Accent3 3 2 2 3 2" xfId="1552" xr:uid="{00000000-0005-0000-0000-000031080000}"/>
    <cellStyle name="40% - Accent3 3 2 2 3 3" xfId="20181" xr:uid="{00000000-0005-0000-0000-000032080000}"/>
    <cellStyle name="40% - Accent3 3 2 2 4" xfId="1553" xr:uid="{00000000-0005-0000-0000-000033080000}"/>
    <cellStyle name="40% - Accent3 3 2 2 5" xfId="20178" xr:uid="{00000000-0005-0000-0000-000034080000}"/>
    <cellStyle name="40% - Accent3 3 2 3" xfId="1554" xr:uid="{00000000-0005-0000-0000-000035080000}"/>
    <cellStyle name="40% - Accent3 3 2 3 2" xfId="1555" xr:uid="{00000000-0005-0000-0000-000036080000}"/>
    <cellStyle name="40% - Accent3 3 2 3 2 2" xfId="20183" xr:uid="{00000000-0005-0000-0000-000037080000}"/>
    <cellStyle name="40% - Accent3 3 2 3 3" xfId="1556" xr:uid="{00000000-0005-0000-0000-000038080000}"/>
    <cellStyle name="40% - Accent3 3 2 3 4" xfId="20182" xr:uid="{00000000-0005-0000-0000-000039080000}"/>
    <cellStyle name="40% - Accent3 3 2 4" xfId="1557" xr:uid="{00000000-0005-0000-0000-00003A080000}"/>
    <cellStyle name="40% - Accent3 3 2 4 2" xfId="1558" xr:uid="{00000000-0005-0000-0000-00003B080000}"/>
    <cellStyle name="40% - Accent3 3 2 4 3" xfId="20184" xr:uid="{00000000-0005-0000-0000-00003C080000}"/>
    <cellStyle name="40% - Accent3 3 2 5" xfId="1559" xr:uid="{00000000-0005-0000-0000-00003D080000}"/>
    <cellStyle name="40% - Accent3 3 2 5 2" xfId="1560" xr:uid="{00000000-0005-0000-0000-00003E080000}"/>
    <cellStyle name="40% - Accent3 3 2 6" xfId="1561" xr:uid="{00000000-0005-0000-0000-00003F080000}"/>
    <cellStyle name="40% - Accent3 3 2 6 2" xfId="1562" xr:uid="{00000000-0005-0000-0000-000040080000}"/>
    <cellStyle name="40% - Accent3 3 2 7" xfId="1563" xr:uid="{00000000-0005-0000-0000-000041080000}"/>
    <cellStyle name="40% - Accent3 3 2 8" xfId="20177" xr:uid="{00000000-0005-0000-0000-000042080000}"/>
    <cellStyle name="40% - Accent3 3 3" xfId="1564" xr:uid="{00000000-0005-0000-0000-000043080000}"/>
    <cellStyle name="40% - Accent3 3 3 2" xfId="1565" xr:uid="{00000000-0005-0000-0000-000044080000}"/>
    <cellStyle name="40% - Accent3 3 3 2 2" xfId="1566" xr:uid="{00000000-0005-0000-0000-000045080000}"/>
    <cellStyle name="40% - Accent3 3 3 2 2 2" xfId="20187" xr:uid="{00000000-0005-0000-0000-000046080000}"/>
    <cellStyle name="40% - Accent3 3 3 2 3" xfId="20186" xr:uid="{00000000-0005-0000-0000-000047080000}"/>
    <cellStyle name="40% - Accent3 3 3 3" xfId="1567" xr:uid="{00000000-0005-0000-0000-000048080000}"/>
    <cellStyle name="40% - Accent3 3 3 3 2" xfId="20188" xr:uid="{00000000-0005-0000-0000-000049080000}"/>
    <cellStyle name="40% - Accent3 3 3 4" xfId="1568" xr:uid="{00000000-0005-0000-0000-00004A080000}"/>
    <cellStyle name="40% - Accent3 3 3 5" xfId="20185" xr:uid="{00000000-0005-0000-0000-00004B080000}"/>
    <cellStyle name="40% - Accent3 3 4" xfId="1569" xr:uid="{00000000-0005-0000-0000-00004C080000}"/>
    <cellStyle name="40% - Accent3 3 4 2" xfId="1570" xr:uid="{00000000-0005-0000-0000-00004D080000}"/>
    <cellStyle name="40% - Accent3 3 4 2 2" xfId="20190" xr:uid="{00000000-0005-0000-0000-00004E080000}"/>
    <cellStyle name="40% - Accent3 3 4 3" xfId="1571" xr:uid="{00000000-0005-0000-0000-00004F080000}"/>
    <cellStyle name="40% - Accent3 3 4 4" xfId="20189" xr:uid="{00000000-0005-0000-0000-000050080000}"/>
    <cellStyle name="40% - Accent3 3 5" xfId="1572" xr:uid="{00000000-0005-0000-0000-000051080000}"/>
    <cellStyle name="40% - Accent3 3 5 2" xfId="1573" xr:uid="{00000000-0005-0000-0000-000052080000}"/>
    <cellStyle name="40% - Accent3 3 5 3" xfId="20191" xr:uid="{00000000-0005-0000-0000-000053080000}"/>
    <cellStyle name="40% - Accent3 3 6" xfId="1574" xr:uid="{00000000-0005-0000-0000-000054080000}"/>
    <cellStyle name="40% - Accent3 3 6 2" xfId="1575" xr:uid="{00000000-0005-0000-0000-000055080000}"/>
    <cellStyle name="40% - Accent3 3 6 3" xfId="1576" xr:uid="{00000000-0005-0000-0000-000056080000}"/>
    <cellStyle name="40% - Accent3 3 7" xfId="1577" xr:uid="{00000000-0005-0000-0000-000057080000}"/>
    <cellStyle name="40% - Accent3 3 7 2" xfId="1578" xr:uid="{00000000-0005-0000-0000-000058080000}"/>
    <cellStyle name="40% - Accent3 3 8" xfId="1579" xr:uid="{00000000-0005-0000-0000-000059080000}"/>
    <cellStyle name="40% - Accent3 3 9" xfId="1580" xr:uid="{00000000-0005-0000-0000-00005A080000}"/>
    <cellStyle name="40% - Accent3 4" xfId="1581" xr:uid="{00000000-0005-0000-0000-00005B080000}"/>
    <cellStyle name="40% - Accent3 4 2" xfId="1582" xr:uid="{00000000-0005-0000-0000-00005C080000}"/>
    <cellStyle name="40% - Accent3 4 2 2" xfId="1583" xr:uid="{00000000-0005-0000-0000-00005D080000}"/>
    <cellStyle name="40% - Accent3 4 2 2 2" xfId="1584" xr:uid="{00000000-0005-0000-0000-00005E080000}"/>
    <cellStyle name="40% - Accent3 4 2 2 2 2" xfId="1585" xr:uid="{00000000-0005-0000-0000-00005F080000}"/>
    <cellStyle name="40% - Accent3 4 2 2 2 2 2" xfId="20195" xr:uid="{00000000-0005-0000-0000-000060080000}"/>
    <cellStyle name="40% - Accent3 4 2 2 2 3" xfId="1586" xr:uid="{00000000-0005-0000-0000-000061080000}"/>
    <cellStyle name="40% - Accent3 4 2 2 2 4" xfId="20194" xr:uid="{00000000-0005-0000-0000-000062080000}"/>
    <cellStyle name="40% - Accent3 4 2 2 3" xfId="1587" xr:uid="{00000000-0005-0000-0000-000063080000}"/>
    <cellStyle name="40% - Accent3 4 2 2 3 2" xfId="1588" xr:uid="{00000000-0005-0000-0000-000064080000}"/>
    <cellStyle name="40% - Accent3 4 2 2 3 3" xfId="20196" xr:uid="{00000000-0005-0000-0000-000065080000}"/>
    <cellStyle name="40% - Accent3 4 2 2 4" xfId="1589" xr:uid="{00000000-0005-0000-0000-000066080000}"/>
    <cellStyle name="40% - Accent3 4 2 2 5" xfId="20193" xr:uid="{00000000-0005-0000-0000-000067080000}"/>
    <cellStyle name="40% - Accent3 4 2 3" xfId="1590" xr:uid="{00000000-0005-0000-0000-000068080000}"/>
    <cellStyle name="40% - Accent3 4 2 3 2" xfId="1591" xr:uid="{00000000-0005-0000-0000-000069080000}"/>
    <cellStyle name="40% - Accent3 4 2 3 2 2" xfId="20198" xr:uid="{00000000-0005-0000-0000-00006A080000}"/>
    <cellStyle name="40% - Accent3 4 2 3 3" xfId="1592" xr:uid="{00000000-0005-0000-0000-00006B080000}"/>
    <cellStyle name="40% - Accent3 4 2 3 4" xfId="20197" xr:uid="{00000000-0005-0000-0000-00006C080000}"/>
    <cellStyle name="40% - Accent3 4 2 4" xfId="1593" xr:uid="{00000000-0005-0000-0000-00006D080000}"/>
    <cellStyle name="40% - Accent3 4 2 4 2" xfId="1594" xr:uid="{00000000-0005-0000-0000-00006E080000}"/>
    <cellStyle name="40% - Accent3 4 2 4 3" xfId="20199" xr:uid="{00000000-0005-0000-0000-00006F080000}"/>
    <cellStyle name="40% - Accent3 4 2 5" xfId="1595" xr:uid="{00000000-0005-0000-0000-000070080000}"/>
    <cellStyle name="40% - Accent3 4 2 5 2" xfId="1596" xr:uid="{00000000-0005-0000-0000-000071080000}"/>
    <cellStyle name="40% - Accent3 4 2 6" xfId="1597" xr:uid="{00000000-0005-0000-0000-000072080000}"/>
    <cellStyle name="40% - Accent3 4 2 6 2" xfId="1598" xr:uid="{00000000-0005-0000-0000-000073080000}"/>
    <cellStyle name="40% - Accent3 4 2 7" xfId="1599" xr:uid="{00000000-0005-0000-0000-000074080000}"/>
    <cellStyle name="40% - Accent3 4 2 8" xfId="20192" xr:uid="{00000000-0005-0000-0000-000075080000}"/>
    <cellStyle name="40% - Accent3 4 3" xfId="1600" xr:uid="{00000000-0005-0000-0000-000076080000}"/>
    <cellStyle name="40% - Accent3 4 3 2" xfId="1601" xr:uid="{00000000-0005-0000-0000-000077080000}"/>
    <cellStyle name="40% - Accent3 4 3 2 2" xfId="20201" xr:uid="{00000000-0005-0000-0000-000078080000}"/>
    <cellStyle name="40% - Accent3 4 3 3" xfId="1602" xr:uid="{00000000-0005-0000-0000-000079080000}"/>
    <cellStyle name="40% - Accent3 4 3 3 2" xfId="20202" xr:uid="{00000000-0005-0000-0000-00007A080000}"/>
    <cellStyle name="40% - Accent3 4 3 4" xfId="1603" xr:uid="{00000000-0005-0000-0000-00007B080000}"/>
    <cellStyle name="40% - Accent3 4 3 5" xfId="20200" xr:uid="{00000000-0005-0000-0000-00007C080000}"/>
    <cellStyle name="40% - Accent3 4 4" xfId="1604" xr:uid="{00000000-0005-0000-0000-00007D080000}"/>
    <cellStyle name="40% - Accent3 4 4 2" xfId="1605" xr:uid="{00000000-0005-0000-0000-00007E080000}"/>
    <cellStyle name="40% - Accent3 4 4 2 2" xfId="20204" xr:uid="{00000000-0005-0000-0000-00007F080000}"/>
    <cellStyle name="40% - Accent3 4 4 3" xfId="1606" xr:uid="{00000000-0005-0000-0000-000080080000}"/>
    <cellStyle name="40% - Accent3 4 4 4" xfId="20203" xr:uid="{00000000-0005-0000-0000-000081080000}"/>
    <cellStyle name="40% - Accent3 4 5" xfId="1607" xr:uid="{00000000-0005-0000-0000-000082080000}"/>
    <cellStyle name="40% - Accent3 4 5 2" xfId="20205" xr:uid="{00000000-0005-0000-0000-000083080000}"/>
    <cellStyle name="40% - Accent3 4 6" xfId="1608" xr:uid="{00000000-0005-0000-0000-000084080000}"/>
    <cellStyle name="40% - Accent3 4 6 2" xfId="1609" xr:uid="{00000000-0005-0000-0000-000085080000}"/>
    <cellStyle name="40% - Accent3 4 7" xfId="1610" xr:uid="{00000000-0005-0000-0000-000086080000}"/>
    <cellStyle name="40% - Accent3 4 7 2" xfId="1611" xr:uid="{00000000-0005-0000-0000-000087080000}"/>
    <cellStyle name="40% - Accent3 4 8" xfId="1612" xr:uid="{00000000-0005-0000-0000-000088080000}"/>
    <cellStyle name="40% - Accent3 4 9" xfId="1613" xr:uid="{00000000-0005-0000-0000-000089080000}"/>
    <cellStyle name="40% - Accent3 5" xfId="1614" xr:uid="{00000000-0005-0000-0000-00008A080000}"/>
    <cellStyle name="40% - Accent3 5 2" xfId="1615" xr:uid="{00000000-0005-0000-0000-00008B080000}"/>
    <cellStyle name="40% - Accent3 5 2 2" xfId="1616" xr:uid="{00000000-0005-0000-0000-00008C080000}"/>
    <cellStyle name="40% - Accent3 5 2 2 2" xfId="1617" xr:uid="{00000000-0005-0000-0000-00008D080000}"/>
    <cellStyle name="40% - Accent3 5 2 2 2 2" xfId="1618" xr:uid="{00000000-0005-0000-0000-00008E080000}"/>
    <cellStyle name="40% - Accent3 5 2 2 2 2 2" xfId="20209" xr:uid="{00000000-0005-0000-0000-00008F080000}"/>
    <cellStyle name="40% - Accent3 5 2 2 2 3" xfId="20208" xr:uid="{00000000-0005-0000-0000-000090080000}"/>
    <cellStyle name="40% - Accent3 5 2 2 3" xfId="1619" xr:uid="{00000000-0005-0000-0000-000091080000}"/>
    <cellStyle name="40% - Accent3 5 2 2 3 2" xfId="20210" xr:uid="{00000000-0005-0000-0000-000092080000}"/>
    <cellStyle name="40% - Accent3 5 2 2 4" xfId="20207" xr:uid="{00000000-0005-0000-0000-000093080000}"/>
    <cellStyle name="40% - Accent3 5 2 3" xfId="1620" xr:uid="{00000000-0005-0000-0000-000094080000}"/>
    <cellStyle name="40% - Accent3 5 2 3 2" xfId="1621" xr:uid="{00000000-0005-0000-0000-000095080000}"/>
    <cellStyle name="40% - Accent3 5 2 3 2 2" xfId="20212" xr:uid="{00000000-0005-0000-0000-000096080000}"/>
    <cellStyle name="40% - Accent3 5 2 3 3" xfId="20211" xr:uid="{00000000-0005-0000-0000-000097080000}"/>
    <cellStyle name="40% - Accent3 5 2 4" xfId="1622" xr:uid="{00000000-0005-0000-0000-000098080000}"/>
    <cellStyle name="40% - Accent3 5 2 4 2" xfId="20213" xr:uid="{00000000-0005-0000-0000-000099080000}"/>
    <cellStyle name="40% - Accent3 5 2 5" xfId="1623" xr:uid="{00000000-0005-0000-0000-00009A080000}"/>
    <cellStyle name="40% - Accent3 5 2 6" xfId="20206" xr:uid="{00000000-0005-0000-0000-00009B080000}"/>
    <cellStyle name="40% - Accent3 5 3" xfId="1624" xr:uid="{00000000-0005-0000-0000-00009C080000}"/>
    <cellStyle name="40% - Accent3 5 3 2" xfId="1625" xr:uid="{00000000-0005-0000-0000-00009D080000}"/>
    <cellStyle name="40% - Accent3 5 3 3" xfId="20214" xr:uid="{00000000-0005-0000-0000-00009E080000}"/>
    <cellStyle name="40% - Accent3 5 4" xfId="1626" xr:uid="{00000000-0005-0000-0000-00009F080000}"/>
    <cellStyle name="40% - Accent3 5 5" xfId="1627" xr:uid="{00000000-0005-0000-0000-0000A0080000}"/>
    <cellStyle name="40% - Accent3 6" xfId="1628" xr:uid="{00000000-0005-0000-0000-0000A1080000}"/>
    <cellStyle name="40% - Accent3 6 2" xfId="1629" xr:uid="{00000000-0005-0000-0000-0000A2080000}"/>
    <cellStyle name="40% - Accent3 6 2 2" xfId="1630" xr:uid="{00000000-0005-0000-0000-0000A3080000}"/>
    <cellStyle name="40% - Accent3 6 2 2 2" xfId="20216" xr:uid="{00000000-0005-0000-0000-0000A4080000}"/>
    <cellStyle name="40% - Accent3 6 2 3" xfId="1631" xr:uid="{00000000-0005-0000-0000-0000A5080000}"/>
    <cellStyle name="40% - Accent3 6 2 4" xfId="1632" xr:uid="{00000000-0005-0000-0000-0000A6080000}"/>
    <cellStyle name="40% - Accent3 6 3" xfId="1633" xr:uid="{00000000-0005-0000-0000-0000A7080000}"/>
    <cellStyle name="40% - Accent3 6 3 2" xfId="1634" xr:uid="{00000000-0005-0000-0000-0000A8080000}"/>
    <cellStyle name="40% - Accent3 6 3 2 2" xfId="1635" xr:uid="{00000000-0005-0000-0000-0000A9080000}"/>
    <cellStyle name="40% - Accent3 6 3 2 2 2" xfId="20219" xr:uid="{00000000-0005-0000-0000-0000AA080000}"/>
    <cellStyle name="40% - Accent3 6 3 2 3" xfId="20218" xr:uid="{00000000-0005-0000-0000-0000AB080000}"/>
    <cellStyle name="40% - Accent3 6 3 3" xfId="1636" xr:uid="{00000000-0005-0000-0000-0000AC080000}"/>
    <cellStyle name="40% - Accent3 6 3 3 2" xfId="20220" xr:uid="{00000000-0005-0000-0000-0000AD080000}"/>
    <cellStyle name="40% - Accent3 6 3 4" xfId="1637" xr:uid="{00000000-0005-0000-0000-0000AE080000}"/>
    <cellStyle name="40% - Accent3 6 3 5" xfId="20217" xr:uid="{00000000-0005-0000-0000-0000AF080000}"/>
    <cellStyle name="40% - Accent3 6 4" xfId="1638" xr:uid="{00000000-0005-0000-0000-0000B0080000}"/>
    <cellStyle name="40% - Accent3 6 4 2" xfId="1639" xr:uid="{00000000-0005-0000-0000-0000B1080000}"/>
    <cellStyle name="40% - Accent3 6 4 2 2" xfId="20222" xr:uid="{00000000-0005-0000-0000-0000B2080000}"/>
    <cellStyle name="40% - Accent3 6 4 3" xfId="20221" xr:uid="{00000000-0005-0000-0000-0000B3080000}"/>
    <cellStyle name="40% - Accent3 6 5" xfId="1640" xr:uid="{00000000-0005-0000-0000-0000B4080000}"/>
    <cellStyle name="40% - Accent3 6 5 2" xfId="20223" xr:uid="{00000000-0005-0000-0000-0000B5080000}"/>
    <cellStyle name="40% - Accent3 6 6" xfId="1641" xr:uid="{00000000-0005-0000-0000-0000B6080000}"/>
    <cellStyle name="40% - Accent3 6 7" xfId="20215" xr:uid="{00000000-0005-0000-0000-0000B7080000}"/>
    <cellStyle name="40% - Accent3 7" xfId="1642" xr:uid="{00000000-0005-0000-0000-0000B8080000}"/>
    <cellStyle name="40% - Accent3 7 2" xfId="1643" xr:uid="{00000000-0005-0000-0000-0000B9080000}"/>
    <cellStyle name="40% - Accent3 7 2 2" xfId="1644" xr:uid="{00000000-0005-0000-0000-0000BA080000}"/>
    <cellStyle name="40% - Accent3 7 2 2 2" xfId="1645" xr:uid="{00000000-0005-0000-0000-0000BB080000}"/>
    <cellStyle name="40% - Accent3 7 2 2 2 2" xfId="20227" xr:uid="{00000000-0005-0000-0000-0000BC080000}"/>
    <cellStyle name="40% - Accent3 7 2 2 3" xfId="20226" xr:uid="{00000000-0005-0000-0000-0000BD080000}"/>
    <cellStyle name="40% - Accent3 7 2 3" xfId="1646" xr:uid="{00000000-0005-0000-0000-0000BE080000}"/>
    <cellStyle name="40% - Accent3 7 2 3 2" xfId="20228" xr:uid="{00000000-0005-0000-0000-0000BF080000}"/>
    <cellStyle name="40% - Accent3 7 2 4" xfId="20225" xr:uid="{00000000-0005-0000-0000-0000C0080000}"/>
    <cellStyle name="40% - Accent3 7 3" xfId="1647" xr:uid="{00000000-0005-0000-0000-0000C1080000}"/>
    <cellStyle name="40% - Accent3 7 3 2" xfId="1648" xr:uid="{00000000-0005-0000-0000-0000C2080000}"/>
    <cellStyle name="40% - Accent3 7 3 2 2" xfId="20230" xr:uid="{00000000-0005-0000-0000-0000C3080000}"/>
    <cellStyle name="40% - Accent3 7 3 3" xfId="20229" xr:uid="{00000000-0005-0000-0000-0000C4080000}"/>
    <cellStyle name="40% - Accent3 7 4" xfId="1649" xr:uid="{00000000-0005-0000-0000-0000C5080000}"/>
    <cellStyle name="40% - Accent3 7 4 2" xfId="20231" xr:uid="{00000000-0005-0000-0000-0000C6080000}"/>
    <cellStyle name="40% - Accent3 7 5" xfId="1650" xr:uid="{00000000-0005-0000-0000-0000C7080000}"/>
    <cellStyle name="40% - Accent3 7 6" xfId="20224" xr:uid="{00000000-0005-0000-0000-0000C8080000}"/>
    <cellStyle name="40% - Accent3 8" xfId="1651" xr:uid="{00000000-0005-0000-0000-0000C9080000}"/>
    <cellStyle name="40% - Accent3 8 2" xfId="1652" xr:uid="{00000000-0005-0000-0000-0000CA080000}"/>
    <cellStyle name="40% - Accent3 8 3" xfId="1653" xr:uid="{00000000-0005-0000-0000-0000CB080000}"/>
    <cellStyle name="40% - Accent3 8 3 2" xfId="20232" xr:uid="{00000000-0005-0000-0000-0000CC080000}"/>
    <cellStyle name="40% - Accent3 8 4" xfId="1654" xr:uid="{00000000-0005-0000-0000-0000CD080000}"/>
    <cellStyle name="40% - Accent3 9" xfId="1655" xr:uid="{00000000-0005-0000-0000-0000CE080000}"/>
    <cellStyle name="40% - Accent3 9 2" xfId="1656" xr:uid="{00000000-0005-0000-0000-0000CF080000}"/>
    <cellStyle name="40% - Accent3 9 2 2" xfId="20233" xr:uid="{00000000-0005-0000-0000-0000D0080000}"/>
    <cellStyle name="40% - Accent3 9 3" xfId="1657" xr:uid="{00000000-0005-0000-0000-0000D1080000}"/>
    <cellStyle name="40% - Accent4 10" xfId="1658" xr:uid="{00000000-0005-0000-0000-0000D2080000}"/>
    <cellStyle name="40% - Accent4 10 2" xfId="1659" xr:uid="{00000000-0005-0000-0000-0000D3080000}"/>
    <cellStyle name="40% - Accent4 10 2 2" xfId="20234" xr:uid="{00000000-0005-0000-0000-0000D4080000}"/>
    <cellStyle name="40% - Accent4 10 3" xfId="1660" xr:uid="{00000000-0005-0000-0000-0000D5080000}"/>
    <cellStyle name="40% - Accent4 11" xfId="1661" xr:uid="{00000000-0005-0000-0000-0000D6080000}"/>
    <cellStyle name="40% - Accent4 12" xfId="1662" xr:uid="{00000000-0005-0000-0000-0000D7080000}"/>
    <cellStyle name="40% - Accent4 2" xfId="1663" xr:uid="{00000000-0005-0000-0000-0000D8080000}"/>
    <cellStyle name="40% - Accent4 2 2" xfId="1664" xr:uid="{00000000-0005-0000-0000-0000D9080000}"/>
    <cellStyle name="40% - Accent4 2 2 2" xfId="1665" xr:uid="{00000000-0005-0000-0000-0000DA080000}"/>
    <cellStyle name="40% - Accent4 2 2 2 2" xfId="1666" xr:uid="{00000000-0005-0000-0000-0000DB080000}"/>
    <cellStyle name="40% - Accent4 2 2 2 3" xfId="1667" xr:uid="{00000000-0005-0000-0000-0000DC080000}"/>
    <cellStyle name="40% - Accent4 2 2 2 4" xfId="1668" xr:uid="{00000000-0005-0000-0000-0000DD080000}"/>
    <cellStyle name="40% - Accent4 2 2 3" xfId="1669" xr:uid="{00000000-0005-0000-0000-0000DE080000}"/>
    <cellStyle name="40% - Accent4 2 2 3 2" xfId="1670" xr:uid="{00000000-0005-0000-0000-0000DF080000}"/>
    <cellStyle name="40% - Accent4 2 2 3 2 2" xfId="1671" xr:uid="{00000000-0005-0000-0000-0000E0080000}"/>
    <cellStyle name="40% - Accent4 2 2 3 2 2 2" xfId="20238" xr:uid="{00000000-0005-0000-0000-0000E1080000}"/>
    <cellStyle name="40% - Accent4 2 2 3 2 3" xfId="20237" xr:uid="{00000000-0005-0000-0000-0000E2080000}"/>
    <cellStyle name="40% - Accent4 2 2 3 3" xfId="1672" xr:uid="{00000000-0005-0000-0000-0000E3080000}"/>
    <cellStyle name="40% - Accent4 2 2 3 3 2" xfId="20239" xr:uid="{00000000-0005-0000-0000-0000E4080000}"/>
    <cellStyle name="40% - Accent4 2 2 3 4" xfId="1673" xr:uid="{00000000-0005-0000-0000-0000E5080000}"/>
    <cellStyle name="40% - Accent4 2 2 3 5" xfId="20236" xr:uid="{00000000-0005-0000-0000-0000E6080000}"/>
    <cellStyle name="40% - Accent4 2 2 4" xfId="1674" xr:uid="{00000000-0005-0000-0000-0000E7080000}"/>
    <cellStyle name="40% - Accent4 2 2 4 2" xfId="1675" xr:uid="{00000000-0005-0000-0000-0000E8080000}"/>
    <cellStyle name="40% - Accent4 2 2 4 2 2" xfId="20241" xr:uid="{00000000-0005-0000-0000-0000E9080000}"/>
    <cellStyle name="40% - Accent4 2 2 4 3" xfId="1676" xr:uid="{00000000-0005-0000-0000-0000EA080000}"/>
    <cellStyle name="40% - Accent4 2 2 4 4" xfId="20240" xr:uid="{00000000-0005-0000-0000-0000EB080000}"/>
    <cellStyle name="40% - Accent4 2 2 5" xfId="1677" xr:uid="{00000000-0005-0000-0000-0000EC080000}"/>
    <cellStyle name="40% - Accent4 2 2 5 2" xfId="1678" xr:uid="{00000000-0005-0000-0000-0000ED080000}"/>
    <cellStyle name="40% - Accent4 2 2 5 3" xfId="20242" xr:uid="{00000000-0005-0000-0000-0000EE080000}"/>
    <cellStyle name="40% - Accent4 2 2 6" xfId="1679" xr:uid="{00000000-0005-0000-0000-0000EF080000}"/>
    <cellStyle name="40% - Accent4 2 2 6 2" xfId="1680" xr:uid="{00000000-0005-0000-0000-0000F0080000}"/>
    <cellStyle name="40% - Accent4 2 2 7" xfId="1681" xr:uid="{00000000-0005-0000-0000-0000F1080000}"/>
    <cellStyle name="40% - Accent4 2 2 8" xfId="20235" xr:uid="{00000000-0005-0000-0000-0000F2080000}"/>
    <cellStyle name="40% - Accent4 2 3" xfId="1682" xr:uid="{00000000-0005-0000-0000-0000F3080000}"/>
    <cellStyle name="40% - Accent4 2 3 2" xfId="1683" xr:uid="{00000000-0005-0000-0000-0000F4080000}"/>
    <cellStyle name="40% - Accent4 2 3 2 2" xfId="1684" xr:uid="{00000000-0005-0000-0000-0000F5080000}"/>
    <cellStyle name="40% - Accent4 2 3 2 3" xfId="1685" xr:uid="{00000000-0005-0000-0000-0000F6080000}"/>
    <cellStyle name="40% - Accent4 2 3 2 4" xfId="1686" xr:uid="{00000000-0005-0000-0000-0000F7080000}"/>
    <cellStyle name="40% - Accent4 2 3 2 5" xfId="20243" xr:uid="{00000000-0005-0000-0000-0000F8080000}"/>
    <cellStyle name="40% - Accent4 2 3 3" xfId="1687" xr:uid="{00000000-0005-0000-0000-0000F9080000}"/>
    <cellStyle name="40% - Accent4 2 3 4" xfId="1688" xr:uid="{00000000-0005-0000-0000-0000FA080000}"/>
    <cellStyle name="40% - Accent4 2 3 5" xfId="1689" xr:uid="{00000000-0005-0000-0000-0000FB080000}"/>
    <cellStyle name="40% - Accent4 2 4" xfId="1690" xr:uid="{00000000-0005-0000-0000-0000FC080000}"/>
    <cellStyle name="40% - Accent4 2 4 2" xfId="1691" xr:uid="{00000000-0005-0000-0000-0000FD080000}"/>
    <cellStyle name="40% - Accent4 2 5" xfId="1692" xr:uid="{00000000-0005-0000-0000-0000FE080000}"/>
    <cellStyle name="40% - Accent4 2 5 2" xfId="1693" xr:uid="{00000000-0005-0000-0000-0000FF080000}"/>
    <cellStyle name="40% - Accent4 2 5 3" xfId="1694" xr:uid="{00000000-0005-0000-0000-000000090000}"/>
    <cellStyle name="40% - Accent4 2 6" xfId="1695" xr:uid="{00000000-0005-0000-0000-000001090000}"/>
    <cellStyle name="40% - Accent4 2 6 2" xfId="1696" xr:uid="{00000000-0005-0000-0000-000002090000}"/>
    <cellStyle name="40% - Accent4 2 7" xfId="1697" xr:uid="{00000000-0005-0000-0000-000003090000}"/>
    <cellStyle name="40% - Accent4 2 7 2" xfId="1698" xr:uid="{00000000-0005-0000-0000-000004090000}"/>
    <cellStyle name="40% - Accent4 2 8" xfId="1699" xr:uid="{00000000-0005-0000-0000-000005090000}"/>
    <cellStyle name="40% - Accent4 3" xfId="1700" xr:uid="{00000000-0005-0000-0000-000006090000}"/>
    <cellStyle name="40% - Accent4 3 2" xfId="1701" xr:uid="{00000000-0005-0000-0000-000007090000}"/>
    <cellStyle name="40% - Accent4 3 2 2" xfId="1702" xr:uid="{00000000-0005-0000-0000-000008090000}"/>
    <cellStyle name="40% - Accent4 3 2 2 2" xfId="1703" xr:uid="{00000000-0005-0000-0000-000009090000}"/>
    <cellStyle name="40% - Accent4 3 2 2 2 2" xfId="1704" xr:uid="{00000000-0005-0000-0000-00000A090000}"/>
    <cellStyle name="40% - Accent4 3 2 2 2 2 2" xfId="20247" xr:uid="{00000000-0005-0000-0000-00000B090000}"/>
    <cellStyle name="40% - Accent4 3 2 2 2 3" xfId="1705" xr:uid="{00000000-0005-0000-0000-00000C090000}"/>
    <cellStyle name="40% - Accent4 3 2 2 2 4" xfId="20246" xr:uid="{00000000-0005-0000-0000-00000D090000}"/>
    <cellStyle name="40% - Accent4 3 2 2 3" xfId="1706" xr:uid="{00000000-0005-0000-0000-00000E090000}"/>
    <cellStyle name="40% - Accent4 3 2 2 3 2" xfId="1707" xr:uid="{00000000-0005-0000-0000-00000F090000}"/>
    <cellStyle name="40% - Accent4 3 2 2 3 3" xfId="20248" xr:uid="{00000000-0005-0000-0000-000010090000}"/>
    <cellStyle name="40% - Accent4 3 2 2 4" xfId="1708" xr:uid="{00000000-0005-0000-0000-000011090000}"/>
    <cellStyle name="40% - Accent4 3 2 2 5" xfId="20245" xr:uid="{00000000-0005-0000-0000-000012090000}"/>
    <cellStyle name="40% - Accent4 3 2 3" xfId="1709" xr:uid="{00000000-0005-0000-0000-000013090000}"/>
    <cellStyle name="40% - Accent4 3 2 3 2" xfId="1710" xr:uid="{00000000-0005-0000-0000-000014090000}"/>
    <cellStyle name="40% - Accent4 3 2 3 2 2" xfId="20250" xr:uid="{00000000-0005-0000-0000-000015090000}"/>
    <cellStyle name="40% - Accent4 3 2 3 3" xfId="1711" xr:uid="{00000000-0005-0000-0000-000016090000}"/>
    <cellStyle name="40% - Accent4 3 2 3 4" xfId="20249" xr:uid="{00000000-0005-0000-0000-000017090000}"/>
    <cellStyle name="40% - Accent4 3 2 4" xfId="1712" xr:uid="{00000000-0005-0000-0000-000018090000}"/>
    <cellStyle name="40% - Accent4 3 2 4 2" xfId="1713" xr:uid="{00000000-0005-0000-0000-000019090000}"/>
    <cellStyle name="40% - Accent4 3 2 4 3" xfId="20251" xr:uid="{00000000-0005-0000-0000-00001A090000}"/>
    <cellStyle name="40% - Accent4 3 2 5" xfId="1714" xr:uid="{00000000-0005-0000-0000-00001B090000}"/>
    <cellStyle name="40% - Accent4 3 2 5 2" xfId="1715" xr:uid="{00000000-0005-0000-0000-00001C090000}"/>
    <cellStyle name="40% - Accent4 3 2 6" xfId="1716" xr:uid="{00000000-0005-0000-0000-00001D090000}"/>
    <cellStyle name="40% - Accent4 3 2 6 2" xfId="1717" xr:uid="{00000000-0005-0000-0000-00001E090000}"/>
    <cellStyle name="40% - Accent4 3 2 7" xfId="1718" xr:uid="{00000000-0005-0000-0000-00001F090000}"/>
    <cellStyle name="40% - Accent4 3 2 8" xfId="20244" xr:uid="{00000000-0005-0000-0000-000020090000}"/>
    <cellStyle name="40% - Accent4 3 3" xfId="1719" xr:uid="{00000000-0005-0000-0000-000021090000}"/>
    <cellStyle name="40% - Accent4 3 3 2" xfId="1720" xr:uid="{00000000-0005-0000-0000-000022090000}"/>
    <cellStyle name="40% - Accent4 3 3 2 2" xfId="1721" xr:uid="{00000000-0005-0000-0000-000023090000}"/>
    <cellStyle name="40% - Accent4 3 3 2 2 2" xfId="20254" xr:uid="{00000000-0005-0000-0000-000024090000}"/>
    <cellStyle name="40% - Accent4 3 3 2 3" xfId="20253" xr:uid="{00000000-0005-0000-0000-000025090000}"/>
    <cellStyle name="40% - Accent4 3 3 3" xfId="1722" xr:uid="{00000000-0005-0000-0000-000026090000}"/>
    <cellStyle name="40% - Accent4 3 3 3 2" xfId="20255" xr:uid="{00000000-0005-0000-0000-000027090000}"/>
    <cellStyle name="40% - Accent4 3 3 4" xfId="1723" xr:uid="{00000000-0005-0000-0000-000028090000}"/>
    <cellStyle name="40% - Accent4 3 3 5" xfId="20252" xr:uid="{00000000-0005-0000-0000-000029090000}"/>
    <cellStyle name="40% - Accent4 3 4" xfId="1724" xr:uid="{00000000-0005-0000-0000-00002A090000}"/>
    <cellStyle name="40% - Accent4 3 4 2" xfId="1725" xr:uid="{00000000-0005-0000-0000-00002B090000}"/>
    <cellStyle name="40% - Accent4 3 4 2 2" xfId="20257" xr:uid="{00000000-0005-0000-0000-00002C090000}"/>
    <cellStyle name="40% - Accent4 3 4 3" xfId="1726" xr:uid="{00000000-0005-0000-0000-00002D090000}"/>
    <cellStyle name="40% - Accent4 3 4 4" xfId="20256" xr:uid="{00000000-0005-0000-0000-00002E090000}"/>
    <cellStyle name="40% - Accent4 3 5" xfId="1727" xr:uid="{00000000-0005-0000-0000-00002F090000}"/>
    <cellStyle name="40% - Accent4 3 5 2" xfId="1728" xr:uid="{00000000-0005-0000-0000-000030090000}"/>
    <cellStyle name="40% - Accent4 3 5 3" xfId="20258" xr:uid="{00000000-0005-0000-0000-000031090000}"/>
    <cellStyle name="40% - Accent4 3 6" xfId="1729" xr:uid="{00000000-0005-0000-0000-000032090000}"/>
    <cellStyle name="40% - Accent4 3 6 2" xfId="1730" xr:uid="{00000000-0005-0000-0000-000033090000}"/>
    <cellStyle name="40% - Accent4 3 6 3" xfId="1731" xr:uid="{00000000-0005-0000-0000-000034090000}"/>
    <cellStyle name="40% - Accent4 3 7" xfId="1732" xr:uid="{00000000-0005-0000-0000-000035090000}"/>
    <cellStyle name="40% - Accent4 3 7 2" xfId="1733" xr:uid="{00000000-0005-0000-0000-000036090000}"/>
    <cellStyle name="40% - Accent4 3 8" xfId="1734" xr:uid="{00000000-0005-0000-0000-000037090000}"/>
    <cellStyle name="40% - Accent4 3 9" xfId="1735" xr:uid="{00000000-0005-0000-0000-000038090000}"/>
    <cellStyle name="40% - Accent4 4" xfId="1736" xr:uid="{00000000-0005-0000-0000-000039090000}"/>
    <cellStyle name="40% - Accent4 4 2" xfId="1737" xr:uid="{00000000-0005-0000-0000-00003A090000}"/>
    <cellStyle name="40% - Accent4 4 2 2" xfId="1738" xr:uid="{00000000-0005-0000-0000-00003B090000}"/>
    <cellStyle name="40% - Accent4 4 2 2 2" xfId="1739" xr:uid="{00000000-0005-0000-0000-00003C090000}"/>
    <cellStyle name="40% - Accent4 4 2 2 2 2" xfId="1740" xr:uid="{00000000-0005-0000-0000-00003D090000}"/>
    <cellStyle name="40% - Accent4 4 2 2 2 2 2" xfId="20262" xr:uid="{00000000-0005-0000-0000-00003E090000}"/>
    <cellStyle name="40% - Accent4 4 2 2 2 3" xfId="1741" xr:uid="{00000000-0005-0000-0000-00003F090000}"/>
    <cellStyle name="40% - Accent4 4 2 2 2 4" xfId="20261" xr:uid="{00000000-0005-0000-0000-000040090000}"/>
    <cellStyle name="40% - Accent4 4 2 2 3" xfId="1742" xr:uid="{00000000-0005-0000-0000-000041090000}"/>
    <cellStyle name="40% - Accent4 4 2 2 3 2" xfId="1743" xr:uid="{00000000-0005-0000-0000-000042090000}"/>
    <cellStyle name="40% - Accent4 4 2 2 3 3" xfId="20263" xr:uid="{00000000-0005-0000-0000-000043090000}"/>
    <cellStyle name="40% - Accent4 4 2 2 4" xfId="1744" xr:uid="{00000000-0005-0000-0000-000044090000}"/>
    <cellStyle name="40% - Accent4 4 2 2 5" xfId="20260" xr:uid="{00000000-0005-0000-0000-000045090000}"/>
    <cellStyle name="40% - Accent4 4 2 3" xfId="1745" xr:uid="{00000000-0005-0000-0000-000046090000}"/>
    <cellStyle name="40% - Accent4 4 2 3 2" xfId="1746" xr:uid="{00000000-0005-0000-0000-000047090000}"/>
    <cellStyle name="40% - Accent4 4 2 3 2 2" xfId="20265" xr:uid="{00000000-0005-0000-0000-000048090000}"/>
    <cellStyle name="40% - Accent4 4 2 3 3" xfId="1747" xr:uid="{00000000-0005-0000-0000-000049090000}"/>
    <cellStyle name="40% - Accent4 4 2 3 4" xfId="20264" xr:uid="{00000000-0005-0000-0000-00004A090000}"/>
    <cellStyle name="40% - Accent4 4 2 4" xfId="1748" xr:uid="{00000000-0005-0000-0000-00004B090000}"/>
    <cellStyle name="40% - Accent4 4 2 4 2" xfId="1749" xr:uid="{00000000-0005-0000-0000-00004C090000}"/>
    <cellStyle name="40% - Accent4 4 2 4 3" xfId="20266" xr:uid="{00000000-0005-0000-0000-00004D090000}"/>
    <cellStyle name="40% - Accent4 4 2 5" xfId="1750" xr:uid="{00000000-0005-0000-0000-00004E090000}"/>
    <cellStyle name="40% - Accent4 4 2 5 2" xfId="1751" xr:uid="{00000000-0005-0000-0000-00004F090000}"/>
    <cellStyle name="40% - Accent4 4 2 6" xfId="1752" xr:uid="{00000000-0005-0000-0000-000050090000}"/>
    <cellStyle name="40% - Accent4 4 2 6 2" xfId="1753" xr:uid="{00000000-0005-0000-0000-000051090000}"/>
    <cellStyle name="40% - Accent4 4 2 7" xfId="1754" xr:uid="{00000000-0005-0000-0000-000052090000}"/>
    <cellStyle name="40% - Accent4 4 2 8" xfId="20259" xr:uid="{00000000-0005-0000-0000-000053090000}"/>
    <cellStyle name="40% - Accent4 4 3" xfId="1755" xr:uid="{00000000-0005-0000-0000-000054090000}"/>
    <cellStyle name="40% - Accent4 4 3 2" xfId="1756" xr:uid="{00000000-0005-0000-0000-000055090000}"/>
    <cellStyle name="40% - Accent4 4 3 2 2" xfId="20268" xr:uid="{00000000-0005-0000-0000-000056090000}"/>
    <cellStyle name="40% - Accent4 4 3 3" xfId="1757" xr:uid="{00000000-0005-0000-0000-000057090000}"/>
    <cellStyle name="40% - Accent4 4 3 3 2" xfId="20269" xr:uid="{00000000-0005-0000-0000-000058090000}"/>
    <cellStyle name="40% - Accent4 4 3 4" xfId="1758" xr:uid="{00000000-0005-0000-0000-000059090000}"/>
    <cellStyle name="40% - Accent4 4 3 5" xfId="20267" xr:uid="{00000000-0005-0000-0000-00005A090000}"/>
    <cellStyle name="40% - Accent4 4 4" xfId="1759" xr:uid="{00000000-0005-0000-0000-00005B090000}"/>
    <cellStyle name="40% - Accent4 4 4 2" xfId="1760" xr:uid="{00000000-0005-0000-0000-00005C090000}"/>
    <cellStyle name="40% - Accent4 4 4 2 2" xfId="20271" xr:uid="{00000000-0005-0000-0000-00005D090000}"/>
    <cellStyle name="40% - Accent4 4 4 3" xfId="1761" xr:uid="{00000000-0005-0000-0000-00005E090000}"/>
    <cellStyle name="40% - Accent4 4 4 4" xfId="20270" xr:uid="{00000000-0005-0000-0000-00005F090000}"/>
    <cellStyle name="40% - Accent4 4 5" xfId="1762" xr:uid="{00000000-0005-0000-0000-000060090000}"/>
    <cellStyle name="40% - Accent4 4 5 2" xfId="20272" xr:uid="{00000000-0005-0000-0000-000061090000}"/>
    <cellStyle name="40% - Accent4 4 6" xfId="1763" xr:uid="{00000000-0005-0000-0000-000062090000}"/>
    <cellStyle name="40% - Accent4 4 6 2" xfId="1764" xr:uid="{00000000-0005-0000-0000-000063090000}"/>
    <cellStyle name="40% - Accent4 4 7" xfId="1765" xr:uid="{00000000-0005-0000-0000-000064090000}"/>
    <cellStyle name="40% - Accent4 4 7 2" xfId="1766" xr:uid="{00000000-0005-0000-0000-000065090000}"/>
    <cellStyle name="40% - Accent4 4 8" xfId="1767" xr:uid="{00000000-0005-0000-0000-000066090000}"/>
    <cellStyle name="40% - Accent4 4 9" xfId="1768" xr:uid="{00000000-0005-0000-0000-000067090000}"/>
    <cellStyle name="40% - Accent4 5" xfId="1769" xr:uid="{00000000-0005-0000-0000-000068090000}"/>
    <cellStyle name="40% - Accent4 5 2" xfId="1770" xr:uid="{00000000-0005-0000-0000-000069090000}"/>
    <cellStyle name="40% - Accent4 5 2 2" xfId="1771" xr:uid="{00000000-0005-0000-0000-00006A090000}"/>
    <cellStyle name="40% - Accent4 5 2 2 2" xfId="1772" xr:uid="{00000000-0005-0000-0000-00006B090000}"/>
    <cellStyle name="40% - Accent4 5 2 2 2 2" xfId="1773" xr:uid="{00000000-0005-0000-0000-00006C090000}"/>
    <cellStyle name="40% - Accent4 5 2 2 2 2 2" xfId="20276" xr:uid="{00000000-0005-0000-0000-00006D090000}"/>
    <cellStyle name="40% - Accent4 5 2 2 2 3" xfId="20275" xr:uid="{00000000-0005-0000-0000-00006E090000}"/>
    <cellStyle name="40% - Accent4 5 2 2 3" xfId="1774" xr:uid="{00000000-0005-0000-0000-00006F090000}"/>
    <cellStyle name="40% - Accent4 5 2 2 3 2" xfId="20277" xr:uid="{00000000-0005-0000-0000-000070090000}"/>
    <cellStyle name="40% - Accent4 5 2 2 4" xfId="20274" xr:uid="{00000000-0005-0000-0000-000071090000}"/>
    <cellStyle name="40% - Accent4 5 2 3" xfId="1775" xr:uid="{00000000-0005-0000-0000-000072090000}"/>
    <cellStyle name="40% - Accent4 5 2 3 2" xfId="1776" xr:uid="{00000000-0005-0000-0000-000073090000}"/>
    <cellStyle name="40% - Accent4 5 2 3 2 2" xfId="20279" xr:uid="{00000000-0005-0000-0000-000074090000}"/>
    <cellStyle name="40% - Accent4 5 2 3 3" xfId="20278" xr:uid="{00000000-0005-0000-0000-000075090000}"/>
    <cellStyle name="40% - Accent4 5 2 4" xfId="1777" xr:uid="{00000000-0005-0000-0000-000076090000}"/>
    <cellStyle name="40% - Accent4 5 2 4 2" xfId="20280" xr:uid="{00000000-0005-0000-0000-000077090000}"/>
    <cellStyle name="40% - Accent4 5 2 5" xfId="1778" xr:uid="{00000000-0005-0000-0000-000078090000}"/>
    <cellStyle name="40% - Accent4 5 2 6" xfId="20273" xr:uid="{00000000-0005-0000-0000-000079090000}"/>
    <cellStyle name="40% - Accent4 5 3" xfId="1779" xr:uid="{00000000-0005-0000-0000-00007A090000}"/>
    <cellStyle name="40% - Accent4 5 3 2" xfId="1780" xr:uid="{00000000-0005-0000-0000-00007B090000}"/>
    <cellStyle name="40% - Accent4 5 3 3" xfId="20281" xr:uid="{00000000-0005-0000-0000-00007C090000}"/>
    <cellStyle name="40% - Accent4 5 4" xfId="1781" xr:uid="{00000000-0005-0000-0000-00007D090000}"/>
    <cellStyle name="40% - Accent4 5 5" xfId="1782" xr:uid="{00000000-0005-0000-0000-00007E090000}"/>
    <cellStyle name="40% - Accent4 6" xfId="1783" xr:uid="{00000000-0005-0000-0000-00007F090000}"/>
    <cellStyle name="40% - Accent4 6 2" xfId="1784" xr:uid="{00000000-0005-0000-0000-000080090000}"/>
    <cellStyle name="40% - Accent4 6 2 2" xfId="1785" xr:uid="{00000000-0005-0000-0000-000081090000}"/>
    <cellStyle name="40% - Accent4 6 2 2 2" xfId="20283" xr:uid="{00000000-0005-0000-0000-000082090000}"/>
    <cellStyle name="40% - Accent4 6 2 3" xfId="1786" xr:uid="{00000000-0005-0000-0000-000083090000}"/>
    <cellStyle name="40% - Accent4 6 2 4" xfId="1787" xr:uid="{00000000-0005-0000-0000-000084090000}"/>
    <cellStyle name="40% - Accent4 6 3" xfId="1788" xr:uid="{00000000-0005-0000-0000-000085090000}"/>
    <cellStyle name="40% - Accent4 6 3 2" xfId="1789" xr:uid="{00000000-0005-0000-0000-000086090000}"/>
    <cellStyle name="40% - Accent4 6 3 2 2" xfId="1790" xr:uid="{00000000-0005-0000-0000-000087090000}"/>
    <cellStyle name="40% - Accent4 6 3 2 2 2" xfId="20286" xr:uid="{00000000-0005-0000-0000-000088090000}"/>
    <cellStyle name="40% - Accent4 6 3 2 3" xfId="20285" xr:uid="{00000000-0005-0000-0000-000089090000}"/>
    <cellStyle name="40% - Accent4 6 3 3" xfId="1791" xr:uid="{00000000-0005-0000-0000-00008A090000}"/>
    <cellStyle name="40% - Accent4 6 3 3 2" xfId="20287" xr:uid="{00000000-0005-0000-0000-00008B090000}"/>
    <cellStyle name="40% - Accent4 6 3 4" xfId="1792" xr:uid="{00000000-0005-0000-0000-00008C090000}"/>
    <cellStyle name="40% - Accent4 6 3 5" xfId="20284" xr:uid="{00000000-0005-0000-0000-00008D090000}"/>
    <cellStyle name="40% - Accent4 6 4" xfId="1793" xr:uid="{00000000-0005-0000-0000-00008E090000}"/>
    <cellStyle name="40% - Accent4 6 4 2" xfId="1794" xr:uid="{00000000-0005-0000-0000-00008F090000}"/>
    <cellStyle name="40% - Accent4 6 4 2 2" xfId="20289" xr:uid="{00000000-0005-0000-0000-000090090000}"/>
    <cellStyle name="40% - Accent4 6 4 3" xfId="20288" xr:uid="{00000000-0005-0000-0000-000091090000}"/>
    <cellStyle name="40% - Accent4 6 5" xfId="1795" xr:uid="{00000000-0005-0000-0000-000092090000}"/>
    <cellStyle name="40% - Accent4 6 5 2" xfId="20290" xr:uid="{00000000-0005-0000-0000-000093090000}"/>
    <cellStyle name="40% - Accent4 6 6" xfId="1796" xr:uid="{00000000-0005-0000-0000-000094090000}"/>
    <cellStyle name="40% - Accent4 6 7" xfId="20282" xr:uid="{00000000-0005-0000-0000-000095090000}"/>
    <cellStyle name="40% - Accent4 7" xfId="1797" xr:uid="{00000000-0005-0000-0000-000096090000}"/>
    <cellStyle name="40% - Accent4 7 2" xfId="1798" xr:uid="{00000000-0005-0000-0000-000097090000}"/>
    <cellStyle name="40% - Accent4 7 2 2" xfId="1799" xr:uid="{00000000-0005-0000-0000-000098090000}"/>
    <cellStyle name="40% - Accent4 7 2 2 2" xfId="1800" xr:uid="{00000000-0005-0000-0000-000099090000}"/>
    <cellStyle name="40% - Accent4 7 2 2 2 2" xfId="20294" xr:uid="{00000000-0005-0000-0000-00009A090000}"/>
    <cellStyle name="40% - Accent4 7 2 2 3" xfId="20293" xr:uid="{00000000-0005-0000-0000-00009B090000}"/>
    <cellStyle name="40% - Accent4 7 2 3" xfId="1801" xr:uid="{00000000-0005-0000-0000-00009C090000}"/>
    <cellStyle name="40% - Accent4 7 2 3 2" xfId="20295" xr:uid="{00000000-0005-0000-0000-00009D090000}"/>
    <cellStyle name="40% - Accent4 7 2 4" xfId="20292" xr:uid="{00000000-0005-0000-0000-00009E090000}"/>
    <cellStyle name="40% - Accent4 7 3" xfId="1802" xr:uid="{00000000-0005-0000-0000-00009F090000}"/>
    <cellStyle name="40% - Accent4 7 3 2" xfId="1803" xr:uid="{00000000-0005-0000-0000-0000A0090000}"/>
    <cellStyle name="40% - Accent4 7 3 2 2" xfId="20297" xr:uid="{00000000-0005-0000-0000-0000A1090000}"/>
    <cellStyle name="40% - Accent4 7 3 3" xfId="20296" xr:uid="{00000000-0005-0000-0000-0000A2090000}"/>
    <cellStyle name="40% - Accent4 7 4" xfId="1804" xr:uid="{00000000-0005-0000-0000-0000A3090000}"/>
    <cellStyle name="40% - Accent4 7 4 2" xfId="20298" xr:uid="{00000000-0005-0000-0000-0000A4090000}"/>
    <cellStyle name="40% - Accent4 7 5" xfId="1805" xr:uid="{00000000-0005-0000-0000-0000A5090000}"/>
    <cellStyle name="40% - Accent4 7 6" xfId="20291" xr:uid="{00000000-0005-0000-0000-0000A6090000}"/>
    <cellStyle name="40% - Accent4 8" xfId="1806" xr:uid="{00000000-0005-0000-0000-0000A7090000}"/>
    <cellStyle name="40% - Accent4 8 2" xfId="1807" xr:uid="{00000000-0005-0000-0000-0000A8090000}"/>
    <cellStyle name="40% - Accent4 8 3" xfId="1808" xr:uid="{00000000-0005-0000-0000-0000A9090000}"/>
    <cellStyle name="40% - Accent4 8 3 2" xfId="20299" xr:uid="{00000000-0005-0000-0000-0000AA090000}"/>
    <cellStyle name="40% - Accent4 8 4" xfId="1809" xr:uid="{00000000-0005-0000-0000-0000AB090000}"/>
    <cellStyle name="40% - Accent4 9" xfId="1810" xr:uid="{00000000-0005-0000-0000-0000AC090000}"/>
    <cellStyle name="40% - Accent4 9 2" xfId="1811" xr:uid="{00000000-0005-0000-0000-0000AD090000}"/>
    <cellStyle name="40% - Accent4 9 2 2" xfId="20300" xr:uid="{00000000-0005-0000-0000-0000AE090000}"/>
    <cellStyle name="40% - Accent4 9 3" xfId="1812" xr:uid="{00000000-0005-0000-0000-0000AF090000}"/>
    <cellStyle name="40% - Accent5 10" xfId="1813" xr:uid="{00000000-0005-0000-0000-0000B0090000}"/>
    <cellStyle name="40% - Accent5 10 2" xfId="1814" xr:uid="{00000000-0005-0000-0000-0000B1090000}"/>
    <cellStyle name="40% - Accent5 10 2 2" xfId="20301" xr:uid="{00000000-0005-0000-0000-0000B2090000}"/>
    <cellStyle name="40% - Accent5 10 3" xfId="1815" xr:uid="{00000000-0005-0000-0000-0000B3090000}"/>
    <cellStyle name="40% - Accent5 11" xfId="1816" xr:uid="{00000000-0005-0000-0000-0000B4090000}"/>
    <cellStyle name="40% - Accent5 12" xfId="1817" xr:uid="{00000000-0005-0000-0000-0000B5090000}"/>
    <cellStyle name="40% - Accent5 2" xfId="1818" xr:uid="{00000000-0005-0000-0000-0000B6090000}"/>
    <cellStyle name="40% - Accent5 2 2" xfId="1819" xr:uid="{00000000-0005-0000-0000-0000B7090000}"/>
    <cellStyle name="40% - Accent5 2 2 2" xfId="1820" xr:uid="{00000000-0005-0000-0000-0000B8090000}"/>
    <cellStyle name="40% - Accent5 2 2 2 2" xfId="1821" xr:uid="{00000000-0005-0000-0000-0000B9090000}"/>
    <cellStyle name="40% - Accent5 2 2 2 3" xfId="1822" xr:uid="{00000000-0005-0000-0000-0000BA090000}"/>
    <cellStyle name="40% - Accent5 2 2 2 4" xfId="1823" xr:uid="{00000000-0005-0000-0000-0000BB090000}"/>
    <cellStyle name="40% - Accent5 2 2 3" xfId="1824" xr:uid="{00000000-0005-0000-0000-0000BC090000}"/>
    <cellStyle name="40% - Accent5 2 2 3 2" xfId="1825" xr:uid="{00000000-0005-0000-0000-0000BD090000}"/>
    <cellStyle name="40% - Accent5 2 2 3 2 2" xfId="1826" xr:uid="{00000000-0005-0000-0000-0000BE090000}"/>
    <cellStyle name="40% - Accent5 2 2 3 2 2 2" xfId="20305" xr:uid="{00000000-0005-0000-0000-0000BF090000}"/>
    <cellStyle name="40% - Accent5 2 2 3 2 3" xfId="20304" xr:uid="{00000000-0005-0000-0000-0000C0090000}"/>
    <cellStyle name="40% - Accent5 2 2 3 3" xfId="1827" xr:uid="{00000000-0005-0000-0000-0000C1090000}"/>
    <cellStyle name="40% - Accent5 2 2 3 3 2" xfId="20306" xr:uid="{00000000-0005-0000-0000-0000C2090000}"/>
    <cellStyle name="40% - Accent5 2 2 3 4" xfId="1828" xr:uid="{00000000-0005-0000-0000-0000C3090000}"/>
    <cellStyle name="40% - Accent5 2 2 3 5" xfId="20303" xr:uid="{00000000-0005-0000-0000-0000C4090000}"/>
    <cellStyle name="40% - Accent5 2 2 4" xfId="1829" xr:uid="{00000000-0005-0000-0000-0000C5090000}"/>
    <cellStyle name="40% - Accent5 2 2 4 2" xfId="1830" xr:uid="{00000000-0005-0000-0000-0000C6090000}"/>
    <cellStyle name="40% - Accent5 2 2 4 2 2" xfId="20308" xr:uid="{00000000-0005-0000-0000-0000C7090000}"/>
    <cellStyle name="40% - Accent5 2 2 4 3" xfId="1831" xr:uid="{00000000-0005-0000-0000-0000C8090000}"/>
    <cellStyle name="40% - Accent5 2 2 4 4" xfId="20307" xr:uid="{00000000-0005-0000-0000-0000C9090000}"/>
    <cellStyle name="40% - Accent5 2 2 5" xfId="1832" xr:uid="{00000000-0005-0000-0000-0000CA090000}"/>
    <cellStyle name="40% - Accent5 2 2 5 2" xfId="1833" xr:uid="{00000000-0005-0000-0000-0000CB090000}"/>
    <cellStyle name="40% - Accent5 2 2 5 3" xfId="20309" xr:uid="{00000000-0005-0000-0000-0000CC090000}"/>
    <cellStyle name="40% - Accent5 2 2 6" xfId="1834" xr:uid="{00000000-0005-0000-0000-0000CD090000}"/>
    <cellStyle name="40% - Accent5 2 2 6 2" xfId="1835" xr:uid="{00000000-0005-0000-0000-0000CE090000}"/>
    <cellStyle name="40% - Accent5 2 2 7" xfId="1836" xr:uid="{00000000-0005-0000-0000-0000CF090000}"/>
    <cellStyle name="40% - Accent5 2 2 8" xfId="20302" xr:uid="{00000000-0005-0000-0000-0000D0090000}"/>
    <cellStyle name="40% - Accent5 2 3" xfId="1837" xr:uid="{00000000-0005-0000-0000-0000D1090000}"/>
    <cellStyle name="40% - Accent5 2 3 2" xfId="1838" xr:uid="{00000000-0005-0000-0000-0000D2090000}"/>
    <cellStyle name="40% - Accent5 2 3 2 2" xfId="1839" xr:uid="{00000000-0005-0000-0000-0000D3090000}"/>
    <cellStyle name="40% - Accent5 2 3 2 3" xfId="1840" xr:uid="{00000000-0005-0000-0000-0000D4090000}"/>
    <cellStyle name="40% - Accent5 2 3 3" xfId="1841" xr:uid="{00000000-0005-0000-0000-0000D5090000}"/>
    <cellStyle name="40% - Accent5 2 3 4" xfId="1842" xr:uid="{00000000-0005-0000-0000-0000D6090000}"/>
    <cellStyle name="40% - Accent5 2 3 5" xfId="1843" xr:uid="{00000000-0005-0000-0000-0000D7090000}"/>
    <cellStyle name="40% - Accent5 2 4" xfId="1844" xr:uid="{00000000-0005-0000-0000-0000D8090000}"/>
    <cellStyle name="40% - Accent5 2 4 2" xfId="1845" xr:uid="{00000000-0005-0000-0000-0000D9090000}"/>
    <cellStyle name="40% - Accent5 2 5" xfId="1846" xr:uid="{00000000-0005-0000-0000-0000DA090000}"/>
    <cellStyle name="40% - Accent5 2 5 2" xfId="1847" xr:uid="{00000000-0005-0000-0000-0000DB090000}"/>
    <cellStyle name="40% - Accent5 2 6" xfId="1848" xr:uid="{00000000-0005-0000-0000-0000DC090000}"/>
    <cellStyle name="40% - Accent5 2 7" xfId="1849" xr:uid="{00000000-0005-0000-0000-0000DD090000}"/>
    <cellStyle name="40% - Accent5 2 8" xfId="1850" xr:uid="{00000000-0005-0000-0000-0000DE090000}"/>
    <cellStyle name="40% - Accent5 3" xfId="1851" xr:uid="{00000000-0005-0000-0000-0000DF090000}"/>
    <cellStyle name="40% - Accent5 3 2" xfId="1852" xr:uid="{00000000-0005-0000-0000-0000E0090000}"/>
    <cellStyle name="40% - Accent5 3 2 2" xfId="1853" xr:uid="{00000000-0005-0000-0000-0000E1090000}"/>
    <cellStyle name="40% - Accent5 3 2 2 2" xfId="1854" xr:uid="{00000000-0005-0000-0000-0000E2090000}"/>
    <cellStyle name="40% - Accent5 3 2 2 2 2" xfId="1855" xr:uid="{00000000-0005-0000-0000-0000E3090000}"/>
    <cellStyle name="40% - Accent5 3 2 2 2 2 2" xfId="20313" xr:uid="{00000000-0005-0000-0000-0000E4090000}"/>
    <cellStyle name="40% - Accent5 3 2 2 2 3" xfId="1856" xr:uid="{00000000-0005-0000-0000-0000E5090000}"/>
    <cellStyle name="40% - Accent5 3 2 2 2 4" xfId="20312" xr:uid="{00000000-0005-0000-0000-0000E6090000}"/>
    <cellStyle name="40% - Accent5 3 2 2 3" xfId="1857" xr:uid="{00000000-0005-0000-0000-0000E7090000}"/>
    <cellStyle name="40% - Accent5 3 2 2 3 2" xfId="1858" xr:uid="{00000000-0005-0000-0000-0000E8090000}"/>
    <cellStyle name="40% - Accent5 3 2 2 3 3" xfId="20314" xr:uid="{00000000-0005-0000-0000-0000E9090000}"/>
    <cellStyle name="40% - Accent5 3 2 2 4" xfId="1859" xr:uid="{00000000-0005-0000-0000-0000EA090000}"/>
    <cellStyle name="40% - Accent5 3 2 2 5" xfId="20311" xr:uid="{00000000-0005-0000-0000-0000EB090000}"/>
    <cellStyle name="40% - Accent5 3 2 3" xfId="1860" xr:uid="{00000000-0005-0000-0000-0000EC090000}"/>
    <cellStyle name="40% - Accent5 3 2 3 2" xfId="1861" xr:uid="{00000000-0005-0000-0000-0000ED090000}"/>
    <cellStyle name="40% - Accent5 3 2 3 2 2" xfId="20316" xr:uid="{00000000-0005-0000-0000-0000EE090000}"/>
    <cellStyle name="40% - Accent5 3 2 3 3" xfId="1862" xr:uid="{00000000-0005-0000-0000-0000EF090000}"/>
    <cellStyle name="40% - Accent5 3 2 3 4" xfId="20315" xr:uid="{00000000-0005-0000-0000-0000F0090000}"/>
    <cellStyle name="40% - Accent5 3 2 4" xfId="1863" xr:uid="{00000000-0005-0000-0000-0000F1090000}"/>
    <cellStyle name="40% - Accent5 3 2 4 2" xfId="1864" xr:uid="{00000000-0005-0000-0000-0000F2090000}"/>
    <cellStyle name="40% - Accent5 3 2 4 3" xfId="20317" xr:uid="{00000000-0005-0000-0000-0000F3090000}"/>
    <cellStyle name="40% - Accent5 3 2 5" xfId="1865" xr:uid="{00000000-0005-0000-0000-0000F4090000}"/>
    <cellStyle name="40% - Accent5 3 2 5 2" xfId="1866" xr:uid="{00000000-0005-0000-0000-0000F5090000}"/>
    <cellStyle name="40% - Accent5 3 2 6" xfId="1867" xr:uid="{00000000-0005-0000-0000-0000F6090000}"/>
    <cellStyle name="40% - Accent5 3 2 6 2" xfId="1868" xr:uid="{00000000-0005-0000-0000-0000F7090000}"/>
    <cellStyle name="40% - Accent5 3 2 7" xfId="1869" xr:uid="{00000000-0005-0000-0000-0000F8090000}"/>
    <cellStyle name="40% - Accent5 3 2 8" xfId="20310" xr:uid="{00000000-0005-0000-0000-0000F9090000}"/>
    <cellStyle name="40% - Accent5 3 3" xfId="1870" xr:uid="{00000000-0005-0000-0000-0000FA090000}"/>
    <cellStyle name="40% - Accent5 3 3 2" xfId="1871" xr:uid="{00000000-0005-0000-0000-0000FB090000}"/>
    <cellStyle name="40% - Accent5 3 3 2 2" xfId="1872" xr:uid="{00000000-0005-0000-0000-0000FC090000}"/>
    <cellStyle name="40% - Accent5 3 3 2 2 2" xfId="20320" xr:uid="{00000000-0005-0000-0000-0000FD090000}"/>
    <cellStyle name="40% - Accent5 3 3 2 3" xfId="20319" xr:uid="{00000000-0005-0000-0000-0000FE090000}"/>
    <cellStyle name="40% - Accent5 3 3 3" xfId="1873" xr:uid="{00000000-0005-0000-0000-0000FF090000}"/>
    <cellStyle name="40% - Accent5 3 3 3 2" xfId="20321" xr:uid="{00000000-0005-0000-0000-0000000A0000}"/>
    <cellStyle name="40% - Accent5 3 3 4" xfId="1874" xr:uid="{00000000-0005-0000-0000-0000010A0000}"/>
    <cellStyle name="40% - Accent5 3 3 5" xfId="20318" xr:uid="{00000000-0005-0000-0000-0000020A0000}"/>
    <cellStyle name="40% - Accent5 3 4" xfId="1875" xr:uid="{00000000-0005-0000-0000-0000030A0000}"/>
    <cellStyle name="40% - Accent5 3 4 2" xfId="1876" xr:uid="{00000000-0005-0000-0000-0000040A0000}"/>
    <cellStyle name="40% - Accent5 3 4 2 2" xfId="20323" xr:uid="{00000000-0005-0000-0000-0000050A0000}"/>
    <cellStyle name="40% - Accent5 3 4 3" xfId="1877" xr:uid="{00000000-0005-0000-0000-0000060A0000}"/>
    <cellStyle name="40% - Accent5 3 4 4" xfId="20322" xr:uid="{00000000-0005-0000-0000-0000070A0000}"/>
    <cellStyle name="40% - Accent5 3 5" xfId="1878" xr:uid="{00000000-0005-0000-0000-0000080A0000}"/>
    <cellStyle name="40% - Accent5 3 5 2" xfId="1879" xr:uid="{00000000-0005-0000-0000-0000090A0000}"/>
    <cellStyle name="40% - Accent5 3 5 3" xfId="20324" xr:uid="{00000000-0005-0000-0000-00000A0A0000}"/>
    <cellStyle name="40% - Accent5 3 6" xfId="1880" xr:uid="{00000000-0005-0000-0000-00000B0A0000}"/>
    <cellStyle name="40% - Accent5 3 6 2" xfId="1881" xr:uid="{00000000-0005-0000-0000-00000C0A0000}"/>
    <cellStyle name="40% - Accent5 3 6 3" xfId="1882" xr:uid="{00000000-0005-0000-0000-00000D0A0000}"/>
    <cellStyle name="40% - Accent5 3 7" xfId="1883" xr:uid="{00000000-0005-0000-0000-00000E0A0000}"/>
    <cellStyle name="40% - Accent5 3 7 2" xfId="1884" xr:uid="{00000000-0005-0000-0000-00000F0A0000}"/>
    <cellStyle name="40% - Accent5 3 8" xfId="1885" xr:uid="{00000000-0005-0000-0000-0000100A0000}"/>
    <cellStyle name="40% - Accent5 3 9" xfId="1886" xr:uid="{00000000-0005-0000-0000-0000110A0000}"/>
    <cellStyle name="40% - Accent5 4" xfId="1887" xr:uid="{00000000-0005-0000-0000-0000120A0000}"/>
    <cellStyle name="40% - Accent5 4 2" xfId="1888" xr:uid="{00000000-0005-0000-0000-0000130A0000}"/>
    <cellStyle name="40% - Accent5 4 2 2" xfId="1889" xr:uid="{00000000-0005-0000-0000-0000140A0000}"/>
    <cellStyle name="40% - Accent5 4 2 2 2" xfId="1890" xr:uid="{00000000-0005-0000-0000-0000150A0000}"/>
    <cellStyle name="40% - Accent5 4 2 2 2 2" xfId="1891" xr:uid="{00000000-0005-0000-0000-0000160A0000}"/>
    <cellStyle name="40% - Accent5 4 2 2 2 2 2" xfId="20328" xr:uid="{00000000-0005-0000-0000-0000170A0000}"/>
    <cellStyle name="40% - Accent5 4 2 2 2 3" xfId="1892" xr:uid="{00000000-0005-0000-0000-0000180A0000}"/>
    <cellStyle name="40% - Accent5 4 2 2 2 4" xfId="20327" xr:uid="{00000000-0005-0000-0000-0000190A0000}"/>
    <cellStyle name="40% - Accent5 4 2 2 3" xfId="1893" xr:uid="{00000000-0005-0000-0000-00001A0A0000}"/>
    <cellStyle name="40% - Accent5 4 2 2 3 2" xfId="1894" xr:uid="{00000000-0005-0000-0000-00001B0A0000}"/>
    <cellStyle name="40% - Accent5 4 2 2 3 3" xfId="20329" xr:uid="{00000000-0005-0000-0000-00001C0A0000}"/>
    <cellStyle name="40% - Accent5 4 2 2 4" xfId="1895" xr:uid="{00000000-0005-0000-0000-00001D0A0000}"/>
    <cellStyle name="40% - Accent5 4 2 2 5" xfId="20326" xr:uid="{00000000-0005-0000-0000-00001E0A0000}"/>
    <cellStyle name="40% - Accent5 4 2 3" xfId="1896" xr:uid="{00000000-0005-0000-0000-00001F0A0000}"/>
    <cellStyle name="40% - Accent5 4 2 3 2" xfId="1897" xr:uid="{00000000-0005-0000-0000-0000200A0000}"/>
    <cellStyle name="40% - Accent5 4 2 3 2 2" xfId="20331" xr:uid="{00000000-0005-0000-0000-0000210A0000}"/>
    <cellStyle name="40% - Accent5 4 2 3 3" xfId="1898" xr:uid="{00000000-0005-0000-0000-0000220A0000}"/>
    <cellStyle name="40% - Accent5 4 2 3 4" xfId="20330" xr:uid="{00000000-0005-0000-0000-0000230A0000}"/>
    <cellStyle name="40% - Accent5 4 2 4" xfId="1899" xr:uid="{00000000-0005-0000-0000-0000240A0000}"/>
    <cellStyle name="40% - Accent5 4 2 4 2" xfId="1900" xr:uid="{00000000-0005-0000-0000-0000250A0000}"/>
    <cellStyle name="40% - Accent5 4 2 4 3" xfId="20332" xr:uid="{00000000-0005-0000-0000-0000260A0000}"/>
    <cellStyle name="40% - Accent5 4 2 5" xfId="1901" xr:uid="{00000000-0005-0000-0000-0000270A0000}"/>
    <cellStyle name="40% - Accent5 4 2 5 2" xfId="1902" xr:uid="{00000000-0005-0000-0000-0000280A0000}"/>
    <cellStyle name="40% - Accent5 4 2 6" xfId="1903" xr:uid="{00000000-0005-0000-0000-0000290A0000}"/>
    <cellStyle name="40% - Accent5 4 2 6 2" xfId="1904" xr:uid="{00000000-0005-0000-0000-00002A0A0000}"/>
    <cellStyle name="40% - Accent5 4 2 7" xfId="1905" xr:uid="{00000000-0005-0000-0000-00002B0A0000}"/>
    <cellStyle name="40% - Accent5 4 2 8" xfId="20325" xr:uid="{00000000-0005-0000-0000-00002C0A0000}"/>
    <cellStyle name="40% - Accent5 4 3" xfId="1906" xr:uid="{00000000-0005-0000-0000-00002D0A0000}"/>
    <cellStyle name="40% - Accent5 4 3 2" xfId="1907" xr:uid="{00000000-0005-0000-0000-00002E0A0000}"/>
    <cellStyle name="40% - Accent5 4 3 2 2" xfId="20334" xr:uid="{00000000-0005-0000-0000-00002F0A0000}"/>
    <cellStyle name="40% - Accent5 4 3 3" xfId="1908" xr:uid="{00000000-0005-0000-0000-0000300A0000}"/>
    <cellStyle name="40% - Accent5 4 3 3 2" xfId="20335" xr:uid="{00000000-0005-0000-0000-0000310A0000}"/>
    <cellStyle name="40% - Accent5 4 3 4" xfId="1909" xr:uid="{00000000-0005-0000-0000-0000320A0000}"/>
    <cellStyle name="40% - Accent5 4 3 5" xfId="20333" xr:uid="{00000000-0005-0000-0000-0000330A0000}"/>
    <cellStyle name="40% - Accent5 4 4" xfId="1910" xr:uid="{00000000-0005-0000-0000-0000340A0000}"/>
    <cellStyle name="40% - Accent5 4 4 2" xfId="1911" xr:uid="{00000000-0005-0000-0000-0000350A0000}"/>
    <cellStyle name="40% - Accent5 4 4 2 2" xfId="20337" xr:uid="{00000000-0005-0000-0000-0000360A0000}"/>
    <cellStyle name="40% - Accent5 4 4 3" xfId="1912" xr:uid="{00000000-0005-0000-0000-0000370A0000}"/>
    <cellStyle name="40% - Accent5 4 4 4" xfId="20336" xr:uid="{00000000-0005-0000-0000-0000380A0000}"/>
    <cellStyle name="40% - Accent5 4 5" xfId="1913" xr:uid="{00000000-0005-0000-0000-0000390A0000}"/>
    <cellStyle name="40% - Accent5 4 5 2" xfId="20338" xr:uid="{00000000-0005-0000-0000-00003A0A0000}"/>
    <cellStyle name="40% - Accent5 4 6" xfId="1914" xr:uid="{00000000-0005-0000-0000-00003B0A0000}"/>
    <cellStyle name="40% - Accent5 4 6 2" xfId="1915" xr:uid="{00000000-0005-0000-0000-00003C0A0000}"/>
    <cellStyle name="40% - Accent5 4 7" xfId="1916" xr:uid="{00000000-0005-0000-0000-00003D0A0000}"/>
    <cellStyle name="40% - Accent5 4 7 2" xfId="1917" xr:uid="{00000000-0005-0000-0000-00003E0A0000}"/>
    <cellStyle name="40% - Accent5 4 8" xfId="1918" xr:uid="{00000000-0005-0000-0000-00003F0A0000}"/>
    <cellStyle name="40% - Accent5 4 9" xfId="1919" xr:uid="{00000000-0005-0000-0000-0000400A0000}"/>
    <cellStyle name="40% - Accent5 5" xfId="1920" xr:uid="{00000000-0005-0000-0000-0000410A0000}"/>
    <cellStyle name="40% - Accent5 5 2" xfId="1921" xr:uid="{00000000-0005-0000-0000-0000420A0000}"/>
    <cellStyle name="40% - Accent5 5 2 2" xfId="1922" xr:uid="{00000000-0005-0000-0000-0000430A0000}"/>
    <cellStyle name="40% - Accent5 5 2 2 2" xfId="20340" xr:uid="{00000000-0005-0000-0000-0000440A0000}"/>
    <cellStyle name="40% - Accent5 5 2 3" xfId="1923" xr:uid="{00000000-0005-0000-0000-0000450A0000}"/>
    <cellStyle name="40% - Accent5 5 2 3 2" xfId="20341" xr:uid="{00000000-0005-0000-0000-0000460A0000}"/>
    <cellStyle name="40% - Accent5 5 2 4" xfId="1924" xr:uid="{00000000-0005-0000-0000-0000470A0000}"/>
    <cellStyle name="40% - Accent5 5 2 5" xfId="1925" xr:uid="{00000000-0005-0000-0000-0000480A0000}"/>
    <cellStyle name="40% - Accent5 5 3" xfId="1926" xr:uid="{00000000-0005-0000-0000-0000490A0000}"/>
    <cellStyle name="40% - Accent5 5 3 2" xfId="1927" xr:uid="{00000000-0005-0000-0000-00004A0A0000}"/>
    <cellStyle name="40% - Accent5 5 3 2 2" xfId="1928" xr:uid="{00000000-0005-0000-0000-00004B0A0000}"/>
    <cellStyle name="40% - Accent5 5 3 2 2 2" xfId="20344" xr:uid="{00000000-0005-0000-0000-00004C0A0000}"/>
    <cellStyle name="40% - Accent5 5 3 2 3" xfId="20343" xr:uid="{00000000-0005-0000-0000-00004D0A0000}"/>
    <cellStyle name="40% - Accent5 5 3 3" xfId="1929" xr:uid="{00000000-0005-0000-0000-00004E0A0000}"/>
    <cellStyle name="40% - Accent5 5 3 3 2" xfId="20345" xr:uid="{00000000-0005-0000-0000-00004F0A0000}"/>
    <cellStyle name="40% - Accent5 5 3 4" xfId="1930" xr:uid="{00000000-0005-0000-0000-0000500A0000}"/>
    <cellStyle name="40% - Accent5 5 3 5" xfId="20342" xr:uid="{00000000-0005-0000-0000-0000510A0000}"/>
    <cellStyle name="40% - Accent5 5 4" xfId="1931" xr:uid="{00000000-0005-0000-0000-0000520A0000}"/>
    <cellStyle name="40% - Accent5 5 4 2" xfId="1932" xr:uid="{00000000-0005-0000-0000-0000530A0000}"/>
    <cellStyle name="40% - Accent5 5 4 2 2" xfId="20347" xr:uid="{00000000-0005-0000-0000-0000540A0000}"/>
    <cellStyle name="40% - Accent5 5 4 3" xfId="20346" xr:uid="{00000000-0005-0000-0000-0000550A0000}"/>
    <cellStyle name="40% - Accent5 5 5" xfId="1933" xr:uid="{00000000-0005-0000-0000-0000560A0000}"/>
    <cellStyle name="40% - Accent5 5 5 2" xfId="20348" xr:uid="{00000000-0005-0000-0000-0000570A0000}"/>
    <cellStyle name="40% - Accent5 5 6" xfId="1934" xr:uid="{00000000-0005-0000-0000-0000580A0000}"/>
    <cellStyle name="40% - Accent5 5 7" xfId="20339" xr:uid="{00000000-0005-0000-0000-0000590A0000}"/>
    <cellStyle name="40% - Accent5 6" xfId="1935" xr:uid="{00000000-0005-0000-0000-00005A0A0000}"/>
    <cellStyle name="40% - Accent5 6 2" xfId="1936" xr:uid="{00000000-0005-0000-0000-00005B0A0000}"/>
    <cellStyle name="40% - Accent5 6 2 2" xfId="1937" xr:uid="{00000000-0005-0000-0000-00005C0A0000}"/>
    <cellStyle name="40% - Accent5 6 2 2 2" xfId="1938" xr:uid="{00000000-0005-0000-0000-00005D0A0000}"/>
    <cellStyle name="40% - Accent5 6 2 2 2 2" xfId="20352" xr:uid="{00000000-0005-0000-0000-00005E0A0000}"/>
    <cellStyle name="40% - Accent5 6 2 2 3" xfId="20351" xr:uid="{00000000-0005-0000-0000-00005F0A0000}"/>
    <cellStyle name="40% - Accent5 6 2 3" xfId="1939" xr:uid="{00000000-0005-0000-0000-0000600A0000}"/>
    <cellStyle name="40% - Accent5 6 2 3 2" xfId="20353" xr:uid="{00000000-0005-0000-0000-0000610A0000}"/>
    <cellStyle name="40% - Accent5 6 2 4" xfId="1940" xr:uid="{00000000-0005-0000-0000-0000620A0000}"/>
    <cellStyle name="40% - Accent5 6 2 5" xfId="20350" xr:uid="{00000000-0005-0000-0000-0000630A0000}"/>
    <cellStyle name="40% - Accent5 6 3" xfId="1941" xr:uid="{00000000-0005-0000-0000-0000640A0000}"/>
    <cellStyle name="40% - Accent5 6 3 2" xfId="1942" xr:uid="{00000000-0005-0000-0000-0000650A0000}"/>
    <cellStyle name="40% - Accent5 6 3 2 2" xfId="20355" xr:uid="{00000000-0005-0000-0000-0000660A0000}"/>
    <cellStyle name="40% - Accent5 6 3 3" xfId="1943" xr:uid="{00000000-0005-0000-0000-0000670A0000}"/>
    <cellStyle name="40% - Accent5 6 3 4" xfId="20354" xr:uid="{00000000-0005-0000-0000-0000680A0000}"/>
    <cellStyle name="40% - Accent5 6 4" xfId="1944" xr:uid="{00000000-0005-0000-0000-0000690A0000}"/>
    <cellStyle name="40% - Accent5 6 4 2" xfId="20356" xr:uid="{00000000-0005-0000-0000-00006A0A0000}"/>
    <cellStyle name="40% - Accent5 6 5" xfId="1945" xr:uid="{00000000-0005-0000-0000-00006B0A0000}"/>
    <cellStyle name="40% - Accent5 6 6" xfId="20349" xr:uid="{00000000-0005-0000-0000-00006C0A0000}"/>
    <cellStyle name="40% - Accent5 7" xfId="1946" xr:uid="{00000000-0005-0000-0000-00006D0A0000}"/>
    <cellStyle name="40% - Accent5 7 2" xfId="1947" xr:uid="{00000000-0005-0000-0000-00006E0A0000}"/>
    <cellStyle name="40% - Accent5 7 2 2" xfId="1948" xr:uid="{00000000-0005-0000-0000-00006F0A0000}"/>
    <cellStyle name="40% - Accent5 7 2 2 2" xfId="1949" xr:uid="{00000000-0005-0000-0000-0000700A0000}"/>
    <cellStyle name="40% - Accent5 7 2 2 2 2" xfId="20360" xr:uid="{00000000-0005-0000-0000-0000710A0000}"/>
    <cellStyle name="40% - Accent5 7 2 2 3" xfId="20359" xr:uid="{00000000-0005-0000-0000-0000720A0000}"/>
    <cellStyle name="40% - Accent5 7 2 3" xfId="1950" xr:uid="{00000000-0005-0000-0000-0000730A0000}"/>
    <cellStyle name="40% - Accent5 7 2 3 2" xfId="20361" xr:uid="{00000000-0005-0000-0000-0000740A0000}"/>
    <cellStyle name="40% - Accent5 7 2 4" xfId="20358" xr:uid="{00000000-0005-0000-0000-0000750A0000}"/>
    <cellStyle name="40% - Accent5 7 3" xfId="1951" xr:uid="{00000000-0005-0000-0000-0000760A0000}"/>
    <cellStyle name="40% - Accent5 7 3 2" xfId="1952" xr:uid="{00000000-0005-0000-0000-0000770A0000}"/>
    <cellStyle name="40% - Accent5 7 3 2 2" xfId="20363" xr:uid="{00000000-0005-0000-0000-0000780A0000}"/>
    <cellStyle name="40% - Accent5 7 3 3" xfId="20362" xr:uid="{00000000-0005-0000-0000-0000790A0000}"/>
    <cellStyle name="40% - Accent5 7 4" xfId="1953" xr:uid="{00000000-0005-0000-0000-00007A0A0000}"/>
    <cellStyle name="40% - Accent5 7 4 2" xfId="20364" xr:uid="{00000000-0005-0000-0000-00007B0A0000}"/>
    <cellStyle name="40% - Accent5 7 5" xfId="1954" xr:uid="{00000000-0005-0000-0000-00007C0A0000}"/>
    <cellStyle name="40% - Accent5 7 6" xfId="20357" xr:uid="{00000000-0005-0000-0000-00007D0A0000}"/>
    <cellStyle name="40% - Accent5 8" xfId="1955" xr:uid="{00000000-0005-0000-0000-00007E0A0000}"/>
    <cellStyle name="40% - Accent5 8 2" xfId="1956" xr:uid="{00000000-0005-0000-0000-00007F0A0000}"/>
    <cellStyle name="40% - Accent5 8 3" xfId="1957" xr:uid="{00000000-0005-0000-0000-0000800A0000}"/>
    <cellStyle name="40% - Accent5 8 3 2" xfId="20365" xr:uid="{00000000-0005-0000-0000-0000810A0000}"/>
    <cellStyle name="40% - Accent5 8 4" xfId="1958" xr:uid="{00000000-0005-0000-0000-0000820A0000}"/>
    <cellStyle name="40% - Accent5 9" xfId="1959" xr:uid="{00000000-0005-0000-0000-0000830A0000}"/>
    <cellStyle name="40% - Accent5 9 2" xfId="1960" xr:uid="{00000000-0005-0000-0000-0000840A0000}"/>
    <cellStyle name="40% - Accent5 9 2 2" xfId="20366" xr:uid="{00000000-0005-0000-0000-0000850A0000}"/>
    <cellStyle name="40% - Accent5 9 3" xfId="1961" xr:uid="{00000000-0005-0000-0000-0000860A0000}"/>
    <cellStyle name="40% - Accent6 10" xfId="1962" xr:uid="{00000000-0005-0000-0000-0000870A0000}"/>
    <cellStyle name="40% - Accent6 10 2" xfId="1963" xr:uid="{00000000-0005-0000-0000-0000880A0000}"/>
    <cellStyle name="40% - Accent6 10 2 2" xfId="20367" xr:uid="{00000000-0005-0000-0000-0000890A0000}"/>
    <cellStyle name="40% - Accent6 10 3" xfId="1964" xr:uid="{00000000-0005-0000-0000-00008A0A0000}"/>
    <cellStyle name="40% - Accent6 11" xfId="1965" xr:uid="{00000000-0005-0000-0000-00008B0A0000}"/>
    <cellStyle name="40% - Accent6 12" xfId="1966" xr:uid="{00000000-0005-0000-0000-00008C0A0000}"/>
    <cellStyle name="40% - Accent6 2" xfId="1967" xr:uid="{00000000-0005-0000-0000-00008D0A0000}"/>
    <cellStyle name="40% - Accent6 2 2" xfId="1968" xr:uid="{00000000-0005-0000-0000-00008E0A0000}"/>
    <cellStyle name="40% - Accent6 2 2 2" xfId="1969" xr:uid="{00000000-0005-0000-0000-00008F0A0000}"/>
    <cellStyle name="40% - Accent6 2 2 2 2" xfId="1970" xr:uid="{00000000-0005-0000-0000-0000900A0000}"/>
    <cellStyle name="40% - Accent6 2 2 2 3" xfId="1971" xr:uid="{00000000-0005-0000-0000-0000910A0000}"/>
    <cellStyle name="40% - Accent6 2 2 2 4" xfId="1972" xr:uid="{00000000-0005-0000-0000-0000920A0000}"/>
    <cellStyle name="40% - Accent6 2 2 3" xfId="1973" xr:uid="{00000000-0005-0000-0000-0000930A0000}"/>
    <cellStyle name="40% - Accent6 2 2 3 2" xfId="1974" xr:uid="{00000000-0005-0000-0000-0000940A0000}"/>
    <cellStyle name="40% - Accent6 2 2 3 2 2" xfId="1975" xr:uid="{00000000-0005-0000-0000-0000950A0000}"/>
    <cellStyle name="40% - Accent6 2 2 3 2 2 2" xfId="20371" xr:uid="{00000000-0005-0000-0000-0000960A0000}"/>
    <cellStyle name="40% - Accent6 2 2 3 2 3" xfId="20370" xr:uid="{00000000-0005-0000-0000-0000970A0000}"/>
    <cellStyle name="40% - Accent6 2 2 3 3" xfId="1976" xr:uid="{00000000-0005-0000-0000-0000980A0000}"/>
    <cellStyle name="40% - Accent6 2 2 3 3 2" xfId="20372" xr:uid="{00000000-0005-0000-0000-0000990A0000}"/>
    <cellStyle name="40% - Accent6 2 2 3 4" xfId="1977" xr:uid="{00000000-0005-0000-0000-00009A0A0000}"/>
    <cellStyle name="40% - Accent6 2 2 3 5" xfId="20369" xr:uid="{00000000-0005-0000-0000-00009B0A0000}"/>
    <cellStyle name="40% - Accent6 2 2 4" xfId="1978" xr:uid="{00000000-0005-0000-0000-00009C0A0000}"/>
    <cellStyle name="40% - Accent6 2 2 4 2" xfId="1979" xr:uid="{00000000-0005-0000-0000-00009D0A0000}"/>
    <cellStyle name="40% - Accent6 2 2 4 2 2" xfId="20374" xr:uid="{00000000-0005-0000-0000-00009E0A0000}"/>
    <cellStyle name="40% - Accent6 2 2 4 3" xfId="1980" xr:uid="{00000000-0005-0000-0000-00009F0A0000}"/>
    <cellStyle name="40% - Accent6 2 2 4 4" xfId="20373" xr:uid="{00000000-0005-0000-0000-0000A00A0000}"/>
    <cellStyle name="40% - Accent6 2 2 5" xfId="1981" xr:uid="{00000000-0005-0000-0000-0000A10A0000}"/>
    <cellStyle name="40% - Accent6 2 2 5 2" xfId="1982" xr:uid="{00000000-0005-0000-0000-0000A20A0000}"/>
    <cellStyle name="40% - Accent6 2 2 5 3" xfId="20375" xr:uid="{00000000-0005-0000-0000-0000A30A0000}"/>
    <cellStyle name="40% - Accent6 2 2 6" xfId="1983" xr:uid="{00000000-0005-0000-0000-0000A40A0000}"/>
    <cellStyle name="40% - Accent6 2 2 6 2" xfId="1984" xr:uid="{00000000-0005-0000-0000-0000A50A0000}"/>
    <cellStyle name="40% - Accent6 2 2 7" xfId="1985" xr:uid="{00000000-0005-0000-0000-0000A60A0000}"/>
    <cellStyle name="40% - Accent6 2 2 8" xfId="20368" xr:uid="{00000000-0005-0000-0000-0000A70A0000}"/>
    <cellStyle name="40% - Accent6 2 3" xfId="1986" xr:uid="{00000000-0005-0000-0000-0000A80A0000}"/>
    <cellStyle name="40% - Accent6 2 3 2" xfId="1987" xr:uid="{00000000-0005-0000-0000-0000A90A0000}"/>
    <cellStyle name="40% - Accent6 2 3 2 2" xfId="1988" xr:uid="{00000000-0005-0000-0000-0000AA0A0000}"/>
    <cellStyle name="40% - Accent6 2 3 2 3" xfId="1989" xr:uid="{00000000-0005-0000-0000-0000AB0A0000}"/>
    <cellStyle name="40% - Accent6 2 3 2 4" xfId="1990" xr:uid="{00000000-0005-0000-0000-0000AC0A0000}"/>
    <cellStyle name="40% - Accent6 2 3 2 5" xfId="20376" xr:uid="{00000000-0005-0000-0000-0000AD0A0000}"/>
    <cellStyle name="40% - Accent6 2 3 3" xfId="1991" xr:uid="{00000000-0005-0000-0000-0000AE0A0000}"/>
    <cellStyle name="40% - Accent6 2 3 4" xfId="1992" xr:uid="{00000000-0005-0000-0000-0000AF0A0000}"/>
    <cellStyle name="40% - Accent6 2 3 5" xfId="1993" xr:uid="{00000000-0005-0000-0000-0000B00A0000}"/>
    <cellStyle name="40% - Accent6 2 4" xfId="1994" xr:uid="{00000000-0005-0000-0000-0000B10A0000}"/>
    <cellStyle name="40% - Accent6 2 4 2" xfId="1995" xr:uid="{00000000-0005-0000-0000-0000B20A0000}"/>
    <cellStyle name="40% - Accent6 2 5" xfId="1996" xr:uid="{00000000-0005-0000-0000-0000B30A0000}"/>
    <cellStyle name="40% - Accent6 2 5 2" xfId="1997" xr:uid="{00000000-0005-0000-0000-0000B40A0000}"/>
    <cellStyle name="40% - Accent6 2 5 3" xfId="1998" xr:uid="{00000000-0005-0000-0000-0000B50A0000}"/>
    <cellStyle name="40% - Accent6 2 6" xfId="1999" xr:uid="{00000000-0005-0000-0000-0000B60A0000}"/>
    <cellStyle name="40% - Accent6 2 6 2" xfId="2000" xr:uid="{00000000-0005-0000-0000-0000B70A0000}"/>
    <cellStyle name="40% - Accent6 2 7" xfId="2001" xr:uid="{00000000-0005-0000-0000-0000B80A0000}"/>
    <cellStyle name="40% - Accent6 2 7 2" xfId="2002" xr:uid="{00000000-0005-0000-0000-0000B90A0000}"/>
    <cellStyle name="40% - Accent6 2 8" xfId="2003" xr:uid="{00000000-0005-0000-0000-0000BA0A0000}"/>
    <cellStyle name="40% - Accent6 3" xfId="2004" xr:uid="{00000000-0005-0000-0000-0000BB0A0000}"/>
    <cellStyle name="40% - Accent6 3 2" xfId="2005" xr:uid="{00000000-0005-0000-0000-0000BC0A0000}"/>
    <cellStyle name="40% - Accent6 3 2 2" xfId="2006" xr:uid="{00000000-0005-0000-0000-0000BD0A0000}"/>
    <cellStyle name="40% - Accent6 3 2 2 2" xfId="2007" xr:uid="{00000000-0005-0000-0000-0000BE0A0000}"/>
    <cellStyle name="40% - Accent6 3 2 2 2 2" xfId="2008" xr:uid="{00000000-0005-0000-0000-0000BF0A0000}"/>
    <cellStyle name="40% - Accent6 3 2 2 2 2 2" xfId="20380" xr:uid="{00000000-0005-0000-0000-0000C00A0000}"/>
    <cellStyle name="40% - Accent6 3 2 2 2 3" xfId="2009" xr:uid="{00000000-0005-0000-0000-0000C10A0000}"/>
    <cellStyle name="40% - Accent6 3 2 2 2 4" xfId="20379" xr:uid="{00000000-0005-0000-0000-0000C20A0000}"/>
    <cellStyle name="40% - Accent6 3 2 2 3" xfId="2010" xr:uid="{00000000-0005-0000-0000-0000C30A0000}"/>
    <cellStyle name="40% - Accent6 3 2 2 3 2" xfId="2011" xr:uid="{00000000-0005-0000-0000-0000C40A0000}"/>
    <cellStyle name="40% - Accent6 3 2 2 3 3" xfId="20381" xr:uid="{00000000-0005-0000-0000-0000C50A0000}"/>
    <cellStyle name="40% - Accent6 3 2 2 4" xfId="2012" xr:uid="{00000000-0005-0000-0000-0000C60A0000}"/>
    <cellStyle name="40% - Accent6 3 2 2 5" xfId="20378" xr:uid="{00000000-0005-0000-0000-0000C70A0000}"/>
    <cellStyle name="40% - Accent6 3 2 3" xfId="2013" xr:uid="{00000000-0005-0000-0000-0000C80A0000}"/>
    <cellStyle name="40% - Accent6 3 2 3 2" xfId="2014" xr:uid="{00000000-0005-0000-0000-0000C90A0000}"/>
    <cellStyle name="40% - Accent6 3 2 3 2 2" xfId="20383" xr:uid="{00000000-0005-0000-0000-0000CA0A0000}"/>
    <cellStyle name="40% - Accent6 3 2 3 3" xfId="2015" xr:uid="{00000000-0005-0000-0000-0000CB0A0000}"/>
    <cellStyle name="40% - Accent6 3 2 3 4" xfId="20382" xr:uid="{00000000-0005-0000-0000-0000CC0A0000}"/>
    <cellStyle name="40% - Accent6 3 2 4" xfId="2016" xr:uid="{00000000-0005-0000-0000-0000CD0A0000}"/>
    <cellStyle name="40% - Accent6 3 2 4 2" xfId="2017" xr:uid="{00000000-0005-0000-0000-0000CE0A0000}"/>
    <cellStyle name="40% - Accent6 3 2 4 3" xfId="20384" xr:uid="{00000000-0005-0000-0000-0000CF0A0000}"/>
    <cellStyle name="40% - Accent6 3 2 5" xfId="2018" xr:uid="{00000000-0005-0000-0000-0000D00A0000}"/>
    <cellStyle name="40% - Accent6 3 2 5 2" xfId="2019" xr:uid="{00000000-0005-0000-0000-0000D10A0000}"/>
    <cellStyle name="40% - Accent6 3 2 6" xfId="2020" xr:uid="{00000000-0005-0000-0000-0000D20A0000}"/>
    <cellStyle name="40% - Accent6 3 2 6 2" xfId="2021" xr:uid="{00000000-0005-0000-0000-0000D30A0000}"/>
    <cellStyle name="40% - Accent6 3 2 7" xfId="2022" xr:uid="{00000000-0005-0000-0000-0000D40A0000}"/>
    <cellStyle name="40% - Accent6 3 2 8" xfId="20377" xr:uid="{00000000-0005-0000-0000-0000D50A0000}"/>
    <cellStyle name="40% - Accent6 3 3" xfId="2023" xr:uid="{00000000-0005-0000-0000-0000D60A0000}"/>
    <cellStyle name="40% - Accent6 3 3 2" xfId="2024" xr:uid="{00000000-0005-0000-0000-0000D70A0000}"/>
    <cellStyle name="40% - Accent6 3 3 2 2" xfId="2025" xr:uid="{00000000-0005-0000-0000-0000D80A0000}"/>
    <cellStyle name="40% - Accent6 3 3 2 2 2" xfId="20387" xr:uid="{00000000-0005-0000-0000-0000D90A0000}"/>
    <cellStyle name="40% - Accent6 3 3 2 3" xfId="20386" xr:uid="{00000000-0005-0000-0000-0000DA0A0000}"/>
    <cellStyle name="40% - Accent6 3 3 3" xfId="2026" xr:uid="{00000000-0005-0000-0000-0000DB0A0000}"/>
    <cellStyle name="40% - Accent6 3 3 3 2" xfId="20388" xr:uid="{00000000-0005-0000-0000-0000DC0A0000}"/>
    <cellStyle name="40% - Accent6 3 3 4" xfId="2027" xr:uid="{00000000-0005-0000-0000-0000DD0A0000}"/>
    <cellStyle name="40% - Accent6 3 3 5" xfId="20385" xr:uid="{00000000-0005-0000-0000-0000DE0A0000}"/>
    <cellStyle name="40% - Accent6 3 4" xfId="2028" xr:uid="{00000000-0005-0000-0000-0000DF0A0000}"/>
    <cellStyle name="40% - Accent6 3 4 2" xfId="2029" xr:uid="{00000000-0005-0000-0000-0000E00A0000}"/>
    <cellStyle name="40% - Accent6 3 4 2 2" xfId="20390" xr:uid="{00000000-0005-0000-0000-0000E10A0000}"/>
    <cellStyle name="40% - Accent6 3 4 3" xfId="2030" xr:uid="{00000000-0005-0000-0000-0000E20A0000}"/>
    <cellStyle name="40% - Accent6 3 4 4" xfId="20389" xr:uid="{00000000-0005-0000-0000-0000E30A0000}"/>
    <cellStyle name="40% - Accent6 3 5" xfId="2031" xr:uid="{00000000-0005-0000-0000-0000E40A0000}"/>
    <cellStyle name="40% - Accent6 3 5 2" xfId="2032" xr:uid="{00000000-0005-0000-0000-0000E50A0000}"/>
    <cellStyle name="40% - Accent6 3 5 3" xfId="20391" xr:uid="{00000000-0005-0000-0000-0000E60A0000}"/>
    <cellStyle name="40% - Accent6 3 6" xfId="2033" xr:uid="{00000000-0005-0000-0000-0000E70A0000}"/>
    <cellStyle name="40% - Accent6 3 6 2" xfId="2034" xr:uid="{00000000-0005-0000-0000-0000E80A0000}"/>
    <cellStyle name="40% - Accent6 3 6 3" xfId="2035" xr:uid="{00000000-0005-0000-0000-0000E90A0000}"/>
    <cellStyle name="40% - Accent6 3 7" xfId="2036" xr:uid="{00000000-0005-0000-0000-0000EA0A0000}"/>
    <cellStyle name="40% - Accent6 3 7 2" xfId="2037" xr:uid="{00000000-0005-0000-0000-0000EB0A0000}"/>
    <cellStyle name="40% - Accent6 3 8" xfId="2038" xr:uid="{00000000-0005-0000-0000-0000EC0A0000}"/>
    <cellStyle name="40% - Accent6 3 9" xfId="2039" xr:uid="{00000000-0005-0000-0000-0000ED0A0000}"/>
    <cellStyle name="40% - Accent6 4" xfId="2040" xr:uid="{00000000-0005-0000-0000-0000EE0A0000}"/>
    <cellStyle name="40% - Accent6 4 2" xfId="2041" xr:uid="{00000000-0005-0000-0000-0000EF0A0000}"/>
    <cellStyle name="40% - Accent6 4 2 2" xfId="2042" xr:uid="{00000000-0005-0000-0000-0000F00A0000}"/>
    <cellStyle name="40% - Accent6 4 2 2 2" xfId="2043" xr:uid="{00000000-0005-0000-0000-0000F10A0000}"/>
    <cellStyle name="40% - Accent6 4 2 2 2 2" xfId="2044" xr:uid="{00000000-0005-0000-0000-0000F20A0000}"/>
    <cellStyle name="40% - Accent6 4 2 2 2 2 2" xfId="20395" xr:uid="{00000000-0005-0000-0000-0000F30A0000}"/>
    <cellStyle name="40% - Accent6 4 2 2 2 3" xfId="2045" xr:uid="{00000000-0005-0000-0000-0000F40A0000}"/>
    <cellStyle name="40% - Accent6 4 2 2 2 4" xfId="20394" xr:uid="{00000000-0005-0000-0000-0000F50A0000}"/>
    <cellStyle name="40% - Accent6 4 2 2 3" xfId="2046" xr:uid="{00000000-0005-0000-0000-0000F60A0000}"/>
    <cellStyle name="40% - Accent6 4 2 2 3 2" xfId="2047" xr:uid="{00000000-0005-0000-0000-0000F70A0000}"/>
    <cellStyle name="40% - Accent6 4 2 2 3 3" xfId="20396" xr:uid="{00000000-0005-0000-0000-0000F80A0000}"/>
    <cellStyle name="40% - Accent6 4 2 2 4" xfId="2048" xr:uid="{00000000-0005-0000-0000-0000F90A0000}"/>
    <cellStyle name="40% - Accent6 4 2 2 5" xfId="20393" xr:uid="{00000000-0005-0000-0000-0000FA0A0000}"/>
    <cellStyle name="40% - Accent6 4 2 3" xfId="2049" xr:uid="{00000000-0005-0000-0000-0000FB0A0000}"/>
    <cellStyle name="40% - Accent6 4 2 3 2" xfId="2050" xr:uid="{00000000-0005-0000-0000-0000FC0A0000}"/>
    <cellStyle name="40% - Accent6 4 2 3 2 2" xfId="20398" xr:uid="{00000000-0005-0000-0000-0000FD0A0000}"/>
    <cellStyle name="40% - Accent6 4 2 3 3" xfId="2051" xr:uid="{00000000-0005-0000-0000-0000FE0A0000}"/>
    <cellStyle name="40% - Accent6 4 2 3 4" xfId="20397" xr:uid="{00000000-0005-0000-0000-0000FF0A0000}"/>
    <cellStyle name="40% - Accent6 4 2 4" xfId="2052" xr:uid="{00000000-0005-0000-0000-0000000B0000}"/>
    <cellStyle name="40% - Accent6 4 2 4 2" xfId="2053" xr:uid="{00000000-0005-0000-0000-0000010B0000}"/>
    <cellStyle name="40% - Accent6 4 2 4 3" xfId="20399" xr:uid="{00000000-0005-0000-0000-0000020B0000}"/>
    <cellStyle name="40% - Accent6 4 2 5" xfId="2054" xr:uid="{00000000-0005-0000-0000-0000030B0000}"/>
    <cellStyle name="40% - Accent6 4 2 5 2" xfId="2055" xr:uid="{00000000-0005-0000-0000-0000040B0000}"/>
    <cellStyle name="40% - Accent6 4 2 6" xfId="2056" xr:uid="{00000000-0005-0000-0000-0000050B0000}"/>
    <cellStyle name="40% - Accent6 4 2 6 2" xfId="2057" xr:uid="{00000000-0005-0000-0000-0000060B0000}"/>
    <cellStyle name="40% - Accent6 4 2 7" xfId="2058" xr:uid="{00000000-0005-0000-0000-0000070B0000}"/>
    <cellStyle name="40% - Accent6 4 2 8" xfId="20392" xr:uid="{00000000-0005-0000-0000-0000080B0000}"/>
    <cellStyle name="40% - Accent6 4 3" xfId="2059" xr:uid="{00000000-0005-0000-0000-0000090B0000}"/>
    <cellStyle name="40% - Accent6 4 3 2" xfId="2060" xr:uid="{00000000-0005-0000-0000-00000A0B0000}"/>
    <cellStyle name="40% - Accent6 4 3 2 2" xfId="20401" xr:uid="{00000000-0005-0000-0000-00000B0B0000}"/>
    <cellStyle name="40% - Accent6 4 3 3" xfId="2061" xr:uid="{00000000-0005-0000-0000-00000C0B0000}"/>
    <cellStyle name="40% - Accent6 4 3 3 2" xfId="20402" xr:uid="{00000000-0005-0000-0000-00000D0B0000}"/>
    <cellStyle name="40% - Accent6 4 3 4" xfId="2062" xr:uid="{00000000-0005-0000-0000-00000E0B0000}"/>
    <cellStyle name="40% - Accent6 4 3 5" xfId="20400" xr:uid="{00000000-0005-0000-0000-00000F0B0000}"/>
    <cellStyle name="40% - Accent6 4 4" xfId="2063" xr:uid="{00000000-0005-0000-0000-0000100B0000}"/>
    <cellStyle name="40% - Accent6 4 4 2" xfId="2064" xr:uid="{00000000-0005-0000-0000-0000110B0000}"/>
    <cellStyle name="40% - Accent6 4 4 2 2" xfId="20404" xr:uid="{00000000-0005-0000-0000-0000120B0000}"/>
    <cellStyle name="40% - Accent6 4 4 3" xfId="2065" xr:uid="{00000000-0005-0000-0000-0000130B0000}"/>
    <cellStyle name="40% - Accent6 4 4 4" xfId="20403" xr:uid="{00000000-0005-0000-0000-0000140B0000}"/>
    <cellStyle name="40% - Accent6 4 5" xfId="2066" xr:uid="{00000000-0005-0000-0000-0000150B0000}"/>
    <cellStyle name="40% - Accent6 4 5 2" xfId="20405" xr:uid="{00000000-0005-0000-0000-0000160B0000}"/>
    <cellStyle name="40% - Accent6 4 6" xfId="2067" xr:uid="{00000000-0005-0000-0000-0000170B0000}"/>
    <cellStyle name="40% - Accent6 4 6 2" xfId="2068" xr:uid="{00000000-0005-0000-0000-0000180B0000}"/>
    <cellStyle name="40% - Accent6 4 7" xfId="2069" xr:uid="{00000000-0005-0000-0000-0000190B0000}"/>
    <cellStyle name="40% - Accent6 4 7 2" xfId="2070" xr:uid="{00000000-0005-0000-0000-00001A0B0000}"/>
    <cellStyle name="40% - Accent6 4 8" xfId="2071" xr:uid="{00000000-0005-0000-0000-00001B0B0000}"/>
    <cellStyle name="40% - Accent6 4 9" xfId="2072" xr:uid="{00000000-0005-0000-0000-00001C0B0000}"/>
    <cellStyle name="40% - Accent6 5" xfId="2073" xr:uid="{00000000-0005-0000-0000-00001D0B0000}"/>
    <cellStyle name="40% - Accent6 5 2" xfId="2074" xr:uid="{00000000-0005-0000-0000-00001E0B0000}"/>
    <cellStyle name="40% - Accent6 5 2 2" xfId="2075" xr:uid="{00000000-0005-0000-0000-00001F0B0000}"/>
    <cellStyle name="40% - Accent6 5 2 2 2" xfId="2076" xr:uid="{00000000-0005-0000-0000-0000200B0000}"/>
    <cellStyle name="40% - Accent6 5 2 2 2 2" xfId="2077" xr:uid="{00000000-0005-0000-0000-0000210B0000}"/>
    <cellStyle name="40% - Accent6 5 2 2 2 2 2" xfId="20409" xr:uid="{00000000-0005-0000-0000-0000220B0000}"/>
    <cellStyle name="40% - Accent6 5 2 2 2 3" xfId="20408" xr:uid="{00000000-0005-0000-0000-0000230B0000}"/>
    <cellStyle name="40% - Accent6 5 2 2 3" xfId="2078" xr:uid="{00000000-0005-0000-0000-0000240B0000}"/>
    <cellStyle name="40% - Accent6 5 2 2 3 2" xfId="20410" xr:uid="{00000000-0005-0000-0000-0000250B0000}"/>
    <cellStyle name="40% - Accent6 5 2 2 4" xfId="20407" xr:uid="{00000000-0005-0000-0000-0000260B0000}"/>
    <cellStyle name="40% - Accent6 5 2 3" xfId="2079" xr:uid="{00000000-0005-0000-0000-0000270B0000}"/>
    <cellStyle name="40% - Accent6 5 2 3 2" xfId="2080" xr:uid="{00000000-0005-0000-0000-0000280B0000}"/>
    <cellStyle name="40% - Accent6 5 2 3 2 2" xfId="20412" xr:uid="{00000000-0005-0000-0000-0000290B0000}"/>
    <cellStyle name="40% - Accent6 5 2 3 3" xfId="20411" xr:uid="{00000000-0005-0000-0000-00002A0B0000}"/>
    <cellStyle name="40% - Accent6 5 2 4" xfId="2081" xr:uid="{00000000-0005-0000-0000-00002B0B0000}"/>
    <cellStyle name="40% - Accent6 5 2 4 2" xfId="20413" xr:uid="{00000000-0005-0000-0000-00002C0B0000}"/>
    <cellStyle name="40% - Accent6 5 2 5" xfId="2082" xr:uid="{00000000-0005-0000-0000-00002D0B0000}"/>
    <cellStyle name="40% - Accent6 5 2 6" xfId="20406" xr:uid="{00000000-0005-0000-0000-00002E0B0000}"/>
    <cellStyle name="40% - Accent6 5 3" xfId="2083" xr:uid="{00000000-0005-0000-0000-00002F0B0000}"/>
    <cellStyle name="40% - Accent6 5 3 2" xfId="2084" xr:uid="{00000000-0005-0000-0000-0000300B0000}"/>
    <cellStyle name="40% - Accent6 5 3 3" xfId="20414" xr:uid="{00000000-0005-0000-0000-0000310B0000}"/>
    <cellStyle name="40% - Accent6 5 4" xfId="2085" xr:uid="{00000000-0005-0000-0000-0000320B0000}"/>
    <cellStyle name="40% - Accent6 5 5" xfId="2086" xr:uid="{00000000-0005-0000-0000-0000330B0000}"/>
    <cellStyle name="40% - Accent6 6" xfId="2087" xr:uid="{00000000-0005-0000-0000-0000340B0000}"/>
    <cellStyle name="40% - Accent6 6 2" xfId="2088" xr:uid="{00000000-0005-0000-0000-0000350B0000}"/>
    <cellStyle name="40% - Accent6 6 2 2" xfId="2089" xr:uid="{00000000-0005-0000-0000-0000360B0000}"/>
    <cellStyle name="40% - Accent6 6 2 2 2" xfId="20416" xr:uid="{00000000-0005-0000-0000-0000370B0000}"/>
    <cellStyle name="40% - Accent6 6 2 3" xfId="2090" xr:uid="{00000000-0005-0000-0000-0000380B0000}"/>
    <cellStyle name="40% - Accent6 6 2 4" xfId="2091" xr:uid="{00000000-0005-0000-0000-0000390B0000}"/>
    <cellStyle name="40% - Accent6 6 3" xfId="2092" xr:uid="{00000000-0005-0000-0000-00003A0B0000}"/>
    <cellStyle name="40% - Accent6 6 3 2" xfId="2093" xr:uid="{00000000-0005-0000-0000-00003B0B0000}"/>
    <cellStyle name="40% - Accent6 6 3 2 2" xfId="2094" xr:uid="{00000000-0005-0000-0000-00003C0B0000}"/>
    <cellStyle name="40% - Accent6 6 3 2 2 2" xfId="20419" xr:uid="{00000000-0005-0000-0000-00003D0B0000}"/>
    <cellStyle name="40% - Accent6 6 3 2 3" xfId="20418" xr:uid="{00000000-0005-0000-0000-00003E0B0000}"/>
    <cellStyle name="40% - Accent6 6 3 3" xfId="2095" xr:uid="{00000000-0005-0000-0000-00003F0B0000}"/>
    <cellStyle name="40% - Accent6 6 3 3 2" xfId="20420" xr:uid="{00000000-0005-0000-0000-0000400B0000}"/>
    <cellStyle name="40% - Accent6 6 3 4" xfId="2096" xr:uid="{00000000-0005-0000-0000-0000410B0000}"/>
    <cellStyle name="40% - Accent6 6 3 5" xfId="20417" xr:uid="{00000000-0005-0000-0000-0000420B0000}"/>
    <cellStyle name="40% - Accent6 6 4" xfId="2097" xr:uid="{00000000-0005-0000-0000-0000430B0000}"/>
    <cellStyle name="40% - Accent6 6 4 2" xfId="2098" xr:uid="{00000000-0005-0000-0000-0000440B0000}"/>
    <cellStyle name="40% - Accent6 6 4 2 2" xfId="20422" xr:uid="{00000000-0005-0000-0000-0000450B0000}"/>
    <cellStyle name="40% - Accent6 6 4 3" xfId="20421" xr:uid="{00000000-0005-0000-0000-0000460B0000}"/>
    <cellStyle name="40% - Accent6 6 5" xfId="2099" xr:uid="{00000000-0005-0000-0000-0000470B0000}"/>
    <cellStyle name="40% - Accent6 6 5 2" xfId="20423" xr:uid="{00000000-0005-0000-0000-0000480B0000}"/>
    <cellStyle name="40% - Accent6 6 6" xfId="2100" xr:uid="{00000000-0005-0000-0000-0000490B0000}"/>
    <cellStyle name="40% - Accent6 6 7" xfId="20415" xr:uid="{00000000-0005-0000-0000-00004A0B0000}"/>
    <cellStyle name="40% - Accent6 7" xfId="2101" xr:uid="{00000000-0005-0000-0000-00004B0B0000}"/>
    <cellStyle name="40% - Accent6 7 2" xfId="2102" xr:uid="{00000000-0005-0000-0000-00004C0B0000}"/>
    <cellStyle name="40% - Accent6 7 2 2" xfId="2103" xr:uid="{00000000-0005-0000-0000-00004D0B0000}"/>
    <cellStyle name="40% - Accent6 7 2 2 2" xfId="2104" xr:uid="{00000000-0005-0000-0000-00004E0B0000}"/>
    <cellStyle name="40% - Accent6 7 2 2 2 2" xfId="20427" xr:uid="{00000000-0005-0000-0000-00004F0B0000}"/>
    <cellStyle name="40% - Accent6 7 2 2 3" xfId="20426" xr:uid="{00000000-0005-0000-0000-0000500B0000}"/>
    <cellStyle name="40% - Accent6 7 2 3" xfId="2105" xr:uid="{00000000-0005-0000-0000-0000510B0000}"/>
    <cellStyle name="40% - Accent6 7 2 3 2" xfId="20428" xr:uid="{00000000-0005-0000-0000-0000520B0000}"/>
    <cellStyle name="40% - Accent6 7 2 4" xfId="20425" xr:uid="{00000000-0005-0000-0000-0000530B0000}"/>
    <cellStyle name="40% - Accent6 7 3" xfId="2106" xr:uid="{00000000-0005-0000-0000-0000540B0000}"/>
    <cellStyle name="40% - Accent6 7 3 2" xfId="2107" xr:uid="{00000000-0005-0000-0000-0000550B0000}"/>
    <cellStyle name="40% - Accent6 7 3 2 2" xfId="20430" xr:uid="{00000000-0005-0000-0000-0000560B0000}"/>
    <cellStyle name="40% - Accent6 7 3 3" xfId="20429" xr:uid="{00000000-0005-0000-0000-0000570B0000}"/>
    <cellStyle name="40% - Accent6 7 4" xfId="2108" xr:uid="{00000000-0005-0000-0000-0000580B0000}"/>
    <cellStyle name="40% - Accent6 7 4 2" xfId="20431" xr:uid="{00000000-0005-0000-0000-0000590B0000}"/>
    <cellStyle name="40% - Accent6 7 5" xfId="2109" xr:uid="{00000000-0005-0000-0000-00005A0B0000}"/>
    <cellStyle name="40% - Accent6 7 6" xfId="20424" xr:uid="{00000000-0005-0000-0000-00005B0B0000}"/>
    <cellStyle name="40% - Accent6 8" xfId="2110" xr:uid="{00000000-0005-0000-0000-00005C0B0000}"/>
    <cellStyle name="40% - Accent6 8 2" xfId="2111" xr:uid="{00000000-0005-0000-0000-00005D0B0000}"/>
    <cellStyle name="40% - Accent6 8 3" xfId="2112" xr:uid="{00000000-0005-0000-0000-00005E0B0000}"/>
    <cellStyle name="40% - Accent6 8 3 2" xfId="20432" xr:uid="{00000000-0005-0000-0000-00005F0B0000}"/>
    <cellStyle name="40% - Accent6 8 4" xfId="2113" xr:uid="{00000000-0005-0000-0000-0000600B0000}"/>
    <cellStyle name="40% - Accent6 9" xfId="2114" xr:uid="{00000000-0005-0000-0000-0000610B0000}"/>
    <cellStyle name="40% - Accent6 9 2" xfId="2115" xr:uid="{00000000-0005-0000-0000-0000620B0000}"/>
    <cellStyle name="40% - Accent6 9 2 2" xfId="20433" xr:uid="{00000000-0005-0000-0000-0000630B0000}"/>
    <cellStyle name="40% - Accent6 9 3" xfId="2116" xr:uid="{00000000-0005-0000-0000-0000640B0000}"/>
    <cellStyle name="⁴㉛湝琀" xfId="2117" xr:uid="{00000000-0005-0000-0000-0000650B0000}"/>
    <cellStyle name="⁴〮渰琀" xfId="2118" xr:uid="{00000000-0005-0000-0000-0000660B0000}"/>
    <cellStyle name="60% - Accent1 10" xfId="2119" xr:uid="{00000000-0005-0000-0000-0000670B0000}"/>
    <cellStyle name="60% - Accent1 11" xfId="2120" xr:uid="{00000000-0005-0000-0000-0000680B0000}"/>
    <cellStyle name="60% - Accent1 2" xfId="2121" xr:uid="{00000000-0005-0000-0000-0000690B0000}"/>
    <cellStyle name="60% - Accent1 2 2" xfId="2122" xr:uid="{00000000-0005-0000-0000-00006A0B0000}"/>
    <cellStyle name="60% - Accent1 2 2 2" xfId="2123" xr:uid="{00000000-0005-0000-0000-00006B0B0000}"/>
    <cellStyle name="60% - Accent1 2 2 3" xfId="2124" xr:uid="{00000000-0005-0000-0000-00006C0B0000}"/>
    <cellStyle name="60% - Accent1 2 3" xfId="2125" xr:uid="{00000000-0005-0000-0000-00006D0B0000}"/>
    <cellStyle name="60% - Accent1 2 3 2" xfId="2126" xr:uid="{00000000-0005-0000-0000-00006E0B0000}"/>
    <cellStyle name="60% - Accent1 2 4" xfId="2127" xr:uid="{00000000-0005-0000-0000-00006F0B0000}"/>
    <cellStyle name="60% - Accent1 2 5" xfId="2128" xr:uid="{00000000-0005-0000-0000-0000700B0000}"/>
    <cellStyle name="60% - Accent1 2 6" xfId="2129" xr:uid="{00000000-0005-0000-0000-0000710B0000}"/>
    <cellStyle name="60% - Accent1 3" xfId="2130" xr:uid="{00000000-0005-0000-0000-0000720B0000}"/>
    <cellStyle name="60% - Accent1 3 2" xfId="2131" xr:uid="{00000000-0005-0000-0000-0000730B0000}"/>
    <cellStyle name="60% - Accent1 3 2 2" xfId="2132" xr:uid="{00000000-0005-0000-0000-0000740B0000}"/>
    <cellStyle name="60% - Accent1 3 3" xfId="2133" xr:uid="{00000000-0005-0000-0000-0000750B0000}"/>
    <cellStyle name="60% - Accent1 3 4" xfId="2134" xr:uid="{00000000-0005-0000-0000-0000760B0000}"/>
    <cellStyle name="60% - Accent1 4" xfId="2135" xr:uid="{00000000-0005-0000-0000-0000770B0000}"/>
    <cellStyle name="60% - Accent1 4 2" xfId="2136" xr:uid="{00000000-0005-0000-0000-0000780B0000}"/>
    <cellStyle name="60% - Accent1 4 2 2" xfId="2137" xr:uid="{00000000-0005-0000-0000-0000790B0000}"/>
    <cellStyle name="60% - Accent1 4 3" xfId="2138" xr:uid="{00000000-0005-0000-0000-00007A0B0000}"/>
    <cellStyle name="60% - Accent1 5" xfId="2139" xr:uid="{00000000-0005-0000-0000-00007B0B0000}"/>
    <cellStyle name="60% - Accent1 5 2" xfId="2140" xr:uid="{00000000-0005-0000-0000-00007C0B0000}"/>
    <cellStyle name="60% - Accent1 5 3" xfId="2141" xr:uid="{00000000-0005-0000-0000-00007D0B0000}"/>
    <cellStyle name="60% - Accent1 6" xfId="2142" xr:uid="{00000000-0005-0000-0000-00007E0B0000}"/>
    <cellStyle name="60% - Accent1 7" xfId="2143" xr:uid="{00000000-0005-0000-0000-00007F0B0000}"/>
    <cellStyle name="60% - Accent1 8" xfId="2144" xr:uid="{00000000-0005-0000-0000-0000800B0000}"/>
    <cellStyle name="60% - Accent1 9" xfId="2145" xr:uid="{00000000-0005-0000-0000-0000810B0000}"/>
    <cellStyle name="60% - Accent2 10" xfId="2146" xr:uid="{00000000-0005-0000-0000-0000820B0000}"/>
    <cellStyle name="60% - Accent2 11" xfId="2147" xr:uid="{00000000-0005-0000-0000-0000830B0000}"/>
    <cellStyle name="60% - Accent2 2" xfId="2148" xr:uid="{00000000-0005-0000-0000-0000840B0000}"/>
    <cellStyle name="60% - Accent2 2 2" xfId="2149" xr:uid="{00000000-0005-0000-0000-0000850B0000}"/>
    <cellStyle name="60% - Accent2 2 2 2" xfId="2150" xr:uid="{00000000-0005-0000-0000-0000860B0000}"/>
    <cellStyle name="60% - Accent2 2 2 3" xfId="2151" xr:uid="{00000000-0005-0000-0000-0000870B0000}"/>
    <cellStyle name="60% - Accent2 2 3" xfId="2152" xr:uid="{00000000-0005-0000-0000-0000880B0000}"/>
    <cellStyle name="60% - Accent2 2 4" xfId="2153" xr:uid="{00000000-0005-0000-0000-0000890B0000}"/>
    <cellStyle name="60% - Accent2 2 5" xfId="2154" xr:uid="{00000000-0005-0000-0000-00008A0B0000}"/>
    <cellStyle name="60% - Accent2 2 6" xfId="2155" xr:uid="{00000000-0005-0000-0000-00008B0B0000}"/>
    <cellStyle name="60% - Accent2 3" xfId="2156" xr:uid="{00000000-0005-0000-0000-00008C0B0000}"/>
    <cellStyle name="60% - Accent2 3 2" xfId="2157" xr:uid="{00000000-0005-0000-0000-00008D0B0000}"/>
    <cellStyle name="60% - Accent2 3 2 2" xfId="2158" xr:uid="{00000000-0005-0000-0000-00008E0B0000}"/>
    <cellStyle name="60% - Accent2 4" xfId="2159" xr:uid="{00000000-0005-0000-0000-00008F0B0000}"/>
    <cellStyle name="60% - Accent2 4 2" xfId="2160" xr:uid="{00000000-0005-0000-0000-0000900B0000}"/>
    <cellStyle name="60% - Accent2 4 2 2" xfId="2161" xr:uid="{00000000-0005-0000-0000-0000910B0000}"/>
    <cellStyle name="60% - Accent2 5" xfId="2162" xr:uid="{00000000-0005-0000-0000-0000920B0000}"/>
    <cellStyle name="60% - Accent2 5 2" xfId="2163" xr:uid="{00000000-0005-0000-0000-0000930B0000}"/>
    <cellStyle name="60% - Accent2 6" xfId="2164" xr:uid="{00000000-0005-0000-0000-0000940B0000}"/>
    <cellStyle name="60% - Accent2 7" xfId="2165" xr:uid="{00000000-0005-0000-0000-0000950B0000}"/>
    <cellStyle name="60% - Accent2 8" xfId="2166" xr:uid="{00000000-0005-0000-0000-0000960B0000}"/>
    <cellStyle name="60% - Accent2 9" xfId="2167" xr:uid="{00000000-0005-0000-0000-0000970B0000}"/>
    <cellStyle name="60% - Accent3 10" xfId="2168" xr:uid="{00000000-0005-0000-0000-0000980B0000}"/>
    <cellStyle name="60% - Accent3 11" xfId="2169" xr:uid="{00000000-0005-0000-0000-0000990B0000}"/>
    <cellStyle name="60% - Accent3 2" xfId="2170" xr:uid="{00000000-0005-0000-0000-00009A0B0000}"/>
    <cellStyle name="60% - Accent3 2 2" xfId="2171" xr:uid="{00000000-0005-0000-0000-00009B0B0000}"/>
    <cellStyle name="60% - Accent3 2 2 2" xfId="2172" xr:uid="{00000000-0005-0000-0000-00009C0B0000}"/>
    <cellStyle name="60% - Accent3 2 2 3" xfId="2173" xr:uid="{00000000-0005-0000-0000-00009D0B0000}"/>
    <cellStyle name="60% - Accent3 2 3" xfId="2174" xr:uid="{00000000-0005-0000-0000-00009E0B0000}"/>
    <cellStyle name="60% - Accent3 2 3 2" xfId="2175" xr:uid="{00000000-0005-0000-0000-00009F0B0000}"/>
    <cellStyle name="60% - Accent3 2 4" xfId="2176" xr:uid="{00000000-0005-0000-0000-0000A00B0000}"/>
    <cellStyle name="60% - Accent3 2 5" xfId="2177" xr:uid="{00000000-0005-0000-0000-0000A10B0000}"/>
    <cellStyle name="60% - Accent3 2 6" xfId="2178" xr:uid="{00000000-0005-0000-0000-0000A20B0000}"/>
    <cellStyle name="60% - Accent3 3" xfId="2179" xr:uid="{00000000-0005-0000-0000-0000A30B0000}"/>
    <cellStyle name="60% - Accent3 3 2" xfId="2180" xr:uid="{00000000-0005-0000-0000-0000A40B0000}"/>
    <cellStyle name="60% - Accent3 3 2 2" xfId="2181" xr:uid="{00000000-0005-0000-0000-0000A50B0000}"/>
    <cellStyle name="60% - Accent3 3 3" xfId="2182" xr:uid="{00000000-0005-0000-0000-0000A60B0000}"/>
    <cellStyle name="60% - Accent3 3 4" xfId="2183" xr:uid="{00000000-0005-0000-0000-0000A70B0000}"/>
    <cellStyle name="60% - Accent3 4" xfId="2184" xr:uid="{00000000-0005-0000-0000-0000A80B0000}"/>
    <cellStyle name="60% - Accent3 4 2" xfId="2185" xr:uid="{00000000-0005-0000-0000-0000A90B0000}"/>
    <cellStyle name="60% - Accent3 4 2 2" xfId="2186" xr:uid="{00000000-0005-0000-0000-0000AA0B0000}"/>
    <cellStyle name="60% - Accent3 4 3" xfId="2187" xr:uid="{00000000-0005-0000-0000-0000AB0B0000}"/>
    <cellStyle name="60% - Accent3 5" xfId="2188" xr:uid="{00000000-0005-0000-0000-0000AC0B0000}"/>
    <cellStyle name="60% - Accent3 5 2" xfId="2189" xr:uid="{00000000-0005-0000-0000-0000AD0B0000}"/>
    <cellStyle name="60% - Accent3 5 3" xfId="2190" xr:uid="{00000000-0005-0000-0000-0000AE0B0000}"/>
    <cellStyle name="60% - Accent3 6" xfId="2191" xr:uid="{00000000-0005-0000-0000-0000AF0B0000}"/>
    <cellStyle name="60% - Accent3 7" xfId="2192" xr:uid="{00000000-0005-0000-0000-0000B00B0000}"/>
    <cellStyle name="60% - Accent3 8" xfId="2193" xr:uid="{00000000-0005-0000-0000-0000B10B0000}"/>
    <cellStyle name="60% - Accent3 9" xfId="2194" xr:uid="{00000000-0005-0000-0000-0000B20B0000}"/>
    <cellStyle name="60% - Accent4 10" xfId="2195" xr:uid="{00000000-0005-0000-0000-0000B30B0000}"/>
    <cellStyle name="60% - Accent4 11" xfId="2196" xr:uid="{00000000-0005-0000-0000-0000B40B0000}"/>
    <cellStyle name="60% - Accent4 2" xfId="2197" xr:uid="{00000000-0005-0000-0000-0000B50B0000}"/>
    <cellStyle name="60% - Accent4 2 2" xfId="2198" xr:uid="{00000000-0005-0000-0000-0000B60B0000}"/>
    <cellStyle name="60% - Accent4 2 2 2" xfId="2199" xr:uid="{00000000-0005-0000-0000-0000B70B0000}"/>
    <cellStyle name="60% - Accent4 2 2 3" xfId="2200" xr:uid="{00000000-0005-0000-0000-0000B80B0000}"/>
    <cellStyle name="60% - Accent4 2 3" xfId="2201" xr:uid="{00000000-0005-0000-0000-0000B90B0000}"/>
    <cellStyle name="60% - Accent4 2 3 2" xfId="2202" xr:uid="{00000000-0005-0000-0000-0000BA0B0000}"/>
    <cellStyle name="60% - Accent4 2 4" xfId="2203" xr:uid="{00000000-0005-0000-0000-0000BB0B0000}"/>
    <cellStyle name="60% - Accent4 2 5" xfId="2204" xr:uid="{00000000-0005-0000-0000-0000BC0B0000}"/>
    <cellStyle name="60% - Accent4 2 6" xfId="2205" xr:uid="{00000000-0005-0000-0000-0000BD0B0000}"/>
    <cellStyle name="60% - Accent4 3" xfId="2206" xr:uid="{00000000-0005-0000-0000-0000BE0B0000}"/>
    <cellStyle name="60% - Accent4 3 2" xfId="2207" xr:uid="{00000000-0005-0000-0000-0000BF0B0000}"/>
    <cellStyle name="60% - Accent4 3 2 2" xfId="2208" xr:uid="{00000000-0005-0000-0000-0000C00B0000}"/>
    <cellStyle name="60% - Accent4 3 3" xfId="2209" xr:uid="{00000000-0005-0000-0000-0000C10B0000}"/>
    <cellStyle name="60% - Accent4 3 4" xfId="2210" xr:uid="{00000000-0005-0000-0000-0000C20B0000}"/>
    <cellStyle name="60% - Accent4 4" xfId="2211" xr:uid="{00000000-0005-0000-0000-0000C30B0000}"/>
    <cellStyle name="60% - Accent4 4 2" xfId="2212" xr:uid="{00000000-0005-0000-0000-0000C40B0000}"/>
    <cellStyle name="60% - Accent4 4 2 2" xfId="2213" xr:uid="{00000000-0005-0000-0000-0000C50B0000}"/>
    <cellStyle name="60% - Accent4 4 3" xfId="2214" xr:uid="{00000000-0005-0000-0000-0000C60B0000}"/>
    <cellStyle name="60% - Accent4 5" xfId="2215" xr:uid="{00000000-0005-0000-0000-0000C70B0000}"/>
    <cellStyle name="60% - Accent4 5 2" xfId="2216" xr:uid="{00000000-0005-0000-0000-0000C80B0000}"/>
    <cellStyle name="60% - Accent4 5 3" xfId="2217" xr:uid="{00000000-0005-0000-0000-0000C90B0000}"/>
    <cellStyle name="60% - Accent4 6" xfId="2218" xr:uid="{00000000-0005-0000-0000-0000CA0B0000}"/>
    <cellStyle name="60% - Accent4 7" xfId="2219" xr:uid="{00000000-0005-0000-0000-0000CB0B0000}"/>
    <cellStyle name="60% - Accent4 8" xfId="2220" xr:uid="{00000000-0005-0000-0000-0000CC0B0000}"/>
    <cellStyle name="60% - Accent4 9" xfId="2221" xr:uid="{00000000-0005-0000-0000-0000CD0B0000}"/>
    <cellStyle name="60% - Accent5 10" xfId="2222" xr:uid="{00000000-0005-0000-0000-0000CE0B0000}"/>
    <cellStyle name="60% - Accent5 11" xfId="2223" xr:uid="{00000000-0005-0000-0000-0000CF0B0000}"/>
    <cellStyle name="60% - Accent5 2" xfId="2224" xr:uid="{00000000-0005-0000-0000-0000D00B0000}"/>
    <cellStyle name="60% - Accent5 2 2" xfId="2225" xr:uid="{00000000-0005-0000-0000-0000D10B0000}"/>
    <cellStyle name="60% - Accent5 2 2 2" xfId="2226" xr:uid="{00000000-0005-0000-0000-0000D20B0000}"/>
    <cellStyle name="60% - Accent5 2 2 3" xfId="2227" xr:uid="{00000000-0005-0000-0000-0000D30B0000}"/>
    <cellStyle name="60% - Accent5 2 3" xfId="2228" xr:uid="{00000000-0005-0000-0000-0000D40B0000}"/>
    <cellStyle name="60% - Accent5 2 4" xfId="2229" xr:uid="{00000000-0005-0000-0000-0000D50B0000}"/>
    <cellStyle name="60% - Accent5 2 5" xfId="2230" xr:uid="{00000000-0005-0000-0000-0000D60B0000}"/>
    <cellStyle name="60% - Accent5 2 6" xfId="2231" xr:uid="{00000000-0005-0000-0000-0000D70B0000}"/>
    <cellStyle name="60% - Accent5 3" xfId="2232" xr:uid="{00000000-0005-0000-0000-0000D80B0000}"/>
    <cellStyle name="60% - Accent5 3 2" xfId="2233" xr:uid="{00000000-0005-0000-0000-0000D90B0000}"/>
    <cellStyle name="60% - Accent5 3 2 2" xfId="2234" xr:uid="{00000000-0005-0000-0000-0000DA0B0000}"/>
    <cellStyle name="60% - Accent5 4" xfId="2235" xr:uid="{00000000-0005-0000-0000-0000DB0B0000}"/>
    <cellStyle name="60% - Accent5 4 2" xfId="2236" xr:uid="{00000000-0005-0000-0000-0000DC0B0000}"/>
    <cellStyle name="60% - Accent5 4 2 2" xfId="2237" xr:uid="{00000000-0005-0000-0000-0000DD0B0000}"/>
    <cellStyle name="60% - Accent5 5" xfId="2238" xr:uid="{00000000-0005-0000-0000-0000DE0B0000}"/>
    <cellStyle name="60% - Accent5 5 2" xfId="2239" xr:uid="{00000000-0005-0000-0000-0000DF0B0000}"/>
    <cellStyle name="60% - Accent5 6" xfId="2240" xr:uid="{00000000-0005-0000-0000-0000E00B0000}"/>
    <cellStyle name="60% - Accent5 7" xfId="2241" xr:uid="{00000000-0005-0000-0000-0000E10B0000}"/>
    <cellStyle name="60% - Accent5 8" xfId="2242" xr:uid="{00000000-0005-0000-0000-0000E20B0000}"/>
    <cellStyle name="60% - Accent5 9" xfId="2243" xr:uid="{00000000-0005-0000-0000-0000E30B0000}"/>
    <cellStyle name="60% - Accent6 10" xfId="2244" xr:uid="{00000000-0005-0000-0000-0000E40B0000}"/>
    <cellStyle name="60% - Accent6 11" xfId="2245" xr:uid="{00000000-0005-0000-0000-0000E50B0000}"/>
    <cellStyle name="60% - Accent6 2" xfId="2246" xr:uid="{00000000-0005-0000-0000-0000E60B0000}"/>
    <cellStyle name="60% - Accent6 2 2" xfId="2247" xr:uid="{00000000-0005-0000-0000-0000E70B0000}"/>
    <cellStyle name="60% - Accent6 2 2 2" xfId="2248" xr:uid="{00000000-0005-0000-0000-0000E80B0000}"/>
    <cellStyle name="60% - Accent6 2 2 3" xfId="2249" xr:uid="{00000000-0005-0000-0000-0000E90B0000}"/>
    <cellStyle name="60% - Accent6 2 3" xfId="2250" xr:uid="{00000000-0005-0000-0000-0000EA0B0000}"/>
    <cellStyle name="60% - Accent6 2 3 2" xfId="2251" xr:uid="{00000000-0005-0000-0000-0000EB0B0000}"/>
    <cellStyle name="60% - Accent6 2 4" xfId="2252" xr:uid="{00000000-0005-0000-0000-0000EC0B0000}"/>
    <cellStyle name="60% - Accent6 2 5" xfId="2253" xr:uid="{00000000-0005-0000-0000-0000ED0B0000}"/>
    <cellStyle name="60% - Accent6 2 6" xfId="2254" xr:uid="{00000000-0005-0000-0000-0000EE0B0000}"/>
    <cellStyle name="60% - Accent6 3" xfId="2255" xr:uid="{00000000-0005-0000-0000-0000EF0B0000}"/>
    <cellStyle name="60% - Accent6 3 2" xfId="2256" xr:uid="{00000000-0005-0000-0000-0000F00B0000}"/>
    <cellStyle name="60% - Accent6 3 2 2" xfId="2257" xr:uid="{00000000-0005-0000-0000-0000F10B0000}"/>
    <cellStyle name="60% - Accent6 3 3" xfId="2258" xr:uid="{00000000-0005-0000-0000-0000F20B0000}"/>
    <cellStyle name="60% - Accent6 3 4" xfId="2259" xr:uid="{00000000-0005-0000-0000-0000F30B0000}"/>
    <cellStyle name="60% - Accent6 4" xfId="2260" xr:uid="{00000000-0005-0000-0000-0000F40B0000}"/>
    <cellStyle name="60% - Accent6 4 2" xfId="2261" xr:uid="{00000000-0005-0000-0000-0000F50B0000}"/>
    <cellStyle name="60% - Accent6 4 2 2" xfId="2262" xr:uid="{00000000-0005-0000-0000-0000F60B0000}"/>
    <cellStyle name="60% - Accent6 4 3" xfId="2263" xr:uid="{00000000-0005-0000-0000-0000F70B0000}"/>
    <cellStyle name="60% - Accent6 5" xfId="2264" xr:uid="{00000000-0005-0000-0000-0000F80B0000}"/>
    <cellStyle name="60% - Accent6 5 2" xfId="2265" xr:uid="{00000000-0005-0000-0000-0000F90B0000}"/>
    <cellStyle name="60% - Accent6 5 3" xfId="2266" xr:uid="{00000000-0005-0000-0000-0000FA0B0000}"/>
    <cellStyle name="60% - Accent6 6" xfId="2267" xr:uid="{00000000-0005-0000-0000-0000FB0B0000}"/>
    <cellStyle name="60% - Accent6 7" xfId="2268" xr:uid="{00000000-0005-0000-0000-0000FC0B0000}"/>
    <cellStyle name="60% - Accent6 8" xfId="2269" xr:uid="{00000000-0005-0000-0000-0000FD0B0000}"/>
    <cellStyle name="60% - Accent6 9" xfId="2270" xr:uid="{00000000-0005-0000-0000-0000FE0B0000}"/>
    <cellStyle name="⁷潒慭彮䍃" xfId="2271" xr:uid="{00000000-0005-0000-0000-0000FF0B0000}"/>
    <cellStyle name="A_green" xfId="2272" xr:uid="{00000000-0005-0000-0000-0000000C0000}"/>
    <cellStyle name="A_green_NCSC1003" xfId="2273" xr:uid="{00000000-0005-0000-0000-0000010C0000}"/>
    <cellStyle name="Accent1 - 20%" xfId="2274" xr:uid="{00000000-0005-0000-0000-0000020C0000}"/>
    <cellStyle name="Accent1 - 40%" xfId="2275" xr:uid="{00000000-0005-0000-0000-0000030C0000}"/>
    <cellStyle name="Accent1 - 60%" xfId="2276" xr:uid="{00000000-0005-0000-0000-0000040C0000}"/>
    <cellStyle name="Accent1 10" xfId="2277" xr:uid="{00000000-0005-0000-0000-0000050C0000}"/>
    <cellStyle name="Accent1 11" xfId="2278" xr:uid="{00000000-0005-0000-0000-0000060C0000}"/>
    <cellStyle name="Accent1 12" xfId="2279" xr:uid="{00000000-0005-0000-0000-0000070C0000}"/>
    <cellStyle name="Accent1 13" xfId="2280" xr:uid="{00000000-0005-0000-0000-0000080C0000}"/>
    <cellStyle name="Accent1 14" xfId="2281" xr:uid="{00000000-0005-0000-0000-0000090C0000}"/>
    <cellStyle name="Accent1 15" xfId="2282" xr:uid="{00000000-0005-0000-0000-00000A0C0000}"/>
    <cellStyle name="Accent1 2" xfId="2283" xr:uid="{00000000-0005-0000-0000-00000B0C0000}"/>
    <cellStyle name="Accent1 2 2" xfId="2284" xr:uid="{00000000-0005-0000-0000-00000C0C0000}"/>
    <cellStyle name="Accent1 2 2 2" xfId="2285" xr:uid="{00000000-0005-0000-0000-00000D0C0000}"/>
    <cellStyle name="Accent1 2 2 3" xfId="2286" xr:uid="{00000000-0005-0000-0000-00000E0C0000}"/>
    <cellStyle name="Accent1 2 3" xfId="2287" xr:uid="{00000000-0005-0000-0000-00000F0C0000}"/>
    <cellStyle name="Accent1 2 3 2" xfId="2288" xr:uid="{00000000-0005-0000-0000-0000100C0000}"/>
    <cellStyle name="Accent1 2 4" xfId="2289" xr:uid="{00000000-0005-0000-0000-0000110C0000}"/>
    <cellStyle name="Accent1 2 5" xfId="2290" xr:uid="{00000000-0005-0000-0000-0000120C0000}"/>
    <cellStyle name="Accent1 2 6" xfId="2291" xr:uid="{00000000-0005-0000-0000-0000130C0000}"/>
    <cellStyle name="Accent1 3" xfId="2292" xr:uid="{00000000-0005-0000-0000-0000140C0000}"/>
    <cellStyle name="Accent1 3 2" xfId="2293" xr:uid="{00000000-0005-0000-0000-0000150C0000}"/>
    <cellStyle name="Accent1 3 2 2" xfId="2294" xr:uid="{00000000-0005-0000-0000-0000160C0000}"/>
    <cellStyle name="Accent1 3 3" xfId="2295" xr:uid="{00000000-0005-0000-0000-0000170C0000}"/>
    <cellStyle name="Accent1 3 3 2" xfId="2296" xr:uid="{00000000-0005-0000-0000-0000180C0000}"/>
    <cellStyle name="Accent1 3 4" xfId="2297" xr:uid="{00000000-0005-0000-0000-0000190C0000}"/>
    <cellStyle name="Accent1 4" xfId="2298" xr:uid="{00000000-0005-0000-0000-00001A0C0000}"/>
    <cellStyle name="Accent1 4 2" xfId="2299" xr:uid="{00000000-0005-0000-0000-00001B0C0000}"/>
    <cellStyle name="Accent1 4 2 2" xfId="2300" xr:uid="{00000000-0005-0000-0000-00001C0C0000}"/>
    <cellStyle name="Accent1 4 3" xfId="2301" xr:uid="{00000000-0005-0000-0000-00001D0C0000}"/>
    <cellStyle name="Accent1 5" xfId="2302" xr:uid="{00000000-0005-0000-0000-00001E0C0000}"/>
    <cellStyle name="Accent1 5 2" xfId="2303" xr:uid="{00000000-0005-0000-0000-00001F0C0000}"/>
    <cellStyle name="Accent1 5 3" xfId="2304" xr:uid="{00000000-0005-0000-0000-0000200C0000}"/>
    <cellStyle name="Accent1 6" xfId="2305" xr:uid="{00000000-0005-0000-0000-0000210C0000}"/>
    <cellStyle name="Accent1 7" xfId="2306" xr:uid="{00000000-0005-0000-0000-0000220C0000}"/>
    <cellStyle name="Accent1 8" xfId="2307" xr:uid="{00000000-0005-0000-0000-0000230C0000}"/>
    <cellStyle name="Accent1 9" xfId="2308" xr:uid="{00000000-0005-0000-0000-0000240C0000}"/>
    <cellStyle name="Accent2 - 20%" xfId="2309" xr:uid="{00000000-0005-0000-0000-0000250C0000}"/>
    <cellStyle name="Accent2 - 40%" xfId="2310" xr:uid="{00000000-0005-0000-0000-0000260C0000}"/>
    <cellStyle name="Accent2 - 60%" xfId="2311" xr:uid="{00000000-0005-0000-0000-0000270C0000}"/>
    <cellStyle name="Accent2 10" xfId="2312" xr:uid="{00000000-0005-0000-0000-0000280C0000}"/>
    <cellStyle name="Accent2 11" xfId="2313" xr:uid="{00000000-0005-0000-0000-0000290C0000}"/>
    <cellStyle name="Accent2 12" xfId="2314" xr:uid="{00000000-0005-0000-0000-00002A0C0000}"/>
    <cellStyle name="Accent2 13" xfId="2315" xr:uid="{00000000-0005-0000-0000-00002B0C0000}"/>
    <cellStyle name="Accent2 14" xfId="2316" xr:uid="{00000000-0005-0000-0000-00002C0C0000}"/>
    <cellStyle name="Accent2 15" xfId="2317" xr:uid="{00000000-0005-0000-0000-00002D0C0000}"/>
    <cellStyle name="Accent2 2" xfId="2318" xr:uid="{00000000-0005-0000-0000-00002E0C0000}"/>
    <cellStyle name="Accent2 2 2" xfId="2319" xr:uid="{00000000-0005-0000-0000-00002F0C0000}"/>
    <cellStyle name="Accent2 2 2 2" xfId="2320" xr:uid="{00000000-0005-0000-0000-0000300C0000}"/>
    <cellStyle name="Accent2 2 2 3" xfId="2321" xr:uid="{00000000-0005-0000-0000-0000310C0000}"/>
    <cellStyle name="Accent2 2 3" xfId="2322" xr:uid="{00000000-0005-0000-0000-0000320C0000}"/>
    <cellStyle name="Accent2 2 3 2" xfId="2323" xr:uid="{00000000-0005-0000-0000-0000330C0000}"/>
    <cellStyle name="Accent2 2 4" xfId="2324" xr:uid="{00000000-0005-0000-0000-0000340C0000}"/>
    <cellStyle name="Accent2 2 5" xfId="2325" xr:uid="{00000000-0005-0000-0000-0000350C0000}"/>
    <cellStyle name="Accent2 2 6" xfId="2326" xr:uid="{00000000-0005-0000-0000-0000360C0000}"/>
    <cellStyle name="Accent2 3" xfId="2327" xr:uid="{00000000-0005-0000-0000-0000370C0000}"/>
    <cellStyle name="Accent2 3 2" xfId="2328" xr:uid="{00000000-0005-0000-0000-0000380C0000}"/>
    <cellStyle name="Accent2 3 2 2" xfId="2329" xr:uid="{00000000-0005-0000-0000-0000390C0000}"/>
    <cellStyle name="Accent2 3 3" xfId="2330" xr:uid="{00000000-0005-0000-0000-00003A0C0000}"/>
    <cellStyle name="Accent2 4" xfId="2331" xr:uid="{00000000-0005-0000-0000-00003B0C0000}"/>
    <cellStyle name="Accent2 4 2" xfId="2332" xr:uid="{00000000-0005-0000-0000-00003C0C0000}"/>
    <cellStyle name="Accent2 4 2 2" xfId="2333" xr:uid="{00000000-0005-0000-0000-00003D0C0000}"/>
    <cellStyle name="Accent2 5" xfId="2334" xr:uid="{00000000-0005-0000-0000-00003E0C0000}"/>
    <cellStyle name="Accent2 5 2" xfId="2335" xr:uid="{00000000-0005-0000-0000-00003F0C0000}"/>
    <cellStyle name="Accent2 6" xfId="2336" xr:uid="{00000000-0005-0000-0000-0000400C0000}"/>
    <cellStyle name="Accent2 7" xfId="2337" xr:uid="{00000000-0005-0000-0000-0000410C0000}"/>
    <cellStyle name="Accent2 8" xfId="2338" xr:uid="{00000000-0005-0000-0000-0000420C0000}"/>
    <cellStyle name="Accent2 9" xfId="2339" xr:uid="{00000000-0005-0000-0000-0000430C0000}"/>
    <cellStyle name="Accent3 - 20%" xfId="2340" xr:uid="{00000000-0005-0000-0000-0000440C0000}"/>
    <cellStyle name="Accent3 - 40%" xfId="2341" xr:uid="{00000000-0005-0000-0000-0000450C0000}"/>
    <cellStyle name="Accent3 - 60%" xfId="2342" xr:uid="{00000000-0005-0000-0000-0000460C0000}"/>
    <cellStyle name="Accent3 10" xfId="2343" xr:uid="{00000000-0005-0000-0000-0000470C0000}"/>
    <cellStyle name="Accent3 11" xfId="2344" xr:uid="{00000000-0005-0000-0000-0000480C0000}"/>
    <cellStyle name="Accent3 12" xfId="2345" xr:uid="{00000000-0005-0000-0000-0000490C0000}"/>
    <cellStyle name="Accent3 13" xfId="2346" xr:uid="{00000000-0005-0000-0000-00004A0C0000}"/>
    <cellStyle name="Accent3 14" xfId="2347" xr:uid="{00000000-0005-0000-0000-00004B0C0000}"/>
    <cellStyle name="Accent3 15" xfId="2348" xr:uid="{00000000-0005-0000-0000-00004C0C0000}"/>
    <cellStyle name="Accent3 2" xfId="2349" xr:uid="{00000000-0005-0000-0000-00004D0C0000}"/>
    <cellStyle name="Accent3 2 2" xfId="2350" xr:uid="{00000000-0005-0000-0000-00004E0C0000}"/>
    <cellStyle name="Accent3 2 2 2" xfId="2351" xr:uid="{00000000-0005-0000-0000-00004F0C0000}"/>
    <cellStyle name="Accent3 2 2 3" xfId="2352" xr:uid="{00000000-0005-0000-0000-0000500C0000}"/>
    <cellStyle name="Accent3 2 3" xfId="2353" xr:uid="{00000000-0005-0000-0000-0000510C0000}"/>
    <cellStyle name="Accent3 2 3 2" xfId="2354" xr:uid="{00000000-0005-0000-0000-0000520C0000}"/>
    <cellStyle name="Accent3 2 4" xfId="2355" xr:uid="{00000000-0005-0000-0000-0000530C0000}"/>
    <cellStyle name="Accent3 2 5" xfId="2356" xr:uid="{00000000-0005-0000-0000-0000540C0000}"/>
    <cellStyle name="Accent3 2 6" xfId="2357" xr:uid="{00000000-0005-0000-0000-0000550C0000}"/>
    <cellStyle name="Accent3 3" xfId="2358" xr:uid="{00000000-0005-0000-0000-0000560C0000}"/>
    <cellStyle name="Accent3 3 2" xfId="2359" xr:uid="{00000000-0005-0000-0000-0000570C0000}"/>
    <cellStyle name="Accent3 3 2 2" xfId="2360" xr:uid="{00000000-0005-0000-0000-0000580C0000}"/>
    <cellStyle name="Accent3 3 3" xfId="2361" xr:uid="{00000000-0005-0000-0000-0000590C0000}"/>
    <cellStyle name="Accent3 4" xfId="2362" xr:uid="{00000000-0005-0000-0000-00005A0C0000}"/>
    <cellStyle name="Accent3 4 2" xfId="2363" xr:uid="{00000000-0005-0000-0000-00005B0C0000}"/>
    <cellStyle name="Accent3 4 2 2" xfId="2364" xr:uid="{00000000-0005-0000-0000-00005C0C0000}"/>
    <cellStyle name="Accent3 5" xfId="2365" xr:uid="{00000000-0005-0000-0000-00005D0C0000}"/>
    <cellStyle name="Accent3 5 2" xfId="2366" xr:uid="{00000000-0005-0000-0000-00005E0C0000}"/>
    <cellStyle name="Accent3 6" xfId="2367" xr:uid="{00000000-0005-0000-0000-00005F0C0000}"/>
    <cellStyle name="Accent3 7" xfId="2368" xr:uid="{00000000-0005-0000-0000-0000600C0000}"/>
    <cellStyle name="Accent3 8" xfId="2369" xr:uid="{00000000-0005-0000-0000-0000610C0000}"/>
    <cellStyle name="Accent3 9" xfId="2370" xr:uid="{00000000-0005-0000-0000-0000620C0000}"/>
    <cellStyle name="Accent4 - 20%" xfId="2371" xr:uid="{00000000-0005-0000-0000-0000630C0000}"/>
    <cellStyle name="Accent4 - 40%" xfId="2372" xr:uid="{00000000-0005-0000-0000-0000640C0000}"/>
    <cellStyle name="Accent4 - 60%" xfId="2373" xr:uid="{00000000-0005-0000-0000-0000650C0000}"/>
    <cellStyle name="Accent4 10" xfId="2374" xr:uid="{00000000-0005-0000-0000-0000660C0000}"/>
    <cellStyle name="Accent4 11" xfId="2375" xr:uid="{00000000-0005-0000-0000-0000670C0000}"/>
    <cellStyle name="Accent4 12" xfId="2376" xr:uid="{00000000-0005-0000-0000-0000680C0000}"/>
    <cellStyle name="Accent4 13" xfId="2377" xr:uid="{00000000-0005-0000-0000-0000690C0000}"/>
    <cellStyle name="Accent4 14" xfId="2378" xr:uid="{00000000-0005-0000-0000-00006A0C0000}"/>
    <cellStyle name="Accent4 15" xfId="2379" xr:uid="{00000000-0005-0000-0000-00006B0C0000}"/>
    <cellStyle name="Accent4 2" xfId="2380" xr:uid="{00000000-0005-0000-0000-00006C0C0000}"/>
    <cellStyle name="Accent4 2 2" xfId="2381" xr:uid="{00000000-0005-0000-0000-00006D0C0000}"/>
    <cellStyle name="Accent4 2 2 2" xfId="2382" xr:uid="{00000000-0005-0000-0000-00006E0C0000}"/>
    <cellStyle name="Accent4 2 2 3" xfId="2383" xr:uid="{00000000-0005-0000-0000-00006F0C0000}"/>
    <cellStyle name="Accent4 2 3" xfId="2384" xr:uid="{00000000-0005-0000-0000-0000700C0000}"/>
    <cellStyle name="Accent4 2 3 2" xfId="2385" xr:uid="{00000000-0005-0000-0000-0000710C0000}"/>
    <cellStyle name="Accent4 2 4" xfId="2386" xr:uid="{00000000-0005-0000-0000-0000720C0000}"/>
    <cellStyle name="Accent4 2 5" xfId="2387" xr:uid="{00000000-0005-0000-0000-0000730C0000}"/>
    <cellStyle name="Accent4 2 6" xfId="2388" xr:uid="{00000000-0005-0000-0000-0000740C0000}"/>
    <cellStyle name="Accent4 3" xfId="2389" xr:uid="{00000000-0005-0000-0000-0000750C0000}"/>
    <cellStyle name="Accent4 3 2" xfId="2390" xr:uid="{00000000-0005-0000-0000-0000760C0000}"/>
    <cellStyle name="Accent4 3 2 2" xfId="2391" xr:uid="{00000000-0005-0000-0000-0000770C0000}"/>
    <cellStyle name="Accent4 3 3" xfId="2392" xr:uid="{00000000-0005-0000-0000-0000780C0000}"/>
    <cellStyle name="Accent4 3 3 2" xfId="2393" xr:uid="{00000000-0005-0000-0000-0000790C0000}"/>
    <cellStyle name="Accent4 3 4" xfId="2394" xr:uid="{00000000-0005-0000-0000-00007A0C0000}"/>
    <cellStyle name="Accent4 4" xfId="2395" xr:uid="{00000000-0005-0000-0000-00007B0C0000}"/>
    <cellStyle name="Accent4 4 2" xfId="2396" xr:uid="{00000000-0005-0000-0000-00007C0C0000}"/>
    <cellStyle name="Accent4 4 2 2" xfId="2397" xr:uid="{00000000-0005-0000-0000-00007D0C0000}"/>
    <cellStyle name="Accent4 4 3" xfId="2398" xr:uid="{00000000-0005-0000-0000-00007E0C0000}"/>
    <cellStyle name="Accent4 5" xfId="2399" xr:uid="{00000000-0005-0000-0000-00007F0C0000}"/>
    <cellStyle name="Accent4 5 2" xfId="2400" xr:uid="{00000000-0005-0000-0000-0000800C0000}"/>
    <cellStyle name="Accent4 5 3" xfId="2401" xr:uid="{00000000-0005-0000-0000-0000810C0000}"/>
    <cellStyle name="Accent4 6" xfId="2402" xr:uid="{00000000-0005-0000-0000-0000820C0000}"/>
    <cellStyle name="Accent4 7" xfId="2403" xr:uid="{00000000-0005-0000-0000-0000830C0000}"/>
    <cellStyle name="Accent4 8" xfId="2404" xr:uid="{00000000-0005-0000-0000-0000840C0000}"/>
    <cellStyle name="Accent4 9" xfId="2405" xr:uid="{00000000-0005-0000-0000-0000850C0000}"/>
    <cellStyle name="Accent5 - 20%" xfId="2406" xr:uid="{00000000-0005-0000-0000-0000860C0000}"/>
    <cellStyle name="Accent5 - 40%" xfId="2407" xr:uid="{00000000-0005-0000-0000-0000870C0000}"/>
    <cellStyle name="Accent5 - 60%" xfId="2408" xr:uid="{00000000-0005-0000-0000-0000880C0000}"/>
    <cellStyle name="Accent5 10" xfId="2409" xr:uid="{00000000-0005-0000-0000-0000890C0000}"/>
    <cellStyle name="Accent5 11" xfId="2410" xr:uid="{00000000-0005-0000-0000-00008A0C0000}"/>
    <cellStyle name="Accent5 12" xfId="2411" xr:uid="{00000000-0005-0000-0000-00008B0C0000}"/>
    <cellStyle name="Accent5 13" xfId="2412" xr:uid="{00000000-0005-0000-0000-00008C0C0000}"/>
    <cellStyle name="Accent5 14" xfId="2413" xr:uid="{00000000-0005-0000-0000-00008D0C0000}"/>
    <cellStyle name="Accent5 15" xfId="2414" xr:uid="{00000000-0005-0000-0000-00008E0C0000}"/>
    <cellStyle name="Accent5 2" xfId="2415" xr:uid="{00000000-0005-0000-0000-00008F0C0000}"/>
    <cellStyle name="Accent5 2 2" xfId="2416" xr:uid="{00000000-0005-0000-0000-0000900C0000}"/>
    <cellStyle name="Accent5 2 2 2" xfId="2417" xr:uid="{00000000-0005-0000-0000-0000910C0000}"/>
    <cellStyle name="Accent5 2 2 3" xfId="2418" xr:uid="{00000000-0005-0000-0000-0000920C0000}"/>
    <cellStyle name="Accent5 2 3" xfId="2419" xr:uid="{00000000-0005-0000-0000-0000930C0000}"/>
    <cellStyle name="Accent5 2 4" xfId="2420" xr:uid="{00000000-0005-0000-0000-0000940C0000}"/>
    <cellStyle name="Accent5 2 5" xfId="2421" xr:uid="{00000000-0005-0000-0000-0000950C0000}"/>
    <cellStyle name="Accent5 2 6" xfId="2422" xr:uid="{00000000-0005-0000-0000-0000960C0000}"/>
    <cellStyle name="Accent5 3" xfId="2423" xr:uid="{00000000-0005-0000-0000-0000970C0000}"/>
    <cellStyle name="Accent5 3 2" xfId="2424" xr:uid="{00000000-0005-0000-0000-0000980C0000}"/>
    <cellStyle name="Accent5 3 2 2" xfId="2425" xr:uid="{00000000-0005-0000-0000-0000990C0000}"/>
    <cellStyle name="Accent5 4" xfId="2426" xr:uid="{00000000-0005-0000-0000-00009A0C0000}"/>
    <cellStyle name="Accent5 4 2" xfId="2427" xr:uid="{00000000-0005-0000-0000-00009B0C0000}"/>
    <cellStyle name="Accent5 4 2 2" xfId="2428" xr:uid="{00000000-0005-0000-0000-00009C0C0000}"/>
    <cellStyle name="Accent5 5" xfId="2429" xr:uid="{00000000-0005-0000-0000-00009D0C0000}"/>
    <cellStyle name="Accent5 5 2" xfId="2430" xr:uid="{00000000-0005-0000-0000-00009E0C0000}"/>
    <cellStyle name="Accent5 6" xfId="2431" xr:uid="{00000000-0005-0000-0000-00009F0C0000}"/>
    <cellStyle name="Accent5 7" xfId="2432" xr:uid="{00000000-0005-0000-0000-0000A00C0000}"/>
    <cellStyle name="Accent5 8" xfId="2433" xr:uid="{00000000-0005-0000-0000-0000A10C0000}"/>
    <cellStyle name="Accent5 9" xfId="2434" xr:uid="{00000000-0005-0000-0000-0000A20C0000}"/>
    <cellStyle name="Accent6 - 20%" xfId="2435" xr:uid="{00000000-0005-0000-0000-0000A30C0000}"/>
    <cellStyle name="Accent6 - 40%" xfId="2436" xr:uid="{00000000-0005-0000-0000-0000A40C0000}"/>
    <cellStyle name="Accent6 - 60%" xfId="2437" xr:uid="{00000000-0005-0000-0000-0000A50C0000}"/>
    <cellStyle name="Accent6 10" xfId="2438" xr:uid="{00000000-0005-0000-0000-0000A60C0000}"/>
    <cellStyle name="Accent6 11" xfId="2439" xr:uid="{00000000-0005-0000-0000-0000A70C0000}"/>
    <cellStyle name="Accent6 12" xfId="2440" xr:uid="{00000000-0005-0000-0000-0000A80C0000}"/>
    <cellStyle name="Accent6 13" xfId="2441" xr:uid="{00000000-0005-0000-0000-0000A90C0000}"/>
    <cellStyle name="Accent6 14" xfId="2442" xr:uid="{00000000-0005-0000-0000-0000AA0C0000}"/>
    <cellStyle name="Accent6 15" xfId="2443" xr:uid="{00000000-0005-0000-0000-0000AB0C0000}"/>
    <cellStyle name="Accent6 2" xfId="2444" xr:uid="{00000000-0005-0000-0000-0000AC0C0000}"/>
    <cellStyle name="Accent6 2 2" xfId="2445" xr:uid="{00000000-0005-0000-0000-0000AD0C0000}"/>
    <cellStyle name="Accent6 2 2 2" xfId="2446" xr:uid="{00000000-0005-0000-0000-0000AE0C0000}"/>
    <cellStyle name="Accent6 2 2 3" xfId="2447" xr:uid="{00000000-0005-0000-0000-0000AF0C0000}"/>
    <cellStyle name="Accent6 2 3" xfId="2448" xr:uid="{00000000-0005-0000-0000-0000B00C0000}"/>
    <cellStyle name="Accent6 2 4" xfId="2449" xr:uid="{00000000-0005-0000-0000-0000B10C0000}"/>
    <cellStyle name="Accent6 2 5" xfId="2450" xr:uid="{00000000-0005-0000-0000-0000B20C0000}"/>
    <cellStyle name="Accent6 2 6" xfId="2451" xr:uid="{00000000-0005-0000-0000-0000B30C0000}"/>
    <cellStyle name="Accent6 3" xfId="2452" xr:uid="{00000000-0005-0000-0000-0000B40C0000}"/>
    <cellStyle name="Accent6 3 2" xfId="2453" xr:uid="{00000000-0005-0000-0000-0000B50C0000}"/>
    <cellStyle name="Accent6 3 2 2" xfId="2454" xr:uid="{00000000-0005-0000-0000-0000B60C0000}"/>
    <cellStyle name="Accent6 4" xfId="2455" xr:uid="{00000000-0005-0000-0000-0000B70C0000}"/>
    <cellStyle name="Accent6 4 2" xfId="2456" xr:uid="{00000000-0005-0000-0000-0000B80C0000}"/>
    <cellStyle name="Accent6 4 2 2" xfId="2457" xr:uid="{00000000-0005-0000-0000-0000B90C0000}"/>
    <cellStyle name="Accent6 5" xfId="2458" xr:uid="{00000000-0005-0000-0000-0000BA0C0000}"/>
    <cellStyle name="Accent6 5 2" xfId="2459" xr:uid="{00000000-0005-0000-0000-0000BB0C0000}"/>
    <cellStyle name="Accent6 6" xfId="2460" xr:uid="{00000000-0005-0000-0000-0000BC0C0000}"/>
    <cellStyle name="Accent6 7" xfId="2461" xr:uid="{00000000-0005-0000-0000-0000BD0C0000}"/>
    <cellStyle name="Accent6 8" xfId="2462" xr:uid="{00000000-0005-0000-0000-0000BE0C0000}"/>
    <cellStyle name="Accent6 9" xfId="2463" xr:uid="{00000000-0005-0000-0000-0000BF0C0000}"/>
    <cellStyle name="acerLastROga" xfId="2464" xr:uid="{00000000-0005-0000-0000-0000C00C0000}"/>
    <cellStyle name="acerROst" xfId="2465" xr:uid="{00000000-0005-0000-0000-0000C10C0000}"/>
    <cellStyle name="aceryesterdayig" xfId="2466" xr:uid="{00000000-0005-0000-0000-0000C20C0000}"/>
    <cellStyle name="aceryesterdayLastr," xfId="2467" xr:uid="{00000000-0005-0000-0000-0000C30C0000}"/>
    <cellStyle name="acetomorrowROLa" xfId="2468" xr:uid="{00000000-0005-0000-0000-0000C40C0000}"/>
    <cellStyle name="Actual Date" xfId="2469" xr:uid="{00000000-0005-0000-0000-0000C50C0000}"/>
    <cellStyle name="Actual Date 10" xfId="2470" xr:uid="{00000000-0005-0000-0000-0000C60C0000}"/>
    <cellStyle name="Actual Date 11" xfId="2471" xr:uid="{00000000-0005-0000-0000-0000C70C0000}"/>
    <cellStyle name="Actual Date 12" xfId="2472" xr:uid="{00000000-0005-0000-0000-0000C80C0000}"/>
    <cellStyle name="Actual Date 2" xfId="2473" xr:uid="{00000000-0005-0000-0000-0000C90C0000}"/>
    <cellStyle name="Actual Date 2 2" xfId="2474" xr:uid="{00000000-0005-0000-0000-0000CA0C0000}"/>
    <cellStyle name="Actual Date 3" xfId="2475" xr:uid="{00000000-0005-0000-0000-0000CB0C0000}"/>
    <cellStyle name="Actual Date 4" xfId="2476" xr:uid="{00000000-0005-0000-0000-0000CC0C0000}"/>
    <cellStyle name="Actual Date 5" xfId="2477" xr:uid="{00000000-0005-0000-0000-0000CD0C0000}"/>
    <cellStyle name="Actual Date 6" xfId="2478" xr:uid="{00000000-0005-0000-0000-0000CE0C0000}"/>
    <cellStyle name="Actual Date 6 2" xfId="2479" xr:uid="{00000000-0005-0000-0000-0000CF0C0000}"/>
    <cellStyle name="Actual Date 6 3" xfId="2480" xr:uid="{00000000-0005-0000-0000-0000D00C0000}"/>
    <cellStyle name="Actual Date 7" xfId="2481" xr:uid="{00000000-0005-0000-0000-0000D10C0000}"/>
    <cellStyle name="Actual Date 8" xfId="2482" xr:uid="{00000000-0005-0000-0000-0000D20C0000}"/>
    <cellStyle name="Actual Date 9" xfId="2483" xr:uid="{00000000-0005-0000-0000-0000D30C0000}"/>
    <cellStyle name="Adjustable" xfId="2484" xr:uid="{00000000-0005-0000-0000-0000D40C0000}"/>
    <cellStyle name="Adjustable 2" xfId="2485" xr:uid="{00000000-0005-0000-0000-0000D50C0000}"/>
    <cellStyle name="Adjustable 3" xfId="2486" xr:uid="{00000000-0005-0000-0000-0000D60C0000}"/>
    <cellStyle name="Adjustable 4" xfId="2487" xr:uid="{00000000-0005-0000-0000-0000D70C0000}"/>
    <cellStyle name="Bad 10" xfId="2488" xr:uid="{00000000-0005-0000-0000-0000D80C0000}"/>
    <cellStyle name="Bad 11" xfId="2489" xr:uid="{00000000-0005-0000-0000-0000D90C0000}"/>
    <cellStyle name="Bad 12" xfId="2490" xr:uid="{00000000-0005-0000-0000-0000DA0C0000}"/>
    <cellStyle name="Bad 2" xfId="2491" xr:uid="{00000000-0005-0000-0000-0000DB0C0000}"/>
    <cellStyle name="Bad 2 2" xfId="2492" xr:uid="{00000000-0005-0000-0000-0000DC0C0000}"/>
    <cellStyle name="Bad 2 2 2" xfId="2493" xr:uid="{00000000-0005-0000-0000-0000DD0C0000}"/>
    <cellStyle name="Bad 2 2 3" xfId="2494" xr:uid="{00000000-0005-0000-0000-0000DE0C0000}"/>
    <cellStyle name="Bad 2 3" xfId="2495" xr:uid="{00000000-0005-0000-0000-0000DF0C0000}"/>
    <cellStyle name="Bad 2 3 2" xfId="2496" xr:uid="{00000000-0005-0000-0000-0000E00C0000}"/>
    <cellStyle name="Bad 2 4" xfId="2497" xr:uid="{00000000-0005-0000-0000-0000E10C0000}"/>
    <cellStyle name="Bad 2 5" xfId="2498" xr:uid="{00000000-0005-0000-0000-0000E20C0000}"/>
    <cellStyle name="Bad 2 6" xfId="2499" xr:uid="{00000000-0005-0000-0000-0000E30C0000}"/>
    <cellStyle name="Bad 3" xfId="2500" xr:uid="{00000000-0005-0000-0000-0000E40C0000}"/>
    <cellStyle name="Bad 3 2" xfId="2501" xr:uid="{00000000-0005-0000-0000-0000E50C0000}"/>
    <cellStyle name="Bad 3 2 2" xfId="2502" xr:uid="{00000000-0005-0000-0000-0000E60C0000}"/>
    <cellStyle name="Bad 4" xfId="2503" xr:uid="{00000000-0005-0000-0000-0000E70C0000}"/>
    <cellStyle name="Bad 4 2" xfId="2504" xr:uid="{00000000-0005-0000-0000-0000E80C0000}"/>
    <cellStyle name="Bad 4 2 2" xfId="2505" xr:uid="{00000000-0005-0000-0000-0000E90C0000}"/>
    <cellStyle name="Bad 5" xfId="2506" xr:uid="{00000000-0005-0000-0000-0000EA0C0000}"/>
    <cellStyle name="Bad 5 2" xfId="2507" xr:uid="{00000000-0005-0000-0000-0000EB0C0000}"/>
    <cellStyle name="Bad 6" xfId="2508" xr:uid="{00000000-0005-0000-0000-0000EC0C0000}"/>
    <cellStyle name="Bad 7" xfId="2509" xr:uid="{00000000-0005-0000-0000-0000ED0C0000}"/>
    <cellStyle name="Bad 8" xfId="2510" xr:uid="{00000000-0005-0000-0000-0000EE0C0000}"/>
    <cellStyle name="Bad 9" xfId="2511" xr:uid="{00000000-0005-0000-0000-0000EF0C0000}"/>
    <cellStyle name="basic" xfId="2512" xr:uid="{00000000-0005-0000-0000-0000F00C0000}"/>
    <cellStyle name="Best" xfId="2513" xr:uid="{00000000-0005-0000-0000-0000F10C0000}"/>
    <cellStyle name="Best 2" xfId="2514" xr:uid="{00000000-0005-0000-0000-0000F20C0000}"/>
    <cellStyle name="Black" xfId="2515" xr:uid="{00000000-0005-0000-0000-0000F30C0000}"/>
    <cellStyle name="bli - Style6" xfId="2516" xr:uid="{00000000-0005-0000-0000-0000F40C0000}"/>
    <cellStyle name="Blue" xfId="2517" xr:uid="{00000000-0005-0000-0000-0000F50C0000}"/>
    <cellStyle name="Blue 2" xfId="2518" xr:uid="{00000000-0005-0000-0000-0000F60C0000}"/>
    <cellStyle name="Blue 2 10" xfId="2519" xr:uid="{00000000-0005-0000-0000-0000F70C0000}"/>
    <cellStyle name="Blue 2 2" xfId="2520" xr:uid="{00000000-0005-0000-0000-0000F80C0000}"/>
    <cellStyle name="Blue 2 3" xfId="2521" xr:uid="{00000000-0005-0000-0000-0000F90C0000}"/>
    <cellStyle name="Blue 2 4" xfId="2522" xr:uid="{00000000-0005-0000-0000-0000FA0C0000}"/>
    <cellStyle name="Blue 2 5" xfId="2523" xr:uid="{00000000-0005-0000-0000-0000FB0C0000}"/>
    <cellStyle name="Blue 2 6" xfId="2524" xr:uid="{00000000-0005-0000-0000-0000FC0C0000}"/>
    <cellStyle name="Blue 2 7" xfId="2525" xr:uid="{00000000-0005-0000-0000-0000FD0C0000}"/>
    <cellStyle name="Blue 2 8" xfId="2526" xr:uid="{00000000-0005-0000-0000-0000FE0C0000}"/>
    <cellStyle name="Blue 2 9" xfId="2527" xr:uid="{00000000-0005-0000-0000-0000FF0C0000}"/>
    <cellStyle name="Calc" xfId="2528" xr:uid="{00000000-0005-0000-0000-0000000D0000}"/>
    <cellStyle name="Calc 2" xfId="2529" xr:uid="{00000000-0005-0000-0000-0000010D0000}"/>
    <cellStyle name="Calc Currency (0)" xfId="2530" xr:uid="{00000000-0005-0000-0000-0000020D0000}"/>
    <cellStyle name="Calculation 10" xfId="2531" xr:uid="{00000000-0005-0000-0000-0000030D0000}"/>
    <cellStyle name="Calculation 11" xfId="2532" xr:uid="{00000000-0005-0000-0000-0000040D0000}"/>
    <cellStyle name="Calculation 2" xfId="2533" xr:uid="{00000000-0005-0000-0000-0000050D0000}"/>
    <cellStyle name="Calculation 2 2" xfId="2534" xr:uid="{00000000-0005-0000-0000-0000060D0000}"/>
    <cellStyle name="Calculation 2 2 2" xfId="2535" xr:uid="{00000000-0005-0000-0000-0000070D0000}"/>
    <cellStyle name="Calculation 2 2 3" xfId="2536" xr:uid="{00000000-0005-0000-0000-0000080D0000}"/>
    <cellStyle name="Calculation 2 3" xfId="2537" xr:uid="{00000000-0005-0000-0000-0000090D0000}"/>
    <cellStyle name="Calculation 2 3 2" xfId="2538" xr:uid="{00000000-0005-0000-0000-00000A0D0000}"/>
    <cellStyle name="Calculation 2 4" xfId="2539" xr:uid="{00000000-0005-0000-0000-00000B0D0000}"/>
    <cellStyle name="Calculation 2 5" xfId="2540" xr:uid="{00000000-0005-0000-0000-00000C0D0000}"/>
    <cellStyle name="Calculation 2 6" xfId="2541" xr:uid="{00000000-0005-0000-0000-00000D0D0000}"/>
    <cellStyle name="Calculation 3" xfId="2542" xr:uid="{00000000-0005-0000-0000-00000E0D0000}"/>
    <cellStyle name="Calculation 3 2" xfId="2543" xr:uid="{00000000-0005-0000-0000-00000F0D0000}"/>
    <cellStyle name="Calculation 3 2 2" xfId="2544" xr:uid="{00000000-0005-0000-0000-0000100D0000}"/>
    <cellStyle name="Calculation 3 3" xfId="2545" xr:uid="{00000000-0005-0000-0000-0000110D0000}"/>
    <cellStyle name="Calculation 3 4" xfId="2546" xr:uid="{00000000-0005-0000-0000-0000120D0000}"/>
    <cellStyle name="Calculation 4" xfId="2547" xr:uid="{00000000-0005-0000-0000-0000130D0000}"/>
    <cellStyle name="Calculation 4 2" xfId="2548" xr:uid="{00000000-0005-0000-0000-0000140D0000}"/>
    <cellStyle name="Calculation 4 2 2" xfId="2549" xr:uid="{00000000-0005-0000-0000-0000150D0000}"/>
    <cellStyle name="Calculation 4 3" xfId="2550" xr:uid="{00000000-0005-0000-0000-0000160D0000}"/>
    <cellStyle name="Calculation 5" xfId="2551" xr:uid="{00000000-0005-0000-0000-0000170D0000}"/>
    <cellStyle name="Calculation 5 2" xfId="2552" xr:uid="{00000000-0005-0000-0000-0000180D0000}"/>
    <cellStyle name="Calculation 5 3" xfId="2553" xr:uid="{00000000-0005-0000-0000-0000190D0000}"/>
    <cellStyle name="Calculation 6" xfId="2554" xr:uid="{00000000-0005-0000-0000-00001A0D0000}"/>
    <cellStyle name="Calculation 7" xfId="2555" xr:uid="{00000000-0005-0000-0000-00001B0D0000}"/>
    <cellStyle name="Calculation 8" xfId="2556" xr:uid="{00000000-0005-0000-0000-00001C0D0000}"/>
    <cellStyle name="Calculation 9" xfId="2557" xr:uid="{00000000-0005-0000-0000-00001D0D0000}"/>
    <cellStyle name="captionItem" xfId="2558" xr:uid="{00000000-0005-0000-0000-00001E0D0000}"/>
    <cellStyle name="captionItem (cntr)" xfId="2559" xr:uid="{00000000-0005-0000-0000-00001F0D0000}"/>
    <cellStyle name="captionItem (cntr) 2" xfId="2560" xr:uid="{00000000-0005-0000-0000-0000200D0000}"/>
    <cellStyle name="captionItem (cntr) 2 2" xfId="2561" xr:uid="{00000000-0005-0000-0000-0000210D0000}"/>
    <cellStyle name="captionItem (cntr) 3" xfId="2562" xr:uid="{00000000-0005-0000-0000-0000220D0000}"/>
    <cellStyle name="captionItem (cntr) 3 2" xfId="2563" xr:uid="{00000000-0005-0000-0000-0000230D0000}"/>
    <cellStyle name="captionItem (cntr) 3 2 2" xfId="2564" xr:uid="{00000000-0005-0000-0000-0000240D0000}"/>
    <cellStyle name="captionItem (cntr) 3 3" xfId="2565" xr:uid="{00000000-0005-0000-0000-0000250D0000}"/>
    <cellStyle name="captionItem (cntr) 4" xfId="2566" xr:uid="{00000000-0005-0000-0000-0000260D0000}"/>
    <cellStyle name="captionItem (cntr) 4 2" xfId="2567" xr:uid="{00000000-0005-0000-0000-0000270D0000}"/>
    <cellStyle name="captionItem (cntr) 4 2 2" xfId="2568" xr:uid="{00000000-0005-0000-0000-0000280D0000}"/>
    <cellStyle name="captionItem (cntr) 4 3" xfId="2569" xr:uid="{00000000-0005-0000-0000-0000290D0000}"/>
    <cellStyle name="captionItem (cntr) 5" xfId="2570" xr:uid="{00000000-0005-0000-0000-00002A0D0000}"/>
    <cellStyle name="captionItem (cntr) 5 2" xfId="2571" xr:uid="{00000000-0005-0000-0000-00002B0D0000}"/>
    <cellStyle name="captionItem (cntr) 5 2 2" xfId="2572" xr:uid="{00000000-0005-0000-0000-00002C0D0000}"/>
    <cellStyle name="captionItem (cntr) 5 3" xfId="2573" xr:uid="{00000000-0005-0000-0000-00002D0D0000}"/>
    <cellStyle name="captionItem (cntr) 6" xfId="2574" xr:uid="{00000000-0005-0000-0000-00002E0D0000}"/>
    <cellStyle name="captionItem (Lrg)" xfId="2575" xr:uid="{00000000-0005-0000-0000-00002F0D0000}"/>
    <cellStyle name="captionItem (no pattern)" xfId="2576" xr:uid="{00000000-0005-0000-0000-0000300D0000}"/>
    <cellStyle name="captionItem (no pattern) 2" xfId="2577" xr:uid="{00000000-0005-0000-0000-0000310D0000}"/>
    <cellStyle name="captionItem (no pattern) 2 2" xfId="2578" xr:uid="{00000000-0005-0000-0000-0000320D0000}"/>
    <cellStyle name="captionItem (no pattern) 3" xfId="2579" xr:uid="{00000000-0005-0000-0000-0000330D0000}"/>
    <cellStyle name="captionItem (no pattern) 3 2" xfId="2580" xr:uid="{00000000-0005-0000-0000-0000340D0000}"/>
    <cellStyle name="captionItem (no pattern) 3 2 2" xfId="2581" xr:uid="{00000000-0005-0000-0000-0000350D0000}"/>
    <cellStyle name="captionItem (no pattern) 3 3" xfId="2582" xr:uid="{00000000-0005-0000-0000-0000360D0000}"/>
    <cellStyle name="captionItem (no pattern) 4" xfId="2583" xr:uid="{00000000-0005-0000-0000-0000370D0000}"/>
    <cellStyle name="captionItem (no pattern) 4 2" xfId="2584" xr:uid="{00000000-0005-0000-0000-0000380D0000}"/>
    <cellStyle name="captionItem (no pattern) 4 2 2" xfId="2585" xr:uid="{00000000-0005-0000-0000-0000390D0000}"/>
    <cellStyle name="captionItem (no pattern) 4 3" xfId="2586" xr:uid="{00000000-0005-0000-0000-00003A0D0000}"/>
    <cellStyle name="captionItem (no pattern) 5" xfId="2587" xr:uid="{00000000-0005-0000-0000-00003B0D0000}"/>
    <cellStyle name="captionItem (no pattern) 5 2" xfId="2588" xr:uid="{00000000-0005-0000-0000-00003C0D0000}"/>
    <cellStyle name="captionItem (no pattern) 5 2 2" xfId="2589" xr:uid="{00000000-0005-0000-0000-00003D0D0000}"/>
    <cellStyle name="captionItem (no pattern) 5 3" xfId="2590" xr:uid="{00000000-0005-0000-0000-00003E0D0000}"/>
    <cellStyle name="captionItem (no pattern) 6" xfId="2591" xr:uid="{00000000-0005-0000-0000-00003F0D0000}"/>
    <cellStyle name="captionItem 2" xfId="2592" xr:uid="{00000000-0005-0000-0000-0000400D0000}"/>
    <cellStyle name="captionItem 2 2" xfId="2593" xr:uid="{00000000-0005-0000-0000-0000410D0000}"/>
    <cellStyle name="captionItem 3" xfId="2594" xr:uid="{00000000-0005-0000-0000-0000420D0000}"/>
    <cellStyle name="captionItem 3 2" xfId="2595" xr:uid="{00000000-0005-0000-0000-0000430D0000}"/>
    <cellStyle name="captionItem 3 2 2" xfId="2596" xr:uid="{00000000-0005-0000-0000-0000440D0000}"/>
    <cellStyle name="captionItem 3 3" xfId="2597" xr:uid="{00000000-0005-0000-0000-0000450D0000}"/>
    <cellStyle name="captionItem 4" xfId="2598" xr:uid="{00000000-0005-0000-0000-0000460D0000}"/>
    <cellStyle name="captionItem 4 2" xfId="2599" xr:uid="{00000000-0005-0000-0000-0000470D0000}"/>
    <cellStyle name="captionItem 4 2 2" xfId="2600" xr:uid="{00000000-0005-0000-0000-0000480D0000}"/>
    <cellStyle name="captionItem 4 3" xfId="2601" xr:uid="{00000000-0005-0000-0000-0000490D0000}"/>
    <cellStyle name="captionItem 5" xfId="2602" xr:uid="{00000000-0005-0000-0000-00004A0D0000}"/>
    <cellStyle name="captionItem 5 2" xfId="2603" xr:uid="{00000000-0005-0000-0000-00004B0D0000}"/>
    <cellStyle name="captionItem 5 2 2" xfId="2604" xr:uid="{00000000-0005-0000-0000-00004C0D0000}"/>
    <cellStyle name="captionItem 5 3" xfId="2605" xr:uid="{00000000-0005-0000-0000-00004D0D0000}"/>
    <cellStyle name="captionItem 6" xfId="2606" xr:uid="{00000000-0005-0000-0000-00004E0D0000}"/>
    <cellStyle name="captionItem 6 2" xfId="2607" xr:uid="{00000000-0005-0000-0000-00004F0D0000}"/>
    <cellStyle name="captionItem 6 2 2" xfId="2608" xr:uid="{00000000-0005-0000-0000-0000500D0000}"/>
    <cellStyle name="captionItem 6 3" xfId="2609" xr:uid="{00000000-0005-0000-0000-0000510D0000}"/>
    <cellStyle name="captionItem 7" xfId="2610" xr:uid="{00000000-0005-0000-0000-0000520D0000}"/>
    <cellStyle name="captionItem 7 2" xfId="2611" xr:uid="{00000000-0005-0000-0000-0000530D0000}"/>
    <cellStyle name="captionItem 7 2 2" xfId="2612" xr:uid="{00000000-0005-0000-0000-0000540D0000}"/>
    <cellStyle name="captionItem 7 3" xfId="2613" xr:uid="{00000000-0005-0000-0000-0000550D0000}"/>
    <cellStyle name="captionItem 8" xfId="2614" xr:uid="{00000000-0005-0000-0000-0000560D0000}"/>
    <cellStyle name="captionItem 8 2" xfId="2615" xr:uid="{00000000-0005-0000-0000-0000570D0000}"/>
    <cellStyle name="captionItem 9" xfId="2616" xr:uid="{00000000-0005-0000-0000-0000580D0000}"/>
    <cellStyle name="captionItem1LghtGrn" xfId="2617" xr:uid="{00000000-0005-0000-0000-0000590D0000}"/>
    <cellStyle name="captionItem1LghtGrn 2" xfId="2618" xr:uid="{00000000-0005-0000-0000-00005A0D0000}"/>
    <cellStyle name="captionItem1LghtGrn 2 2" xfId="2619" xr:uid="{00000000-0005-0000-0000-00005B0D0000}"/>
    <cellStyle name="captionItem1LghtGrn 3" xfId="2620" xr:uid="{00000000-0005-0000-0000-00005C0D0000}"/>
    <cellStyle name="captionItem1LghtGrn 3 2" xfId="2621" xr:uid="{00000000-0005-0000-0000-00005D0D0000}"/>
    <cellStyle name="captionItem1LghtGrn 3 2 2" xfId="2622" xr:uid="{00000000-0005-0000-0000-00005E0D0000}"/>
    <cellStyle name="captionItem1LghtGrn 3 3" xfId="2623" xr:uid="{00000000-0005-0000-0000-00005F0D0000}"/>
    <cellStyle name="captionItem1LghtGrn 4" xfId="2624" xr:uid="{00000000-0005-0000-0000-0000600D0000}"/>
    <cellStyle name="captionItem1LghtGrn 4 2" xfId="2625" xr:uid="{00000000-0005-0000-0000-0000610D0000}"/>
    <cellStyle name="captionItem1LghtGrn 4 2 2" xfId="2626" xr:uid="{00000000-0005-0000-0000-0000620D0000}"/>
    <cellStyle name="captionItem1LghtGrn 4 3" xfId="2627" xr:uid="{00000000-0005-0000-0000-0000630D0000}"/>
    <cellStyle name="captionItem1LghtGrn 5" xfId="2628" xr:uid="{00000000-0005-0000-0000-0000640D0000}"/>
    <cellStyle name="captionItem1LghtGrn 5 2" xfId="2629" xr:uid="{00000000-0005-0000-0000-0000650D0000}"/>
    <cellStyle name="captionItem1LghtGrn 5 2 2" xfId="2630" xr:uid="{00000000-0005-0000-0000-0000660D0000}"/>
    <cellStyle name="captionItem1LghtGrn 5 3" xfId="2631" xr:uid="{00000000-0005-0000-0000-0000670D0000}"/>
    <cellStyle name="captionItem1LghtGrn 6" xfId="2632" xr:uid="{00000000-0005-0000-0000-0000680D0000}"/>
    <cellStyle name="captionSection" xfId="2633" xr:uid="{00000000-0005-0000-0000-0000690D0000}"/>
    <cellStyle name="captionSection 2" xfId="2634" xr:uid="{00000000-0005-0000-0000-00006A0D0000}"/>
    <cellStyle name="captionSection 2 2" xfId="2635" xr:uid="{00000000-0005-0000-0000-00006B0D0000}"/>
    <cellStyle name="captionSection 2 3" xfId="2636" xr:uid="{00000000-0005-0000-0000-00006C0D0000}"/>
    <cellStyle name="captionSection 2 4" xfId="2637" xr:uid="{00000000-0005-0000-0000-00006D0D0000}"/>
    <cellStyle name="captionSection 2 5" xfId="2638" xr:uid="{00000000-0005-0000-0000-00006E0D0000}"/>
    <cellStyle name="captionSection 3" xfId="2639" xr:uid="{00000000-0005-0000-0000-00006F0D0000}"/>
    <cellStyle name="captionSection 4" xfId="2640" xr:uid="{00000000-0005-0000-0000-0000700D0000}"/>
    <cellStyle name="captionSection 5" xfId="2641" xr:uid="{00000000-0005-0000-0000-0000710D0000}"/>
    <cellStyle name="captionSection 6" xfId="2642" xr:uid="{00000000-0005-0000-0000-0000720D0000}"/>
    <cellStyle name="Centre alignmeN]" xfId="2643" xr:uid="{00000000-0005-0000-0000-0000730D0000}"/>
    <cellStyle name="Centre alignmeN] 2" xfId="2644" xr:uid="{00000000-0005-0000-0000-0000740D0000}"/>
    <cellStyle name="Centre alignment" xfId="2645" xr:uid="{00000000-0005-0000-0000-0000750D0000}"/>
    <cellStyle name="Cents" xfId="2646" xr:uid="{00000000-0005-0000-0000-0000760D0000}"/>
    <cellStyle name="Check Cell 10" xfId="2647" xr:uid="{00000000-0005-0000-0000-0000770D0000}"/>
    <cellStyle name="Check Cell 11" xfId="2648" xr:uid="{00000000-0005-0000-0000-0000780D0000}"/>
    <cellStyle name="Check Cell 2" xfId="2649" xr:uid="{00000000-0005-0000-0000-0000790D0000}"/>
    <cellStyle name="Check Cell 2 2" xfId="2650" xr:uid="{00000000-0005-0000-0000-00007A0D0000}"/>
    <cellStyle name="Check Cell 2 2 2" xfId="2651" xr:uid="{00000000-0005-0000-0000-00007B0D0000}"/>
    <cellStyle name="Check Cell 2 2 3" xfId="2652" xr:uid="{00000000-0005-0000-0000-00007C0D0000}"/>
    <cellStyle name="Check Cell 2 3" xfId="2653" xr:uid="{00000000-0005-0000-0000-00007D0D0000}"/>
    <cellStyle name="Check Cell 2 4" xfId="2654" xr:uid="{00000000-0005-0000-0000-00007E0D0000}"/>
    <cellStyle name="Check Cell 2 5" xfId="2655" xr:uid="{00000000-0005-0000-0000-00007F0D0000}"/>
    <cellStyle name="Check Cell 2 6" xfId="2656" xr:uid="{00000000-0005-0000-0000-0000800D0000}"/>
    <cellStyle name="Check Cell 3" xfId="2657" xr:uid="{00000000-0005-0000-0000-0000810D0000}"/>
    <cellStyle name="Check Cell 3 2" xfId="2658" xr:uid="{00000000-0005-0000-0000-0000820D0000}"/>
    <cellStyle name="Check Cell 3 2 2" xfId="2659" xr:uid="{00000000-0005-0000-0000-0000830D0000}"/>
    <cellStyle name="Check Cell 4" xfId="2660" xr:uid="{00000000-0005-0000-0000-0000840D0000}"/>
    <cellStyle name="Check Cell 4 2" xfId="2661" xr:uid="{00000000-0005-0000-0000-0000850D0000}"/>
    <cellStyle name="Check Cell 4 2 2" xfId="2662" xr:uid="{00000000-0005-0000-0000-0000860D0000}"/>
    <cellStyle name="Check Cell 5" xfId="2663" xr:uid="{00000000-0005-0000-0000-0000870D0000}"/>
    <cellStyle name="Check Cell 5 2" xfId="2664" xr:uid="{00000000-0005-0000-0000-0000880D0000}"/>
    <cellStyle name="Check Cell 6" xfId="2665" xr:uid="{00000000-0005-0000-0000-0000890D0000}"/>
    <cellStyle name="Check Cell 7" xfId="2666" xr:uid="{00000000-0005-0000-0000-00008A0D0000}"/>
    <cellStyle name="Check Cell 8" xfId="2667" xr:uid="{00000000-0005-0000-0000-00008B0D0000}"/>
    <cellStyle name="Check Cell 9" xfId="2668" xr:uid="{00000000-0005-0000-0000-00008C0D0000}"/>
    <cellStyle name="Comma" xfId="25573" builtinId="3"/>
    <cellStyle name="Comma  - Style1" xfId="2669" xr:uid="{00000000-0005-0000-0000-00008E0D0000}"/>
    <cellStyle name="Comma  - Style1 2" xfId="2670" xr:uid="{00000000-0005-0000-0000-00008F0D0000}"/>
    <cellStyle name="Comma  - Style1 3" xfId="2671" xr:uid="{00000000-0005-0000-0000-0000900D0000}"/>
    <cellStyle name="Comma  - Style1 3 2" xfId="2672" xr:uid="{00000000-0005-0000-0000-0000910D0000}"/>
    <cellStyle name="Comma  - Style1 4" xfId="2673" xr:uid="{00000000-0005-0000-0000-0000920D0000}"/>
    <cellStyle name="Comma  - Style1 5" xfId="2674" xr:uid="{00000000-0005-0000-0000-0000930D0000}"/>
    <cellStyle name="Comma  - Style2" xfId="2675" xr:uid="{00000000-0005-0000-0000-0000940D0000}"/>
    <cellStyle name="Comma  - Style2 2" xfId="2676" xr:uid="{00000000-0005-0000-0000-0000950D0000}"/>
    <cellStyle name="Comma  - Style2 3" xfId="2677" xr:uid="{00000000-0005-0000-0000-0000960D0000}"/>
    <cellStyle name="Comma  - Style2 3 2" xfId="2678" xr:uid="{00000000-0005-0000-0000-0000970D0000}"/>
    <cellStyle name="Comma  - Style2 4" xfId="2679" xr:uid="{00000000-0005-0000-0000-0000980D0000}"/>
    <cellStyle name="Comma  - Style2 5" xfId="2680" xr:uid="{00000000-0005-0000-0000-0000990D0000}"/>
    <cellStyle name="Comma  - Style3" xfId="2681" xr:uid="{00000000-0005-0000-0000-00009A0D0000}"/>
    <cellStyle name="Comma  - Style3 2" xfId="2682" xr:uid="{00000000-0005-0000-0000-00009B0D0000}"/>
    <cellStyle name="Comma  - Style3 3" xfId="2683" xr:uid="{00000000-0005-0000-0000-00009C0D0000}"/>
    <cellStyle name="Comma  - Style3 3 2" xfId="2684" xr:uid="{00000000-0005-0000-0000-00009D0D0000}"/>
    <cellStyle name="Comma  - Style3 4" xfId="2685" xr:uid="{00000000-0005-0000-0000-00009E0D0000}"/>
    <cellStyle name="Comma  - Style3 5" xfId="2686" xr:uid="{00000000-0005-0000-0000-00009F0D0000}"/>
    <cellStyle name="Comma  - Style4" xfId="2687" xr:uid="{00000000-0005-0000-0000-0000A00D0000}"/>
    <cellStyle name="Comma  - Style4 2" xfId="2688" xr:uid="{00000000-0005-0000-0000-0000A10D0000}"/>
    <cellStyle name="Comma  - Style4 3" xfId="2689" xr:uid="{00000000-0005-0000-0000-0000A20D0000}"/>
    <cellStyle name="Comma  - Style4 3 2" xfId="2690" xr:uid="{00000000-0005-0000-0000-0000A30D0000}"/>
    <cellStyle name="Comma  - Style4 4" xfId="2691" xr:uid="{00000000-0005-0000-0000-0000A40D0000}"/>
    <cellStyle name="Comma  - Style4 5" xfId="2692" xr:uid="{00000000-0005-0000-0000-0000A50D0000}"/>
    <cellStyle name="Comma  - Style5" xfId="2693" xr:uid="{00000000-0005-0000-0000-0000A60D0000}"/>
    <cellStyle name="Comma  - Style5 2" xfId="2694" xr:uid="{00000000-0005-0000-0000-0000A70D0000}"/>
    <cellStyle name="Comma  - Style5 3" xfId="2695" xr:uid="{00000000-0005-0000-0000-0000A80D0000}"/>
    <cellStyle name="Comma  - Style5 3 2" xfId="2696" xr:uid="{00000000-0005-0000-0000-0000A90D0000}"/>
    <cellStyle name="Comma  - Style5 4" xfId="2697" xr:uid="{00000000-0005-0000-0000-0000AA0D0000}"/>
    <cellStyle name="Comma  - Style5 5" xfId="2698" xr:uid="{00000000-0005-0000-0000-0000AB0D0000}"/>
    <cellStyle name="Comma  - Style6" xfId="2699" xr:uid="{00000000-0005-0000-0000-0000AC0D0000}"/>
    <cellStyle name="Comma  - Style6 2" xfId="2700" xr:uid="{00000000-0005-0000-0000-0000AD0D0000}"/>
    <cellStyle name="Comma  - Style6 3" xfId="2701" xr:uid="{00000000-0005-0000-0000-0000AE0D0000}"/>
    <cellStyle name="Comma  - Style6 3 2" xfId="2702" xr:uid="{00000000-0005-0000-0000-0000AF0D0000}"/>
    <cellStyle name="Comma  - Style6 4" xfId="2703" xr:uid="{00000000-0005-0000-0000-0000B00D0000}"/>
    <cellStyle name="Comma  - Style6 5" xfId="2704" xr:uid="{00000000-0005-0000-0000-0000B10D0000}"/>
    <cellStyle name="Comma  - Style7" xfId="2705" xr:uid="{00000000-0005-0000-0000-0000B20D0000}"/>
    <cellStyle name="Comma  - Style7 2" xfId="2706" xr:uid="{00000000-0005-0000-0000-0000B30D0000}"/>
    <cellStyle name="Comma  - Style7 3" xfId="2707" xr:uid="{00000000-0005-0000-0000-0000B40D0000}"/>
    <cellStyle name="Comma  - Style7 3 2" xfId="2708" xr:uid="{00000000-0005-0000-0000-0000B50D0000}"/>
    <cellStyle name="Comma  - Style7 4" xfId="2709" xr:uid="{00000000-0005-0000-0000-0000B60D0000}"/>
    <cellStyle name="Comma  - Style7 5" xfId="2710" xr:uid="{00000000-0005-0000-0000-0000B70D0000}"/>
    <cellStyle name="Comma  - Style8" xfId="2711" xr:uid="{00000000-0005-0000-0000-0000B80D0000}"/>
    <cellStyle name="Comma  - Style8 2" xfId="2712" xr:uid="{00000000-0005-0000-0000-0000B90D0000}"/>
    <cellStyle name="Comma  - Style8 3" xfId="2713" xr:uid="{00000000-0005-0000-0000-0000BA0D0000}"/>
    <cellStyle name="Comma  - Style8 3 2" xfId="2714" xr:uid="{00000000-0005-0000-0000-0000BB0D0000}"/>
    <cellStyle name="Comma  - Style8 4" xfId="2715" xr:uid="{00000000-0005-0000-0000-0000BC0D0000}"/>
    <cellStyle name="Comma  - Style8 5" xfId="2716" xr:uid="{00000000-0005-0000-0000-0000BD0D0000}"/>
    <cellStyle name="Comma ._CCRe8" xfId="2717" xr:uid="{00000000-0005-0000-0000-0000BE0D0000}"/>
    <cellStyle name="Comma .00" xfId="2718" xr:uid="{00000000-0005-0000-0000-0000BF0D0000}"/>
    <cellStyle name="Comma .00 2" xfId="2719" xr:uid="{00000000-0005-0000-0000-0000C00D0000}"/>
    <cellStyle name="Comma .00 2 2" xfId="2720" xr:uid="{00000000-0005-0000-0000-0000C10D0000}"/>
    <cellStyle name="Comma .00 3" xfId="2721" xr:uid="{00000000-0005-0000-0000-0000C20D0000}"/>
    <cellStyle name="Comma .00 3 2" xfId="2722" xr:uid="{00000000-0005-0000-0000-0000C30D0000}"/>
    <cellStyle name="Comma .00 3 2 2" xfId="2723" xr:uid="{00000000-0005-0000-0000-0000C40D0000}"/>
    <cellStyle name="Comma .00 3 3" xfId="2724" xr:uid="{00000000-0005-0000-0000-0000C50D0000}"/>
    <cellStyle name="Comma .00 4" xfId="2725" xr:uid="{00000000-0005-0000-0000-0000C60D0000}"/>
    <cellStyle name="Comma .00 4 2" xfId="2726" xr:uid="{00000000-0005-0000-0000-0000C70D0000}"/>
    <cellStyle name="Comma .00 4 2 2" xfId="2727" xr:uid="{00000000-0005-0000-0000-0000C80D0000}"/>
    <cellStyle name="Comma .00 4 3" xfId="2728" xr:uid="{00000000-0005-0000-0000-0000C90D0000}"/>
    <cellStyle name="Comma .00 5" xfId="2729" xr:uid="{00000000-0005-0000-0000-0000CA0D0000}"/>
    <cellStyle name="Comma .00 5 2" xfId="2730" xr:uid="{00000000-0005-0000-0000-0000CB0D0000}"/>
    <cellStyle name="Comma .00 5 2 2" xfId="2731" xr:uid="{00000000-0005-0000-0000-0000CC0D0000}"/>
    <cellStyle name="Comma .00 5 3" xfId="2732" xr:uid="{00000000-0005-0000-0000-0000CD0D0000}"/>
    <cellStyle name="Comma .St" xfId="2733" xr:uid="{00000000-0005-0000-0000-0000CE0D0000}"/>
    <cellStyle name="Comma .St 2" xfId="2734" xr:uid="{00000000-0005-0000-0000-0000CF0D0000}"/>
    <cellStyle name="Comma [0] 10" xfId="2735" xr:uid="{00000000-0005-0000-0000-0000D00D0000}"/>
    <cellStyle name="Comma [0] 10 2" xfId="2736" xr:uid="{00000000-0005-0000-0000-0000D10D0000}"/>
    <cellStyle name="Comma [0] 11" xfId="2737" xr:uid="{00000000-0005-0000-0000-0000D20D0000}"/>
    <cellStyle name="Comma [0] 11 2" xfId="2738" xr:uid="{00000000-0005-0000-0000-0000D30D0000}"/>
    <cellStyle name="Comma [0] 12" xfId="2739" xr:uid="{00000000-0005-0000-0000-0000D40D0000}"/>
    <cellStyle name="Comma [0] 12 2" xfId="2740" xr:uid="{00000000-0005-0000-0000-0000D50D0000}"/>
    <cellStyle name="Comma [0] 13" xfId="2741" xr:uid="{00000000-0005-0000-0000-0000D60D0000}"/>
    <cellStyle name="Comma [0] 13 2" xfId="2742" xr:uid="{00000000-0005-0000-0000-0000D70D0000}"/>
    <cellStyle name="Comma [0] 14" xfId="2743" xr:uid="{00000000-0005-0000-0000-0000D80D0000}"/>
    <cellStyle name="Comma [0] 14 2" xfId="2744" xr:uid="{00000000-0005-0000-0000-0000D90D0000}"/>
    <cellStyle name="Comma [0] 15" xfId="2745" xr:uid="{00000000-0005-0000-0000-0000DA0D0000}"/>
    <cellStyle name="Comma [0] 15 2" xfId="2746" xr:uid="{00000000-0005-0000-0000-0000DB0D0000}"/>
    <cellStyle name="Comma [0] 16" xfId="2747" xr:uid="{00000000-0005-0000-0000-0000DC0D0000}"/>
    <cellStyle name="Comma [0] 16 2" xfId="2748" xr:uid="{00000000-0005-0000-0000-0000DD0D0000}"/>
    <cellStyle name="Comma [0] 17" xfId="2749" xr:uid="{00000000-0005-0000-0000-0000DE0D0000}"/>
    <cellStyle name="Comma [0] 17 2" xfId="2750" xr:uid="{00000000-0005-0000-0000-0000DF0D0000}"/>
    <cellStyle name="Comma [0] 18" xfId="2751" xr:uid="{00000000-0005-0000-0000-0000E00D0000}"/>
    <cellStyle name="Comma [0] 18 2" xfId="2752" xr:uid="{00000000-0005-0000-0000-0000E10D0000}"/>
    <cellStyle name="Comma [0] 19" xfId="2753" xr:uid="{00000000-0005-0000-0000-0000E20D0000}"/>
    <cellStyle name="Comma [0] 19 2" xfId="2754" xr:uid="{00000000-0005-0000-0000-0000E30D0000}"/>
    <cellStyle name="Comma [0] 2" xfId="2755" xr:uid="{00000000-0005-0000-0000-0000E40D0000}"/>
    <cellStyle name="Comma [0] 2 2" xfId="2756" xr:uid="{00000000-0005-0000-0000-0000E50D0000}"/>
    <cellStyle name="Comma [0] 2 3" xfId="2757" xr:uid="{00000000-0005-0000-0000-0000E60D0000}"/>
    <cellStyle name="Comma [0] 20" xfId="2758" xr:uid="{00000000-0005-0000-0000-0000E70D0000}"/>
    <cellStyle name="Comma [0] 20 2" xfId="2759" xr:uid="{00000000-0005-0000-0000-0000E80D0000}"/>
    <cellStyle name="Comma [0] 21" xfId="2760" xr:uid="{00000000-0005-0000-0000-0000E90D0000}"/>
    <cellStyle name="Comma [0] 21 2" xfId="2761" xr:uid="{00000000-0005-0000-0000-0000EA0D0000}"/>
    <cellStyle name="Comma [0] 22" xfId="2762" xr:uid="{00000000-0005-0000-0000-0000EB0D0000}"/>
    <cellStyle name="Comma [0] 22 2" xfId="2763" xr:uid="{00000000-0005-0000-0000-0000EC0D0000}"/>
    <cellStyle name="Comma [0] 23" xfId="2764" xr:uid="{00000000-0005-0000-0000-0000ED0D0000}"/>
    <cellStyle name="Comma [0] 23 2" xfId="2765" xr:uid="{00000000-0005-0000-0000-0000EE0D0000}"/>
    <cellStyle name="Comma [0] 24" xfId="2766" xr:uid="{00000000-0005-0000-0000-0000EF0D0000}"/>
    <cellStyle name="Comma [0] 24 2" xfId="2767" xr:uid="{00000000-0005-0000-0000-0000F00D0000}"/>
    <cellStyle name="Comma [0] 24 2 2" xfId="2768" xr:uid="{00000000-0005-0000-0000-0000F10D0000}"/>
    <cellStyle name="Comma [0] 24 3" xfId="2769" xr:uid="{00000000-0005-0000-0000-0000F20D0000}"/>
    <cellStyle name="Comma [0] 25" xfId="2770" xr:uid="{00000000-0005-0000-0000-0000F30D0000}"/>
    <cellStyle name="Comma [0] 25 2" xfId="2771" xr:uid="{00000000-0005-0000-0000-0000F40D0000}"/>
    <cellStyle name="Comma [0] 25 2 2" xfId="2772" xr:uid="{00000000-0005-0000-0000-0000F50D0000}"/>
    <cellStyle name="Comma [0] 25 3" xfId="2773" xr:uid="{00000000-0005-0000-0000-0000F60D0000}"/>
    <cellStyle name="Comma [0] 26" xfId="2774" xr:uid="{00000000-0005-0000-0000-0000F70D0000}"/>
    <cellStyle name="Comma [0] 3" xfId="2775" xr:uid="{00000000-0005-0000-0000-0000F80D0000}"/>
    <cellStyle name="Comma [0] 3 10" xfId="2776" xr:uid="{00000000-0005-0000-0000-0000F90D0000}"/>
    <cellStyle name="Comma [0] 3 11" xfId="2777" xr:uid="{00000000-0005-0000-0000-0000FA0D0000}"/>
    <cellStyle name="Comma [0] 3 12" xfId="2778" xr:uid="{00000000-0005-0000-0000-0000FB0D0000}"/>
    <cellStyle name="Comma [0] 3 13" xfId="2779" xr:uid="{00000000-0005-0000-0000-0000FC0D0000}"/>
    <cellStyle name="Comma [0] 3 14" xfId="2780" xr:uid="{00000000-0005-0000-0000-0000FD0D0000}"/>
    <cellStyle name="Comma [0] 3 15" xfId="2781" xr:uid="{00000000-0005-0000-0000-0000FE0D0000}"/>
    <cellStyle name="Comma [0] 3 16" xfId="2782" xr:uid="{00000000-0005-0000-0000-0000FF0D0000}"/>
    <cellStyle name="Comma [0] 3 17" xfId="2783" xr:uid="{00000000-0005-0000-0000-0000000E0000}"/>
    <cellStyle name="Comma [0] 3 18" xfId="2784" xr:uid="{00000000-0005-0000-0000-0000010E0000}"/>
    <cellStyle name="Comma [0] 3 2" xfId="2785" xr:uid="{00000000-0005-0000-0000-0000020E0000}"/>
    <cellStyle name="Comma [0] 3 2 10" xfId="2786" xr:uid="{00000000-0005-0000-0000-0000030E0000}"/>
    <cellStyle name="Comma [0] 3 2 11" xfId="2787" xr:uid="{00000000-0005-0000-0000-0000040E0000}"/>
    <cellStyle name="Comma [0] 3 2 12" xfId="2788" xr:uid="{00000000-0005-0000-0000-0000050E0000}"/>
    <cellStyle name="Comma [0] 3 2 13" xfId="2789" xr:uid="{00000000-0005-0000-0000-0000060E0000}"/>
    <cellStyle name="Comma [0] 3 2 14" xfId="2790" xr:uid="{00000000-0005-0000-0000-0000070E0000}"/>
    <cellStyle name="Comma [0] 3 2 15" xfId="2791" xr:uid="{00000000-0005-0000-0000-0000080E0000}"/>
    <cellStyle name="Comma [0] 3 2 2" xfId="2792" xr:uid="{00000000-0005-0000-0000-0000090E0000}"/>
    <cellStyle name="Comma [0] 3 2 3" xfId="2793" xr:uid="{00000000-0005-0000-0000-00000A0E0000}"/>
    <cellStyle name="Comma [0] 3 2 4" xfId="2794" xr:uid="{00000000-0005-0000-0000-00000B0E0000}"/>
    <cellStyle name="Comma [0] 3 2 5" xfId="2795" xr:uid="{00000000-0005-0000-0000-00000C0E0000}"/>
    <cellStyle name="Comma [0] 3 2 6" xfId="2796" xr:uid="{00000000-0005-0000-0000-00000D0E0000}"/>
    <cellStyle name="Comma [0] 3 2 7" xfId="2797" xr:uid="{00000000-0005-0000-0000-00000E0E0000}"/>
    <cellStyle name="Comma [0] 3 2 8" xfId="2798" xr:uid="{00000000-0005-0000-0000-00000F0E0000}"/>
    <cellStyle name="Comma [0] 3 2 9" xfId="2799" xr:uid="{00000000-0005-0000-0000-0000100E0000}"/>
    <cellStyle name="Comma [0] 3 3" xfId="2800" xr:uid="{00000000-0005-0000-0000-0000110E0000}"/>
    <cellStyle name="Comma [0] 3 4" xfId="2801" xr:uid="{00000000-0005-0000-0000-0000120E0000}"/>
    <cellStyle name="Comma [0] 3 5" xfId="2802" xr:uid="{00000000-0005-0000-0000-0000130E0000}"/>
    <cellStyle name="Comma [0] 3 6" xfId="2803" xr:uid="{00000000-0005-0000-0000-0000140E0000}"/>
    <cellStyle name="Comma [0] 3 7" xfId="2804" xr:uid="{00000000-0005-0000-0000-0000150E0000}"/>
    <cellStyle name="Comma [0] 3 8" xfId="2805" xr:uid="{00000000-0005-0000-0000-0000160E0000}"/>
    <cellStyle name="Comma [0] 3 9" xfId="2806" xr:uid="{00000000-0005-0000-0000-0000170E0000}"/>
    <cellStyle name="Comma [0] 4" xfId="2807" xr:uid="{00000000-0005-0000-0000-0000180E0000}"/>
    <cellStyle name="Comma [0] 4 2" xfId="2808" xr:uid="{00000000-0005-0000-0000-0000190E0000}"/>
    <cellStyle name="Comma [0] 5" xfId="2809" xr:uid="{00000000-0005-0000-0000-00001A0E0000}"/>
    <cellStyle name="Comma [0] 5 2" xfId="2810" xr:uid="{00000000-0005-0000-0000-00001B0E0000}"/>
    <cellStyle name="Comma [0] 6" xfId="2811" xr:uid="{00000000-0005-0000-0000-00001C0E0000}"/>
    <cellStyle name="Comma [0] 6 2" xfId="2812" xr:uid="{00000000-0005-0000-0000-00001D0E0000}"/>
    <cellStyle name="Comma [0] 7" xfId="2813" xr:uid="{00000000-0005-0000-0000-00001E0E0000}"/>
    <cellStyle name="Comma [0] 7 2" xfId="2814" xr:uid="{00000000-0005-0000-0000-00001F0E0000}"/>
    <cellStyle name="Comma [0] 8" xfId="2815" xr:uid="{00000000-0005-0000-0000-0000200E0000}"/>
    <cellStyle name="Comma [0] 8 2" xfId="2816" xr:uid="{00000000-0005-0000-0000-0000210E0000}"/>
    <cellStyle name="Comma [0] 9" xfId="2817" xr:uid="{00000000-0005-0000-0000-0000220E0000}"/>
    <cellStyle name="Comma [0] 9 2" xfId="2818" xr:uid="{00000000-0005-0000-0000-0000230E0000}"/>
    <cellStyle name="Comma [00]" xfId="2819" xr:uid="{00000000-0005-0000-0000-0000240E0000}"/>
    <cellStyle name="Comma 10" xfId="2820" xr:uid="{00000000-0005-0000-0000-0000250E0000}"/>
    <cellStyle name="Comma 10 2" xfId="2821" xr:uid="{00000000-0005-0000-0000-0000260E0000}"/>
    <cellStyle name="Comma 10 2 10" xfId="2822" xr:uid="{00000000-0005-0000-0000-0000270E0000}"/>
    <cellStyle name="Comma 10 2 11" xfId="2823" xr:uid="{00000000-0005-0000-0000-0000280E0000}"/>
    <cellStyle name="Comma 10 2 12" xfId="2824" xr:uid="{00000000-0005-0000-0000-0000290E0000}"/>
    <cellStyle name="Comma 10 2 13" xfId="2825" xr:uid="{00000000-0005-0000-0000-00002A0E0000}"/>
    <cellStyle name="Comma 10 2 14" xfId="2826" xr:uid="{00000000-0005-0000-0000-00002B0E0000}"/>
    <cellStyle name="Comma 10 2 15" xfId="2827" xr:uid="{00000000-0005-0000-0000-00002C0E0000}"/>
    <cellStyle name="Comma 10 2 16" xfId="2828" xr:uid="{00000000-0005-0000-0000-00002D0E0000}"/>
    <cellStyle name="Comma 10 2 17" xfId="2829" xr:uid="{00000000-0005-0000-0000-00002E0E0000}"/>
    <cellStyle name="Comma 10 2 18" xfId="2830" xr:uid="{00000000-0005-0000-0000-00002F0E0000}"/>
    <cellStyle name="Comma 10 2 19" xfId="2831" xr:uid="{00000000-0005-0000-0000-0000300E0000}"/>
    <cellStyle name="Comma 10 2 2" xfId="2832" xr:uid="{00000000-0005-0000-0000-0000310E0000}"/>
    <cellStyle name="Comma 10 2 2 10" xfId="2833" xr:uid="{00000000-0005-0000-0000-0000320E0000}"/>
    <cellStyle name="Comma 10 2 2 11" xfId="2834" xr:uid="{00000000-0005-0000-0000-0000330E0000}"/>
    <cellStyle name="Comma 10 2 2 12" xfId="2835" xr:uid="{00000000-0005-0000-0000-0000340E0000}"/>
    <cellStyle name="Comma 10 2 2 13" xfId="2836" xr:uid="{00000000-0005-0000-0000-0000350E0000}"/>
    <cellStyle name="Comma 10 2 2 14" xfId="2837" xr:uid="{00000000-0005-0000-0000-0000360E0000}"/>
    <cellStyle name="Comma 10 2 2 15" xfId="2838" xr:uid="{00000000-0005-0000-0000-0000370E0000}"/>
    <cellStyle name="Comma 10 2 2 16" xfId="2839" xr:uid="{00000000-0005-0000-0000-0000380E0000}"/>
    <cellStyle name="Comma 10 2 2 17" xfId="2840" xr:uid="{00000000-0005-0000-0000-0000390E0000}"/>
    <cellStyle name="Comma 10 2 2 18" xfId="2841" xr:uid="{00000000-0005-0000-0000-00003A0E0000}"/>
    <cellStyle name="Comma 10 2 2 2" xfId="2842" xr:uid="{00000000-0005-0000-0000-00003B0E0000}"/>
    <cellStyle name="Comma 10 2 2 2 2" xfId="2843" xr:uid="{00000000-0005-0000-0000-00003C0E0000}"/>
    <cellStyle name="Comma 10 2 2 2 2 2" xfId="2844" xr:uid="{00000000-0005-0000-0000-00003D0E0000}"/>
    <cellStyle name="Comma 10 2 2 2 3" xfId="2845" xr:uid="{00000000-0005-0000-0000-00003E0E0000}"/>
    <cellStyle name="Comma 10 2 2 2 4" xfId="2846" xr:uid="{00000000-0005-0000-0000-00003F0E0000}"/>
    <cellStyle name="Comma 10 2 2 2 5" xfId="2847" xr:uid="{00000000-0005-0000-0000-0000400E0000}"/>
    <cellStyle name="Comma 10 2 2 3" xfId="2848" xr:uid="{00000000-0005-0000-0000-0000410E0000}"/>
    <cellStyle name="Comma 10 2 2 3 2" xfId="2849" xr:uid="{00000000-0005-0000-0000-0000420E0000}"/>
    <cellStyle name="Comma 10 2 2 3 3" xfId="2850" xr:uid="{00000000-0005-0000-0000-0000430E0000}"/>
    <cellStyle name="Comma 10 2 2 3 4" xfId="2851" xr:uid="{00000000-0005-0000-0000-0000440E0000}"/>
    <cellStyle name="Comma 10 2 2 4" xfId="2852" xr:uid="{00000000-0005-0000-0000-0000450E0000}"/>
    <cellStyle name="Comma 10 2 2 5" xfId="2853" xr:uid="{00000000-0005-0000-0000-0000460E0000}"/>
    <cellStyle name="Comma 10 2 2 6" xfId="2854" xr:uid="{00000000-0005-0000-0000-0000470E0000}"/>
    <cellStyle name="Comma 10 2 2 7" xfId="2855" xr:uid="{00000000-0005-0000-0000-0000480E0000}"/>
    <cellStyle name="Comma 10 2 2 8" xfId="2856" xr:uid="{00000000-0005-0000-0000-0000490E0000}"/>
    <cellStyle name="Comma 10 2 2 9" xfId="2857" xr:uid="{00000000-0005-0000-0000-00004A0E0000}"/>
    <cellStyle name="Comma 10 2 3" xfId="2858" xr:uid="{00000000-0005-0000-0000-00004B0E0000}"/>
    <cellStyle name="Comma 10 2 3 2" xfId="2859" xr:uid="{00000000-0005-0000-0000-00004C0E0000}"/>
    <cellStyle name="Comma 10 2 3 2 2" xfId="2860" xr:uid="{00000000-0005-0000-0000-00004D0E0000}"/>
    <cellStyle name="Comma 10 2 3 3" xfId="2861" xr:uid="{00000000-0005-0000-0000-00004E0E0000}"/>
    <cellStyle name="Comma 10 2 3 4" xfId="2862" xr:uid="{00000000-0005-0000-0000-00004F0E0000}"/>
    <cellStyle name="Comma 10 2 3 5" xfId="2863" xr:uid="{00000000-0005-0000-0000-0000500E0000}"/>
    <cellStyle name="Comma 10 2 4" xfId="2864" xr:uid="{00000000-0005-0000-0000-0000510E0000}"/>
    <cellStyle name="Comma 10 2 4 2" xfId="2865" xr:uid="{00000000-0005-0000-0000-0000520E0000}"/>
    <cellStyle name="Comma 10 2 4 2 2" xfId="2866" xr:uid="{00000000-0005-0000-0000-0000530E0000}"/>
    <cellStyle name="Comma 10 2 4 3" xfId="2867" xr:uid="{00000000-0005-0000-0000-0000540E0000}"/>
    <cellStyle name="Comma 10 2 4 4" xfId="2868" xr:uid="{00000000-0005-0000-0000-0000550E0000}"/>
    <cellStyle name="Comma 10 2 4 5" xfId="2869" xr:uid="{00000000-0005-0000-0000-0000560E0000}"/>
    <cellStyle name="Comma 10 2 5" xfId="2870" xr:uid="{00000000-0005-0000-0000-0000570E0000}"/>
    <cellStyle name="Comma 10 2 5 2" xfId="2871" xr:uid="{00000000-0005-0000-0000-0000580E0000}"/>
    <cellStyle name="Comma 10 2 5 3" xfId="2872" xr:uid="{00000000-0005-0000-0000-0000590E0000}"/>
    <cellStyle name="Comma 10 2 6" xfId="2873" xr:uid="{00000000-0005-0000-0000-00005A0E0000}"/>
    <cellStyle name="Comma 10 2 7" xfId="2874" xr:uid="{00000000-0005-0000-0000-00005B0E0000}"/>
    <cellStyle name="Comma 10 2 8" xfId="2875" xr:uid="{00000000-0005-0000-0000-00005C0E0000}"/>
    <cellStyle name="Comma 10 2 9" xfId="2876" xr:uid="{00000000-0005-0000-0000-00005D0E0000}"/>
    <cellStyle name="Comma 10 3" xfId="2877" xr:uid="{00000000-0005-0000-0000-00005E0E0000}"/>
    <cellStyle name="Comma 10 3 2" xfId="2878" xr:uid="{00000000-0005-0000-0000-00005F0E0000}"/>
    <cellStyle name="Comma 10 3 2 2" xfId="2879" xr:uid="{00000000-0005-0000-0000-0000600E0000}"/>
    <cellStyle name="Comma 10 3 3" xfId="2880" xr:uid="{00000000-0005-0000-0000-0000610E0000}"/>
    <cellStyle name="Comma 10 3 3 2" xfId="2881" xr:uid="{00000000-0005-0000-0000-0000620E0000}"/>
    <cellStyle name="Comma 10 3 4" xfId="2882" xr:uid="{00000000-0005-0000-0000-0000630E0000}"/>
    <cellStyle name="Comma 10 4" xfId="2883" xr:uid="{00000000-0005-0000-0000-0000640E0000}"/>
    <cellStyle name="Comma 10 4 2" xfId="2884" xr:uid="{00000000-0005-0000-0000-0000650E0000}"/>
    <cellStyle name="Comma 10 4 2 2" xfId="2885" xr:uid="{00000000-0005-0000-0000-0000660E0000}"/>
    <cellStyle name="Comma 10 4 3" xfId="2886" xr:uid="{00000000-0005-0000-0000-0000670E0000}"/>
    <cellStyle name="Comma 10 5" xfId="2887" xr:uid="{00000000-0005-0000-0000-0000680E0000}"/>
    <cellStyle name="Comma 10 5 2" xfId="2888" xr:uid="{00000000-0005-0000-0000-0000690E0000}"/>
    <cellStyle name="Comma 10 5 2 2" xfId="2889" xr:uid="{00000000-0005-0000-0000-00006A0E0000}"/>
    <cellStyle name="Comma 10 5 3" xfId="2890" xr:uid="{00000000-0005-0000-0000-00006B0E0000}"/>
    <cellStyle name="Comma 10 6" xfId="2891" xr:uid="{00000000-0005-0000-0000-00006C0E0000}"/>
    <cellStyle name="Comma 10 6 2" xfId="2892" xr:uid="{00000000-0005-0000-0000-00006D0E0000}"/>
    <cellStyle name="Comma 10 7" xfId="2893" xr:uid="{00000000-0005-0000-0000-00006E0E0000}"/>
    <cellStyle name="Comma 10 8" xfId="2894" xr:uid="{00000000-0005-0000-0000-00006F0E0000}"/>
    <cellStyle name="Comma 100" xfId="2895" xr:uid="{00000000-0005-0000-0000-0000700E0000}"/>
    <cellStyle name="Comma 100 2" xfId="2896" xr:uid="{00000000-0005-0000-0000-0000710E0000}"/>
    <cellStyle name="Comma 100 2 2" xfId="2897" xr:uid="{00000000-0005-0000-0000-0000720E0000}"/>
    <cellStyle name="Comma 100 3" xfId="2898" xr:uid="{00000000-0005-0000-0000-0000730E0000}"/>
    <cellStyle name="Comma 100 4" xfId="2899" xr:uid="{00000000-0005-0000-0000-0000740E0000}"/>
    <cellStyle name="Comma 101" xfId="2900" xr:uid="{00000000-0005-0000-0000-0000750E0000}"/>
    <cellStyle name="Comma 101 2" xfId="2901" xr:uid="{00000000-0005-0000-0000-0000760E0000}"/>
    <cellStyle name="Comma 101 2 2" xfId="2902" xr:uid="{00000000-0005-0000-0000-0000770E0000}"/>
    <cellStyle name="Comma 101 3" xfId="2903" xr:uid="{00000000-0005-0000-0000-0000780E0000}"/>
    <cellStyle name="Comma 101 4" xfId="2904" xr:uid="{00000000-0005-0000-0000-0000790E0000}"/>
    <cellStyle name="Comma 102" xfId="2905" xr:uid="{00000000-0005-0000-0000-00007A0E0000}"/>
    <cellStyle name="Comma 102 2" xfId="2906" xr:uid="{00000000-0005-0000-0000-00007B0E0000}"/>
    <cellStyle name="Comma 102 2 2" xfId="2907" xr:uid="{00000000-0005-0000-0000-00007C0E0000}"/>
    <cellStyle name="Comma 102 3" xfId="2908" xr:uid="{00000000-0005-0000-0000-00007D0E0000}"/>
    <cellStyle name="Comma 102 4" xfId="2909" xr:uid="{00000000-0005-0000-0000-00007E0E0000}"/>
    <cellStyle name="Comma 103" xfId="2910" xr:uid="{00000000-0005-0000-0000-00007F0E0000}"/>
    <cellStyle name="Comma 103 2" xfId="2911" xr:uid="{00000000-0005-0000-0000-0000800E0000}"/>
    <cellStyle name="Comma 103 2 2" xfId="2912" xr:uid="{00000000-0005-0000-0000-0000810E0000}"/>
    <cellStyle name="Comma 103 3" xfId="2913" xr:uid="{00000000-0005-0000-0000-0000820E0000}"/>
    <cellStyle name="Comma 103 4" xfId="2914" xr:uid="{00000000-0005-0000-0000-0000830E0000}"/>
    <cellStyle name="Comma 104" xfId="2915" xr:uid="{00000000-0005-0000-0000-0000840E0000}"/>
    <cellStyle name="Comma 104 2" xfId="2916" xr:uid="{00000000-0005-0000-0000-0000850E0000}"/>
    <cellStyle name="Comma 104 2 2" xfId="2917" xr:uid="{00000000-0005-0000-0000-0000860E0000}"/>
    <cellStyle name="Comma 104 3" xfId="2918" xr:uid="{00000000-0005-0000-0000-0000870E0000}"/>
    <cellStyle name="Comma 105" xfId="2919" xr:uid="{00000000-0005-0000-0000-0000880E0000}"/>
    <cellStyle name="Comma 105 2" xfId="2920" xr:uid="{00000000-0005-0000-0000-0000890E0000}"/>
    <cellStyle name="Comma 105 2 2" xfId="2921" xr:uid="{00000000-0005-0000-0000-00008A0E0000}"/>
    <cellStyle name="Comma 105 3" xfId="2922" xr:uid="{00000000-0005-0000-0000-00008B0E0000}"/>
    <cellStyle name="Comma 106" xfId="2923" xr:uid="{00000000-0005-0000-0000-00008C0E0000}"/>
    <cellStyle name="Comma 106 2" xfId="2924" xr:uid="{00000000-0005-0000-0000-00008D0E0000}"/>
    <cellStyle name="Comma 106 2 2" xfId="2925" xr:uid="{00000000-0005-0000-0000-00008E0E0000}"/>
    <cellStyle name="Comma 106 3" xfId="2926" xr:uid="{00000000-0005-0000-0000-00008F0E0000}"/>
    <cellStyle name="Comma 107" xfId="2927" xr:uid="{00000000-0005-0000-0000-0000900E0000}"/>
    <cellStyle name="Comma 107 2" xfId="2928" xr:uid="{00000000-0005-0000-0000-0000910E0000}"/>
    <cellStyle name="Comma 107 2 2" xfId="2929" xr:uid="{00000000-0005-0000-0000-0000920E0000}"/>
    <cellStyle name="Comma 107 3" xfId="2930" xr:uid="{00000000-0005-0000-0000-0000930E0000}"/>
    <cellStyle name="Comma 108" xfId="2931" xr:uid="{00000000-0005-0000-0000-0000940E0000}"/>
    <cellStyle name="Comma 108 2" xfId="2932" xr:uid="{00000000-0005-0000-0000-0000950E0000}"/>
    <cellStyle name="Comma 108 3" xfId="2933" xr:uid="{00000000-0005-0000-0000-0000960E0000}"/>
    <cellStyle name="Comma 109" xfId="2934" xr:uid="{00000000-0005-0000-0000-0000970E0000}"/>
    <cellStyle name="Comma 109 2" xfId="2935" xr:uid="{00000000-0005-0000-0000-0000980E0000}"/>
    <cellStyle name="Comma 109 3" xfId="2936" xr:uid="{00000000-0005-0000-0000-0000990E0000}"/>
    <cellStyle name="Comma 109 3 2" xfId="20434" xr:uid="{00000000-0005-0000-0000-00009A0E0000}"/>
    <cellStyle name="Comma 11" xfId="2937" xr:uid="{00000000-0005-0000-0000-00009B0E0000}"/>
    <cellStyle name="Comma 11 2" xfId="2938" xr:uid="{00000000-0005-0000-0000-00009C0E0000}"/>
    <cellStyle name="Comma 11 2 10" xfId="2939" xr:uid="{00000000-0005-0000-0000-00009D0E0000}"/>
    <cellStyle name="Comma 11 2 11" xfId="2940" xr:uid="{00000000-0005-0000-0000-00009E0E0000}"/>
    <cellStyle name="Comma 11 2 12" xfId="2941" xr:uid="{00000000-0005-0000-0000-00009F0E0000}"/>
    <cellStyle name="Comma 11 2 13" xfId="2942" xr:uid="{00000000-0005-0000-0000-0000A00E0000}"/>
    <cellStyle name="Comma 11 2 14" xfId="2943" xr:uid="{00000000-0005-0000-0000-0000A10E0000}"/>
    <cellStyle name="Comma 11 2 15" xfId="2944" xr:uid="{00000000-0005-0000-0000-0000A20E0000}"/>
    <cellStyle name="Comma 11 2 16" xfId="2945" xr:uid="{00000000-0005-0000-0000-0000A30E0000}"/>
    <cellStyle name="Comma 11 2 17" xfId="2946" xr:uid="{00000000-0005-0000-0000-0000A40E0000}"/>
    <cellStyle name="Comma 11 2 18" xfId="2947" xr:uid="{00000000-0005-0000-0000-0000A50E0000}"/>
    <cellStyle name="Comma 11 2 2" xfId="2948" xr:uid="{00000000-0005-0000-0000-0000A60E0000}"/>
    <cellStyle name="Comma 11 2 2 10" xfId="2949" xr:uid="{00000000-0005-0000-0000-0000A70E0000}"/>
    <cellStyle name="Comma 11 2 2 11" xfId="2950" xr:uid="{00000000-0005-0000-0000-0000A80E0000}"/>
    <cellStyle name="Comma 11 2 2 12" xfId="2951" xr:uid="{00000000-0005-0000-0000-0000A90E0000}"/>
    <cellStyle name="Comma 11 2 2 13" xfId="2952" xr:uid="{00000000-0005-0000-0000-0000AA0E0000}"/>
    <cellStyle name="Comma 11 2 2 14" xfId="2953" xr:uid="{00000000-0005-0000-0000-0000AB0E0000}"/>
    <cellStyle name="Comma 11 2 2 15" xfId="2954" xr:uid="{00000000-0005-0000-0000-0000AC0E0000}"/>
    <cellStyle name="Comma 11 2 2 16" xfId="2955" xr:uid="{00000000-0005-0000-0000-0000AD0E0000}"/>
    <cellStyle name="Comma 11 2 2 17" xfId="2956" xr:uid="{00000000-0005-0000-0000-0000AE0E0000}"/>
    <cellStyle name="Comma 11 2 2 2" xfId="2957" xr:uid="{00000000-0005-0000-0000-0000AF0E0000}"/>
    <cellStyle name="Comma 11 2 2 2 2" xfId="2958" xr:uid="{00000000-0005-0000-0000-0000B00E0000}"/>
    <cellStyle name="Comma 11 2 2 2 3" xfId="2959" xr:uid="{00000000-0005-0000-0000-0000B10E0000}"/>
    <cellStyle name="Comma 11 2 2 3" xfId="2960" xr:uid="{00000000-0005-0000-0000-0000B20E0000}"/>
    <cellStyle name="Comma 11 2 2 4" xfId="2961" xr:uid="{00000000-0005-0000-0000-0000B30E0000}"/>
    <cellStyle name="Comma 11 2 2 5" xfId="2962" xr:uid="{00000000-0005-0000-0000-0000B40E0000}"/>
    <cellStyle name="Comma 11 2 2 6" xfId="2963" xr:uid="{00000000-0005-0000-0000-0000B50E0000}"/>
    <cellStyle name="Comma 11 2 2 7" xfId="2964" xr:uid="{00000000-0005-0000-0000-0000B60E0000}"/>
    <cellStyle name="Comma 11 2 2 8" xfId="2965" xr:uid="{00000000-0005-0000-0000-0000B70E0000}"/>
    <cellStyle name="Comma 11 2 2 9" xfId="2966" xr:uid="{00000000-0005-0000-0000-0000B80E0000}"/>
    <cellStyle name="Comma 11 2 3" xfId="2967" xr:uid="{00000000-0005-0000-0000-0000B90E0000}"/>
    <cellStyle name="Comma 11 2 3 2" xfId="2968" xr:uid="{00000000-0005-0000-0000-0000BA0E0000}"/>
    <cellStyle name="Comma 11 2 3 3" xfId="2969" xr:uid="{00000000-0005-0000-0000-0000BB0E0000}"/>
    <cellStyle name="Comma 11 2 4" xfId="2970" xr:uid="{00000000-0005-0000-0000-0000BC0E0000}"/>
    <cellStyle name="Comma 11 2 4 2" xfId="2971" xr:uid="{00000000-0005-0000-0000-0000BD0E0000}"/>
    <cellStyle name="Comma 11 2 4 3" xfId="2972" xr:uid="{00000000-0005-0000-0000-0000BE0E0000}"/>
    <cellStyle name="Comma 11 2 5" xfId="2973" xr:uid="{00000000-0005-0000-0000-0000BF0E0000}"/>
    <cellStyle name="Comma 11 2 6" xfId="2974" xr:uid="{00000000-0005-0000-0000-0000C00E0000}"/>
    <cellStyle name="Comma 11 2 7" xfId="2975" xr:uid="{00000000-0005-0000-0000-0000C10E0000}"/>
    <cellStyle name="Comma 11 2 8" xfId="2976" xr:uid="{00000000-0005-0000-0000-0000C20E0000}"/>
    <cellStyle name="Comma 11 2 9" xfId="2977" xr:uid="{00000000-0005-0000-0000-0000C30E0000}"/>
    <cellStyle name="Comma 11 3" xfId="2978" xr:uid="{00000000-0005-0000-0000-0000C40E0000}"/>
    <cellStyle name="Comma 11 3 2" xfId="2979" xr:uid="{00000000-0005-0000-0000-0000C50E0000}"/>
    <cellStyle name="Comma 11 3 2 2" xfId="2980" xr:uid="{00000000-0005-0000-0000-0000C60E0000}"/>
    <cellStyle name="Comma 11 3 3" xfId="2981" xr:uid="{00000000-0005-0000-0000-0000C70E0000}"/>
    <cellStyle name="Comma 11 3 3 2" xfId="2982" xr:uid="{00000000-0005-0000-0000-0000C80E0000}"/>
    <cellStyle name="Comma 11 3 4" xfId="2983" xr:uid="{00000000-0005-0000-0000-0000C90E0000}"/>
    <cellStyle name="Comma 11 4" xfId="2984" xr:uid="{00000000-0005-0000-0000-0000CA0E0000}"/>
    <cellStyle name="Comma 11 4 2" xfId="2985" xr:uid="{00000000-0005-0000-0000-0000CB0E0000}"/>
    <cellStyle name="Comma 11 4 2 2" xfId="2986" xr:uid="{00000000-0005-0000-0000-0000CC0E0000}"/>
    <cellStyle name="Comma 11 4 3" xfId="2987" xr:uid="{00000000-0005-0000-0000-0000CD0E0000}"/>
    <cellStyle name="Comma 11 5" xfId="2988" xr:uid="{00000000-0005-0000-0000-0000CE0E0000}"/>
    <cellStyle name="Comma 11 5 2" xfId="2989" xr:uid="{00000000-0005-0000-0000-0000CF0E0000}"/>
    <cellStyle name="Comma 11 6" xfId="2990" xr:uid="{00000000-0005-0000-0000-0000D00E0000}"/>
    <cellStyle name="Comma 11 6 2" xfId="2991" xr:uid="{00000000-0005-0000-0000-0000D10E0000}"/>
    <cellStyle name="Comma 11 7" xfId="2992" xr:uid="{00000000-0005-0000-0000-0000D20E0000}"/>
    <cellStyle name="Comma 11 8" xfId="2993" xr:uid="{00000000-0005-0000-0000-0000D30E0000}"/>
    <cellStyle name="Comma 110" xfId="2994" xr:uid="{00000000-0005-0000-0000-0000D40E0000}"/>
    <cellStyle name="Comma 110 2" xfId="2995" xr:uid="{00000000-0005-0000-0000-0000D50E0000}"/>
    <cellStyle name="Comma 110 2 2" xfId="2996" xr:uid="{00000000-0005-0000-0000-0000D60E0000}"/>
    <cellStyle name="Comma 110 3" xfId="2997" xr:uid="{00000000-0005-0000-0000-0000D70E0000}"/>
    <cellStyle name="Comma 110 4" xfId="2998" xr:uid="{00000000-0005-0000-0000-0000D80E0000}"/>
    <cellStyle name="Comma 111" xfId="2999" xr:uid="{00000000-0005-0000-0000-0000D90E0000}"/>
    <cellStyle name="Comma 111 2" xfId="3000" xr:uid="{00000000-0005-0000-0000-0000DA0E0000}"/>
    <cellStyle name="Comma 111 2 2" xfId="3001" xr:uid="{00000000-0005-0000-0000-0000DB0E0000}"/>
    <cellStyle name="Comma 111 3" xfId="3002" xr:uid="{00000000-0005-0000-0000-0000DC0E0000}"/>
    <cellStyle name="Comma 111 4" xfId="3003" xr:uid="{00000000-0005-0000-0000-0000DD0E0000}"/>
    <cellStyle name="Comma 112" xfId="3004" xr:uid="{00000000-0005-0000-0000-0000DE0E0000}"/>
    <cellStyle name="Comma 112 2" xfId="3005" xr:uid="{00000000-0005-0000-0000-0000DF0E0000}"/>
    <cellStyle name="Comma 112 3" xfId="3006" xr:uid="{00000000-0005-0000-0000-0000E00E0000}"/>
    <cellStyle name="Comma 112 4" xfId="3007" xr:uid="{00000000-0005-0000-0000-0000E10E0000}"/>
    <cellStyle name="Comma 113" xfId="3008" xr:uid="{00000000-0005-0000-0000-0000E20E0000}"/>
    <cellStyle name="Comma 113 2" xfId="3009" xr:uid="{00000000-0005-0000-0000-0000E30E0000}"/>
    <cellStyle name="Comma 113 3" xfId="3010" xr:uid="{00000000-0005-0000-0000-0000E40E0000}"/>
    <cellStyle name="Comma 113 4" xfId="3011" xr:uid="{00000000-0005-0000-0000-0000E50E0000}"/>
    <cellStyle name="Comma 114" xfId="3012" xr:uid="{00000000-0005-0000-0000-0000E60E0000}"/>
    <cellStyle name="Comma 114 2" xfId="3013" xr:uid="{00000000-0005-0000-0000-0000E70E0000}"/>
    <cellStyle name="Comma 114 3" xfId="3014" xr:uid="{00000000-0005-0000-0000-0000E80E0000}"/>
    <cellStyle name="Comma 114 4" xfId="3015" xr:uid="{00000000-0005-0000-0000-0000E90E0000}"/>
    <cellStyle name="Comma 115" xfId="3016" xr:uid="{00000000-0005-0000-0000-0000EA0E0000}"/>
    <cellStyle name="Comma 115 2" xfId="3017" xr:uid="{00000000-0005-0000-0000-0000EB0E0000}"/>
    <cellStyle name="Comma 115 3" xfId="3018" xr:uid="{00000000-0005-0000-0000-0000EC0E0000}"/>
    <cellStyle name="Comma 115 4" xfId="3019" xr:uid="{00000000-0005-0000-0000-0000ED0E0000}"/>
    <cellStyle name="Comma 116" xfId="3020" xr:uid="{00000000-0005-0000-0000-0000EE0E0000}"/>
    <cellStyle name="Comma 116 2" xfId="3021" xr:uid="{00000000-0005-0000-0000-0000EF0E0000}"/>
    <cellStyle name="Comma 116 3" xfId="3022" xr:uid="{00000000-0005-0000-0000-0000F00E0000}"/>
    <cellStyle name="Comma 116 4" xfId="3023" xr:uid="{00000000-0005-0000-0000-0000F10E0000}"/>
    <cellStyle name="Comma 117" xfId="3024" xr:uid="{00000000-0005-0000-0000-0000F20E0000}"/>
    <cellStyle name="Comma 117 2" xfId="3025" xr:uid="{00000000-0005-0000-0000-0000F30E0000}"/>
    <cellStyle name="Comma 117 3" xfId="3026" xr:uid="{00000000-0005-0000-0000-0000F40E0000}"/>
    <cellStyle name="Comma 117 4" xfId="3027" xr:uid="{00000000-0005-0000-0000-0000F50E0000}"/>
    <cellStyle name="Comma 118" xfId="3028" xr:uid="{00000000-0005-0000-0000-0000F60E0000}"/>
    <cellStyle name="Comma 118 2" xfId="3029" xr:uid="{00000000-0005-0000-0000-0000F70E0000}"/>
    <cellStyle name="Comma 118 3" xfId="3030" xr:uid="{00000000-0005-0000-0000-0000F80E0000}"/>
    <cellStyle name="Comma 118 4" xfId="3031" xr:uid="{00000000-0005-0000-0000-0000F90E0000}"/>
    <cellStyle name="Comma 119" xfId="3032" xr:uid="{00000000-0005-0000-0000-0000FA0E0000}"/>
    <cellStyle name="Comma 119 2" xfId="3033" xr:uid="{00000000-0005-0000-0000-0000FB0E0000}"/>
    <cellStyle name="Comma 119 3" xfId="3034" xr:uid="{00000000-0005-0000-0000-0000FC0E0000}"/>
    <cellStyle name="Comma 119 4" xfId="3035" xr:uid="{00000000-0005-0000-0000-0000FD0E0000}"/>
    <cellStyle name="Comma 12" xfId="3036" xr:uid="{00000000-0005-0000-0000-0000FE0E0000}"/>
    <cellStyle name="Comma 12 10" xfId="3037" xr:uid="{00000000-0005-0000-0000-0000FF0E0000}"/>
    <cellStyle name="Comma 12 11" xfId="3038" xr:uid="{00000000-0005-0000-0000-0000000F0000}"/>
    <cellStyle name="Comma 12 12" xfId="3039" xr:uid="{00000000-0005-0000-0000-0000010F0000}"/>
    <cellStyle name="Comma 12 13" xfId="3040" xr:uid="{00000000-0005-0000-0000-0000020F0000}"/>
    <cellStyle name="Comma 12 14" xfId="3041" xr:uid="{00000000-0005-0000-0000-0000030F0000}"/>
    <cellStyle name="Comma 12 15" xfId="3042" xr:uid="{00000000-0005-0000-0000-0000040F0000}"/>
    <cellStyle name="Comma 12 16" xfId="3043" xr:uid="{00000000-0005-0000-0000-0000050F0000}"/>
    <cellStyle name="Comma 12 17" xfId="3044" xr:uid="{00000000-0005-0000-0000-0000060F0000}"/>
    <cellStyle name="Comma 12 18" xfId="3045" xr:uid="{00000000-0005-0000-0000-0000070F0000}"/>
    <cellStyle name="Comma 12 2" xfId="3046" xr:uid="{00000000-0005-0000-0000-0000080F0000}"/>
    <cellStyle name="Comma 12 2 10" xfId="3047" xr:uid="{00000000-0005-0000-0000-0000090F0000}"/>
    <cellStyle name="Comma 12 2 11" xfId="3048" xr:uid="{00000000-0005-0000-0000-00000A0F0000}"/>
    <cellStyle name="Comma 12 2 12" xfId="3049" xr:uid="{00000000-0005-0000-0000-00000B0F0000}"/>
    <cellStyle name="Comma 12 2 13" xfId="3050" xr:uid="{00000000-0005-0000-0000-00000C0F0000}"/>
    <cellStyle name="Comma 12 2 14" xfId="3051" xr:uid="{00000000-0005-0000-0000-00000D0F0000}"/>
    <cellStyle name="Comma 12 2 15" xfId="3052" xr:uid="{00000000-0005-0000-0000-00000E0F0000}"/>
    <cellStyle name="Comma 12 2 16" xfId="3053" xr:uid="{00000000-0005-0000-0000-00000F0F0000}"/>
    <cellStyle name="Comma 12 2 17" xfId="3054" xr:uid="{00000000-0005-0000-0000-0000100F0000}"/>
    <cellStyle name="Comma 12 2 2" xfId="3055" xr:uid="{00000000-0005-0000-0000-0000110F0000}"/>
    <cellStyle name="Comma 12 2 3" xfId="3056" xr:uid="{00000000-0005-0000-0000-0000120F0000}"/>
    <cellStyle name="Comma 12 2 4" xfId="3057" xr:uid="{00000000-0005-0000-0000-0000130F0000}"/>
    <cellStyle name="Comma 12 2 5" xfId="3058" xr:uid="{00000000-0005-0000-0000-0000140F0000}"/>
    <cellStyle name="Comma 12 2 6" xfId="3059" xr:uid="{00000000-0005-0000-0000-0000150F0000}"/>
    <cellStyle name="Comma 12 2 7" xfId="3060" xr:uid="{00000000-0005-0000-0000-0000160F0000}"/>
    <cellStyle name="Comma 12 2 8" xfId="3061" xr:uid="{00000000-0005-0000-0000-0000170F0000}"/>
    <cellStyle name="Comma 12 2 9" xfId="3062" xr:uid="{00000000-0005-0000-0000-0000180F0000}"/>
    <cellStyle name="Comma 12 3" xfId="3063" xr:uid="{00000000-0005-0000-0000-0000190F0000}"/>
    <cellStyle name="Comma 12 3 2" xfId="3064" xr:uid="{00000000-0005-0000-0000-00001A0F0000}"/>
    <cellStyle name="Comma 12 3 2 2" xfId="3065" xr:uid="{00000000-0005-0000-0000-00001B0F0000}"/>
    <cellStyle name="Comma 12 3 3" xfId="3066" xr:uid="{00000000-0005-0000-0000-00001C0F0000}"/>
    <cellStyle name="Comma 12 3 4" xfId="3067" xr:uid="{00000000-0005-0000-0000-00001D0F0000}"/>
    <cellStyle name="Comma 12 4" xfId="3068" xr:uid="{00000000-0005-0000-0000-00001E0F0000}"/>
    <cellStyle name="Comma 12 4 2" xfId="3069" xr:uid="{00000000-0005-0000-0000-00001F0F0000}"/>
    <cellStyle name="Comma 12 4 3" xfId="3070" xr:uid="{00000000-0005-0000-0000-0000200F0000}"/>
    <cellStyle name="Comma 12 5" xfId="3071" xr:uid="{00000000-0005-0000-0000-0000210F0000}"/>
    <cellStyle name="Comma 12 6" xfId="3072" xr:uid="{00000000-0005-0000-0000-0000220F0000}"/>
    <cellStyle name="Comma 12 7" xfId="3073" xr:uid="{00000000-0005-0000-0000-0000230F0000}"/>
    <cellStyle name="Comma 12 8" xfId="3074" xr:uid="{00000000-0005-0000-0000-0000240F0000}"/>
    <cellStyle name="Comma 12 9" xfId="3075" xr:uid="{00000000-0005-0000-0000-0000250F0000}"/>
    <cellStyle name="Comma 120" xfId="3076" xr:uid="{00000000-0005-0000-0000-0000260F0000}"/>
    <cellStyle name="Comma 120 2" xfId="3077" xr:uid="{00000000-0005-0000-0000-0000270F0000}"/>
    <cellStyle name="Comma 120 3" xfId="3078" xr:uid="{00000000-0005-0000-0000-0000280F0000}"/>
    <cellStyle name="Comma 120 4" xfId="3079" xr:uid="{00000000-0005-0000-0000-0000290F0000}"/>
    <cellStyle name="Comma 121" xfId="3080" xr:uid="{00000000-0005-0000-0000-00002A0F0000}"/>
    <cellStyle name="Comma 121 2" xfId="3081" xr:uid="{00000000-0005-0000-0000-00002B0F0000}"/>
    <cellStyle name="Comma 121 3" xfId="3082" xr:uid="{00000000-0005-0000-0000-00002C0F0000}"/>
    <cellStyle name="Comma 121 4" xfId="3083" xr:uid="{00000000-0005-0000-0000-00002D0F0000}"/>
    <cellStyle name="Comma 122" xfId="3084" xr:uid="{00000000-0005-0000-0000-00002E0F0000}"/>
    <cellStyle name="Comma 122 2" xfId="3085" xr:uid="{00000000-0005-0000-0000-00002F0F0000}"/>
    <cellStyle name="Comma 122 3" xfId="3086" xr:uid="{00000000-0005-0000-0000-0000300F0000}"/>
    <cellStyle name="Comma 122 4" xfId="3087" xr:uid="{00000000-0005-0000-0000-0000310F0000}"/>
    <cellStyle name="Comma 123" xfId="3088" xr:uid="{00000000-0005-0000-0000-0000320F0000}"/>
    <cellStyle name="Comma 123 2" xfId="3089" xr:uid="{00000000-0005-0000-0000-0000330F0000}"/>
    <cellStyle name="Comma 123 3" xfId="3090" xr:uid="{00000000-0005-0000-0000-0000340F0000}"/>
    <cellStyle name="Comma 123 4" xfId="3091" xr:uid="{00000000-0005-0000-0000-0000350F0000}"/>
    <cellStyle name="Comma 124" xfId="3092" xr:uid="{00000000-0005-0000-0000-0000360F0000}"/>
    <cellStyle name="Comma 124 2" xfId="3093" xr:uid="{00000000-0005-0000-0000-0000370F0000}"/>
    <cellStyle name="Comma 124 3" xfId="3094" xr:uid="{00000000-0005-0000-0000-0000380F0000}"/>
    <cellStyle name="Comma 124 4" xfId="3095" xr:uid="{00000000-0005-0000-0000-0000390F0000}"/>
    <cellStyle name="Comma 125" xfId="3096" xr:uid="{00000000-0005-0000-0000-00003A0F0000}"/>
    <cellStyle name="Comma 125 2" xfId="3097" xr:uid="{00000000-0005-0000-0000-00003B0F0000}"/>
    <cellStyle name="Comma 125 3" xfId="3098" xr:uid="{00000000-0005-0000-0000-00003C0F0000}"/>
    <cellStyle name="Comma 125 4" xfId="3099" xr:uid="{00000000-0005-0000-0000-00003D0F0000}"/>
    <cellStyle name="Comma 126" xfId="3100" xr:uid="{00000000-0005-0000-0000-00003E0F0000}"/>
    <cellStyle name="Comma 126 2" xfId="3101" xr:uid="{00000000-0005-0000-0000-00003F0F0000}"/>
    <cellStyle name="Comma 126 3" xfId="3102" xr:uid="{00000000-0005-0000-0000-0000400F0000}"/>
    <cellStyle name="Comma 126 4" xfId="3103" xr:uid="{00000000-0005-0000-0000-0000410F0000}"/>
    <cellStyle name="Comma 127" xfId="3104" xr:uid="{00000000-0005-0000-0000-0000420F0000}"/>
    <cellStyle name="Comma 127 2" xfId="3105" xr:uid="{00000000-0005-0000-0000-0000430F0000}"/>
    <cellStyle name="Comma 127 3" xfId="3106" xr:uid="{00000000-0005-0000-0000-0000440F0000}"/>
    <cellStyle name="Comma 127 4" xfId="3107" xr:uid="{00000000-0005-0000-0000-0000450F0000}"/>
    <cellStyle name="Comma 128" xfId="3108" xr:uid="{00000000-0005-0000-0000-0000460F0000}"/>
    <cellStyle name="Comma 128 2" xfId="3109" xr:uid="{00000000-0005-0000-0000-0000470F0000}"/>
    <cellStyle name="Comma 128 3" xfId="3110" xr:uid="{00000000-0005-0000-0000-0000480F0000}"/>
    <cellStyle name="Comma 128 4" xfId="3111" xr:uid="{00000000-0005-0000-0000-0000490F0000}"/>
    <cellStyle name="Comma 129" xfId="3112" xr:uid="{00000000-0005-0000-0000-00004A0F0000}"/>
    <cellStyle name="Comma 129 2" xfId="3113" xr:uid="{00000000-0005-0000-0000-00004B0F0000}"/>
    <cellStyle name="Comma 129 3" xfId="3114" xr:uid="{00000000-0005-0000-0000-00004C0F0000}"/>
    <cellStyle name="Comma 129 4" xfId="3115" xr:uid="{00000000-0005-0000-0000-00004D0F0000}"/>
    <cellStyle name="Comma 13" xfId="3116" xr:uid="{00000000-0005-0000-0000-00004E0F0000}"/>
    <cellStyle name="Comma 13 10" xfId="3117" xr:uid="{00000000-0005-0000-0000-00004F0F0000}"/>
    <cellStyle name="Comma 13 10 2" xfId="3118" xr:uid="{00000000-0005-0000-0000-0000500F0000}"/>
    <cellStyle name="Comma 13 10 2 2" xfId="3119" xr:uid="{00000000-0005-0000-0000-0000510F0000}"/>
    <cellStyle name="Comma 13 10 3" xfId="3120" xr:uid="{00000000-0005-0000-0000-0000520F0000}"/>
    <cellStyle name="Comma 13 10 4" xfId="3121" xr:uid="{00000000-0005-0000-0000-0000530F0000}"/>
    <cellStyle name="Comma 13 11" xfId="3122" xr:uid="{00000000-0005-0000-0000-0000540F0000}"/>
    <cellStyle name="Comma 13 11 2" xfId="3123" xr:uid="{00000000-0005-0000-0000-0000550F0000}"/>
    <cellStyle name="Comma 13 11 2 2" xfId="3124" xr:uid="{00000000-0005-0000-0000-0000560F0000}"/>
    <cellStyle name="Comma 13 11 3" xfId="3125" xr:uid="{00000000-0005-0000-0000-0000570F0000}"/>
    <cellStyle name="Comma 13 11 4" xfId="3126" xr:uid="{00000000-0005-0000-0000-0000580F0000}"/>
    <cellStyle name="Comma 13 12" xfId="3127" xr:uid="{00000000-0005-0000-0000-0000590F0000}"/>
    <cellStyle name="Comma 13 12 2" xfId="3128" xr:uid="{00000000-0005-0000-0000-00005A0F0000}"/>
    <cellStyle name="Comma 13 12 2 2" xfId="3129" xr:uid="{00000000-0005-0000-0000-00005B0F0000}"/>
    <cellStyle name="Comma 13 12 3" xfId="3130" xr:uid="{00000000-0005-0000-0000-00005C0F0000}"/>
    <cellStyle name="Comma 13 12 4" xfId="3131" xr:uid="{00000000-0005-0000-0000-00005D0F0000}"/>
    <cellStyle name="Comma 13 13" xfId="3132" xr:uid="{00000000-0005-0000-0000-00005E0F0000}"/>
    <cellStyle name="Comma 13 13 2" xfId="3133" xr:uid="{00000000-0005-0000-0000-00005F0F0000}"/>
    <cellStyle name="Comma 13 13 2 2" xfId="3134" xr:uid="{00000000-0005-0000-0000-0000600F0000}"/>
    <cellStyle name="Comma 13 13 3" xfId="3135" xr:uid="{00000000-0005-0000-0000-0000610F0000}"/>
    <cellStyle name="Comma 13 13 4" xfId="3136" xr:uid="{00000000-0005-0000-0000-0000620F0000}"/>
    <cellStyle name="Comma 13 14" xfId="3137" xr:uid="{00000000-0005-0000-0000-0000630F0000}"/>
    <cellStyle name="Comma 13 14 2" xfId="3138" xr:uid="{00000000-0005-0000-0000-0000640F0000}"/>
    <cellStyle name="Comma 13 14 2 2" xfId="3139" xr:uid="{00000000-0005-0000-0000-0000650F0000}"/>
    <cellStyle name="Comma 13 14 3" xfId="3140" xr:uid="{00000000-0005-0000-0000-0000660F0000}"/>
    <cellStyle name="Comma 13 14 4" xfId="3141" xr:uid="{00000000-0005-0000-0000-0000670F0000}"/>
    <cellStyle name="Comma 13 15" xfId="3142" xr:uid="{00000000-0005-0000-0000-0000680F0000}"/>
    <cellStyle name="Comma 13 15 2" xfId="3143" xr:uid="{00000000-0005-0000-0000-0000690F0000}"/>
    <cellStyle name="Comma 13 15 2 2" xfId="3144" xr:uid="{00000000-0005-0000-0000-00006A0F0000}"/>
    <cellStyle name="Comma 13 15 3" xfId="3145" xr:uid="{00000000-0005-0000-0000-00006B0F0000}"/>
    <cellStyle name="Comma 13 15 4" xfId="3146" xr:uid="{00000000-0005-0000-0000-00006C0F0000}"/>
    <cellStyle name="Comma 13 16" xfId="3147" xr:uid="{00000000-0005-0000-0000-00006D0F0000}"/>
    <cellStyle name="Comma 13 16 2" xfId="3148" xr:uid="{00000000-0005-0000-0000-00006E0F0000}"/>
    <cellStyle name="Comma 13 16 2 2" xfId="3149" xr:uid="{00000000-0005-0000-0000-00006F0F0000}"/>
    <cellStyle name="Comma 13 16 3" xfId="3150" xr:uid="{00000000-0005-0000-0000-0000700F0000}"/>
    <cellStyle name="Comma 13 16 4" xfId="3151" xr:uid="{00000000-0005-0000-0000-0000710F0000}"/>
    <cellStyle name="Comma 13 17" xfId="3152" xr:uid="{00000000-0005-0000-0000-0000720F0000}"/>
    <cellStyle name="Comma 13 17 2" xfId="3153" xr:uid="{00000000-0005-0000-0000-0000730F0000}"/>
    <cellStyle name="Comma 13 17 2 2" xfId="3154" xr:uid="{00000000-0005-0000-0000-0000740F0000}"/>
    <cellStyle name="Comma 13 17 3" xfId="3155" xr:uid="{00000000-0005-0000-0000-0000750F0000}"/>
    <cellStyle name="Comma 13 18" xfId="3156" xr:uid="{00000000-0005-0000-0000-0000760F0000}"/>
    <cellStyle name="Comma 13 18 2" xfId="3157" xr:uid="{00000000-0005-0000-0000-0000770F0000}"/>
    <cellStyle name="Comma 13 18 2 2" xfId="3158" xr:uid="{00000000-0005-0000-0000-0000780F0000}"/>
    <cellStyle name="Comma 13 18 3" xfId="3159" xr:uid="{00000000-0005-0000-0000-0000790F0000}"/>
    <cellStyle name="Comma 13 19" xfId="3160" xr:uid="{00000000-0005-0000-0000-00007A0F0000}"/>
    <cellStyle name="Comma 13 19 2" xfId="3161" xr:uid="{00000000-0005-0000-0000-00007B0F0000}"/>
    <cellStyle name="Comma 13 19 2 2" xfId="3162" xr:uid="{00000000-0005-0000-0000-00007C0F0000}"/>
    <cellStyle name="Comma 13 19 3" xfId="3163" xr:uid="{00000000-0005-0000-0000-00007D0F0000}"/>
    <cellStyle name="Comma 13 2" xfId="3164" xr:uid="{00000000-0005-0000-0000-00007E0F0000}"/>
    <cellStyle name="Comma 13 2 10" xfId="3165" xr:uid="{00000000-0005-0000-0000-00007F0F0000}"/>
    <cellStyle name="Comma 13 2 11" xfId="3166" xr:uid="{00000000-0005-0000-0000-0000800F0000}"/>
    <cellStyle name="Comma 13 2 12" xfId="3167" xr:uid="{00000000-0005-0000-0000-0000810F0000}"/>
    <cellStyle name="Comma 13 2 13" xfId="3168" xr:uid="{00000000-0005-0000-0000-0000820F0000}"/>
    <cellStyle name="Comma 13 2 14" xfId="3169" xr:uid="{00000000-0005-0000-0000-0000830F0000}"/>
    <cellStyle name="Comma 13 2 15" xfId="3170" xr:uid="{00000000-0005-0000-0000-0000840F0000}"/>
    <cellStyle name="Comma 13 2 16" xfId="3171" xr:uid="{00000000-0005-0000-0000-0000850F0000}"/>
    <cellStyle name="Comma 13 2 17" xfId="3172" xr:uid="{00000000-0005-0000-0000-0000860F0000}"/>
    <cellStyle name="Comma 13 2 2" xfId="3173" xr:uid="{00000000-0005-0000-0000-0000870F0000}"/>
    <cellStyle name="Comma 13 2 2 2" xfId="3174" xr:uid="{00000000-0005-0000-0000-0000880F0000}"/>
    <cellStyle name="Comma 13 2 2 2 2" xfId="3175" xr:uid="{00000000-0005-0000-0000-0000890F0000}"/>
    <cellStyle name="Comma 13 2 2 3" xfId="3176" xr:uid="{00000000-0005-0000-0000-00008A0F0000}"/>
    <cellStyle name="Comma 13 2 2 4" xfId="3177" xr:uid="{00000000-0005-0000-0000-00008B0F0000}"/>
    <cellStyle name="Comma 13 2 3" xfId="3178" xr:uid="{00000000-0005-0000-0000-00008C0F0000}"/>
    <cellStyle name="Comma 13 2 3 2" xfId="3179" xr:uid="{00000000-0005-0000-0000-00008D0F0000}"/>
    <cellStyle name="Comma 13 2 3 2 2" xfId="3180" xr:uid="{00000000-0005-0000-0000-00008E0F0000}"/>
    <cellStyle name="Comma 13 2 3 3" xfId="3181" xr:uid="{00000000-0005-0000-0000-00008F0F0000}"/>
    <cellStyle name="Comma 13 2 3 4" xfId="3182" xr:uid="{00000000-0005-0000-0000-0000900F0000}"/>
    <cellStyle name="Comma 13 2 4" xfId="3183" xr:uid="{00000000-0005-0000-0000-0000910F0000}"/>
    <cellStyle name="Comma 13 2 4 2" xfId="3184" xr:uid="{00000000-0005-0000-0000-0000920F0000}"/>
    <cellStyle name="Comma 13 2 4 3" xfId="3185" xr:uid="{00000000-0005-0000-0000-0000930F0000}"/>
    <cellStyle name="Comma 13 2 5" xfId="3186" xr:uid="{00000000-0005-0000-0000-0000940F0000}"/>
    <cellStyle name="Comma 13 2 6" xfId="3187" xr:uid="{00000000-0005-0000-0000-0000950F0000}"/>
    <cellStyle name="Comma 13 2 7" xfId="3188" xr:uid="{00000000-0005-0000-0000-0000960F0000}"/>
    <cellStyle name="Comma 13 2 8" xfId="3189" xr:uid="{00000000-0005-0000-0000-0000970F0000}"/>
    <cellStyle name="Comma 13 2 9" xfId="3190" xr:uid="{00000000-0005-0000-0000-0000980F0000}"/>
    <cellStyle name="Comma 13 20" xfId="3191" xr:uid="{00000000-0005-0000-0000-0000990F0000}"/>
    <cellStyle name="Comma 13 20 2" xfId="3192" xr:uid="{00000000-0005-0000-0000-00009A0F0000}"/>
    <cellStyle name="Comma 13 20 2 2" xfId="3193" xr:uid="{00000000-0005-0000-0000-00009B0F0000}"/>
    <cellStyle name="Comma 13 20 3" xfId="3194" xr:uid="{00000000-0005-0000-0000-00009C0F0000}"/>
    <cellStyle name="Comma 13 21" xfId="3195" xr:uid="{00000000-0005-0000-0000-00009D0F0000}"/>
    <cellStyle name="Comma 13 21 2" xfId="3196" xr:uid="{00000000-0005-0000-0000-00009E0F0000}"/>
    <cellStyle name="Comma 13 21 2 2" xfId="3197" xr:uid="{00000000-0005-0000-0000-00009F0F0000}"/>
    <cellStyle name="Comma 13 21 3" xfId="3198" xr:uid="{00000000-0005-0000-0000-0000A00F0000}"/>
    <cellStyle name="Comma 13 22" xfId="3199" xr:uid="{00000000-0005-0000-0000-0000A10F0000}"/>
    <cellStyle name="Comma 13 22 2" xfId="3200" xr:uid="{00000000-0005-0000-0000-0000A20F0000}"/>
    <cellStyle name="Comma 13 22 2 2" xfId="3201" xr:uid="{00000000-0005-0000-0000-0000A30F0000}"/>
    <cellStyle name="Comma 13 22 3" xfId="3202" xr:uid="{00000000-0005-0000-0000-0000A40F0000}"/>
    <cellStyle name="Comma 13 23" xfId="3203" xr:uid="{00000000-0005-0000-0000-0000A50F0000}"/>
    <cellStyle name="Comma 13 23 2" xfId="3204" xr:uid="{00000000-0005-0000-0000-0000A60F0000}"/>
    <cellStyle name="Comma 13 23 2 2" xfId="3205" xr:uid="{00000000-0005-0000-0000-0000A70F0000}"/>
    <cellStyle name="Comma 13 23 3" xfId="3206" xr:uid="{00000000-0005-0000-0000-0000A80F0000}"/>
    <cellStyle name="Comma 13 24" xfId="3207" xr:uid="{00000000-0005-0000-0000-0000A90F0000}"/>
    <cellStyle name="Comma 13 24 2" xfId="3208" xr:uid="{00000000-0005-0000-0000-0000AA0F0000}"/>
    <cellStyle name="Comma 13 24 2 2" xfId="3209" xr:uid="{00000000-0005-0000-0000-0000AB0F0000}"/>
    <cellStyle name="Comma 13 24 3" xfId="3210" xr:uid="{00000000-0005-0000-0000-0000AC0F0000}"/>
    <cellStyle name="Comma 13 25" xfId="3211" xr:uid="{00000000-0005-0000-0000-0000AD0F0000}"/>
    <cellStyle name="Comma 13 25 2" xfId="3212" xr:uid="{00000000-0005-0000-0000-0000AE0F0000}"/>
    <cellStyle name="Comma 13 25 2 2" xfId="3213" xr:uid="{00000000-0005-0000-0000-0000AF0F0000}"/>
    <cellStyle name="Comma 13 25 3" xfId="3214" xr:uid="{00000000-0005-0000-0000-0000B00F0000}"/>
    <cellStyle name="Comma 13 26" xfId="3215" xr:uid="{00000000-0005-0000-0000-0000B10F0000}"/>
    <cellStyle name="Comma 13 26 2" xfId="3216" xr:uid="{00000000-0005-0000-0000-0000B20F0000}"/>
    <cellStyle name="Comma 13 26 2 2" xfId="3217" xr:uid="{00000000-0005-0000-0000-0000B30F0000}"/>
    <cellStyle name="Comma 13 26 3" xfId="3218" xr:uid="{00000000-0005-0000-0000-0000B40F0000}"/>
    <cellStyle name="Comma 13 27" xfId="3219" xr:uid="{00000000-0005-0000-0000-0000B50F0000}"/>
    <cellStyle name="Comma 13 27 2" xfId="3220" xr:uid="{00000000-0005-0000-0000-0000B60F0000}"/>
    <cellStyle name="Comma 13 27 2 2" xfId="3221" xr:uid="{00000000-0005-0000-0000-0000B70F0000}"/>
    <cellStyle name="Comma 13 27 3" xfId="3222" xr:uid="{00000000-0005-0000-0000-0000B80F0000}"/>
    <cellStyle name="Comma 13 28" xfId="3223" xr:uid="{00000000-0005-0000-0000-0000B90F0000}"/>
    <cellStyle name="Comma 13 28 2" xfId="3224" xr:uid="{00000000-0005-0000-0000-0000BA0F0000}"/>
    <cellStyle name="Comma 13 28 2 2" xfId="3225" xr:uid="{00000000-0005-0000-0000-0000BB0F0000}"/>
    <cellStyle name="Comma 13 28 3" xfId="3226" xr:uid="{00000000-0005-0000-0000-0000BC0F0000}"/>
    <cellStyle name="Comma 13 29" xfId="3227" xr:uid="{00000000-0005-0000-0000-0000BD0F0000}"/>
    <cellStyle name="Comma 13 29 2" xfId="3228" xr:uid="{00000000-0005-0000-0000-0000BE0F0000}"/>
    <cellStyle name="Comma 13 3" xfId="3229" xr:uid="{00000000-0005-0000-0000-0000BF0F0000}"/>
    <cellStyle name="Comma 13 3 2" xfId="3230" xr:uid="{00000000-0005-0000-0000-0000C00F0000}"/>
    <cellStyle name="Comma 13 3 2 2" xfId="3231" xr:uid="{00000000-0005-0000-0000-0000C10F0000}"/>
    <cellStyle name="Comma 13 3 3" xfId="3232" xr:uid="{00000000-0005-0000-0000-0000C20F0000}"/>
    <cellStyle name="Comma 13 3 3 2" xfId="3233" xr:uid="{00000000-0005-0000-0000-0000C30F0000}"/>
    <cellStyle name="Comma 13 3 3 2 2" xfId="3234" xr:uid="{00000000-0005-0000-0000-0000C40F0000}"/>
    <cellStyle name="Comma 13 3 3 3" xfId="3235" xr:uid="{00000000-0005-0000-0000-0000C50F0000}"/>
    <cellStyle name="Comma 13 3 4" xfId="3236" xr:uid="{00000000-0005-0000-0000-0000C60F0000}"/>
    <cellStyle name="Comma 13 3 4 2" xfId="3237" xr:uid="{00000000-0005-0000-0000-0000C70F0000}"/>
    <cellStyle name="Comma 13 3 5" xfId="3238" xr:uid="{00000000-0005-0000-0000-0000C80F0000}"/>
    <cellStyle name="Comma 13 3 6" xfId="3239" xr:uid="{00000000-0005-0000-0000-0000C90F0000}"/>
    <cellStyle name="Comma 13 30" xfId="3240" xr:uid="{00000000-0005-0000-0000-0000CA0F0000}"/>
    <cellStyle name="Comma 13 30 2" xfId="3241" xr:uid="{00000000-0005-0000-0000-0000CB0F0000}"/>
    <cellStyle name="Comma 13 30 2 2" xfId="3242" xr:uid="{00000000-0005-0000-0000-0000CC0F0000}"/>
    <cellStyle name="Comma 13 30 3" xfId="3243" xr:uid="{00000000-0005-0000-0000-0000CD0F0000}"/>
    <cellStyle name="Comma 13 31" xfId="3244" xr:uid="{00000000-0005-0000-0000-0000CE0F0000}"/>
    <cellStyle name="Comma 13 31 2" xfId="3245" xr:uid="{00000000-0005-0000-0000-0000CF0F0000}"/>
    <cellStyle name="Comma 13 32" xfId="3246" xr:uid="{00000000-0005-0000-0000-0000D00F0000}"/>
    <cellStyle name="Comma 13 32 2" xfId="3247" xr:uid="{00000000-0005-0000-0000-0000D10F0000}"/>
    <cellStyle name="Comma 13 33" xfId="3248" xr:uid="{00000000-0005-0000-0000-0000D20F0000}"/>
    <cellStyle name="Comma 13 4" xfId="3249" xr:uid="{00000000-0005-0000-0000-0000D30F0000}"/>
    <cellStyle name="Comma 13 4 2" xfId="3250" xr:uid="{00000000-0005-0000-0000-0000D40F0000}"/>
    <cellStyle name="Comma 13 4 2 2" xfId="3251" xr:uid="{00000000-0005-0000-0000-0000D50F0000}"/>
    <cellStyle name="Comma 13 4 3" xfId="3252" xr:uid="{00000000-0005-0000-0000-0000D60F0000}"/>
    <cellStyle name="Comma 13 4 3 2" xfId="3253" xr:uid="{00000000-0005-0000-0000-0000D70F0000}"/>
    <cellStyle name="Comma 13 4 3 2 2" xfId="3254" xr:uid="{00000000-0005-0000-0000-0000D80F0000}"/>
    <cellStyle name="Comma 13 4 3 3" xfId="3255" xr:uid="{00000000-0005-0000-0000-0000D90F0000}"/>
    <cellStyle name="Comma 13 4 4" xfId="3256" xr:uid="{00000000-0005-0000-0000-0000DA0F0000}"/>
    <cellStyle name="Comma 13 4 4 2" xfId="3257" xr:uid="{00000000-0005-0000-0000-0000DB0F0000}"/>
    <cellStyle name="Comma 13 4 5" xfId="3258" xr:uid="{00000000-0005-0000-0000-0000DC0F0000}"/>
    <cellStyle name="Comma 13 4 6" xfId="3259" xr:uid="{00000000-0005-0000-0000-0000DD0F0000}"/>
    <cellStyle name="Comma 13 5" xfId="3260" xr:uid="{00000000-0005-0000-0000-0000DE0F0000}"/>
    <cellStyle name="Comma 13 5 2" xfId="3261" xr:uid="{00000000-0005-0000-0000-0000DF0F0000}"/>
    <cellStyle name="Comma 13 5 2 2" xfId="3262" xr:uid="{00000000-0005-0000-0000-0000E00F0000}"/>
    <cellStyle name="Comma 13 5 3" xfId="3263" xr:uid="{00000000-0005-0000-0000-0000E10F0000}"/>
    <cellStyle name="Comma 13 5 3 2" xfId="3264" xr:uid="{00000000-0005-0000-0000-0000E20F0000}"/>
    <cellStyle name="Comma 13 5 3 2 2" xfId="3265" xr:uid="{00000000-0005-0000-0000-0000E30F0000}"/>
    <cellStyle name="Comma 13 5 3 3" xfId="3266" xr:uid="{00000000-0005-0000-0000-0000E40F0000}"/>
    <cellStyle name="Comma 13 5 4" xfId="3267" xr:uid="{00000000-0005-0000-0000-0000E50F0000}"/>
    <cellStyle name="Comma 13 5 5" xfId="3268" xr:uid="{00000000-0005-0000-0000-0000E60F0000}"/>
    <cellStyle name="Comma 13 6" xfId="3269" xr:uid="{00000000-0005-0000-0000-0000E70F0000}"/>
    <cellStyle name="Comma 13 6 2" xfId="3270" xr:uid="{00000000-0005-0000-0000-0000E80F0000}"/>
    <cellStyle name="Comma 13 6 2 2" xfId="3271" xr:uid="{00000000-0005-0000-0000-0000E90F0000}"/>
    <cellStyle name="Comma 13 6 3" xfId="3272" xr:uid="{00000000-0005-0000-0000-0000EA0F0000}"/>
    <cellStyle name="Comma 13 6 4" xfId="3273" xr:uid="{00000000-0005-0000-0000-0000EB0F0000}"/>
    <cellStyle name="Comma 13 7" xfId="3274" xr:uid="{00000000-0005-0000-0000-0000EC0F0000}"/>
    <cellStyle name="Comma 13 7 2" xfId="3275" xr:uid="{00000000-0005-0000-0000-0000ED0F0000}"/>
    <cellStyle name="Comma 13 7 2 2" xfId="3276" xr:uid="{00000000-0005-0000-0000-0000EE0F0000}"/>
    <cellStyle name="Comma 13 7 3" xfId="3277" xr:uid="{00000000-0005-0000-0000-0000EF0F0000}"/>
    <cellStyle name="Comma 13 7 4" xfId="3278" xr:uid="{00000000-0005-0000-0000-0000F00F0000}"/>
    <cellStyle name="Comma 13 8" xfId="3279" xr:uid="{00000000-0005-0000-0000-0000F10F0000}"/>
    <cellStyle name="Comma 13 8 2" xfId="3280" xr:uid="{00000000-0005-0000-0000-0000F20F0000}"/>
    <cellStyle name="Comma 13 8 2 2" xfId="3281" xr:uid="{00000000-0005-0000-0000-0000F30F0000}"/>
    <cellStyle name="Comma 13 8 3" xfId="3282" xr:uid="{00000000-0005-0000-0000-0000F40F0000}"/>
    <cellStyle name="Comma 13 8 4" xfId="3283" xr:uid="{00000000-0005-0000-0000-0000F50F0000}"/>
    <cellStyle name="Comma 13 9" xfId="3284" xr:uid="{00000000-0005-0000-0000-0000F60F0000}"/>
    <cellStyle name="Comma 13 9 2" xfId="3285" xr:uid="{00000000-0005-0000-0000-0000F70F0000}"/>
    <cellStyle name="Comma 13 9 2 2" xfId="3286" xr:uid="{00000000-0005-0000-0000-0000F80F0000}"/>
    <cellStyle name="Comma 13 9 3" xfId="3287" xr:uid="{00000000-0005-0000-0000-0000F90F0000}"/>
    <cellStyle name="Comma 13 9 4" xfId="3288" xr:uid="{00000000-0005-0000-0000-0000FA0F0000}"/>
    <cellStyle name="Comma 130" xfId="3289" xr:uid="{00000000-0005-0000-0000-0000FB0F0000}"/>
    <cellStyle name="Comma 130 2" xfId="3290" xr:uid="{00000000-0005-0000-0000-0000FC0F0000}"/>
    <cellStyle name="Comma 130 3" xfId="3291" xr:uid="{00000000-0005-0000-0000-0000FD0F0000}"/>
    <cellStyle name="Comma 130 4" xfId="3292" xr:uid="{00000000-0005-0000-0000-0000FE0F0000}"/>
    <cellStyle name="Comma 131" xfId="3293" xr:uid="{00000000-0005-0000-0000-0000FF0F0000}"/>
    <cellStyle name="Comma 131 2" xfId="3294" xr:uid="{00000000-0005-0000-0000-000000100000}"/>
    <cellStyle name="Comma 131 3" xfId="3295" xr:uid="{00000000-0005-0000-0000-000001100000}"/>
    <cellStyle name="Comma 131 4" xfId="3296" xr:uid="{00000000-0005-0000-0000-000002100000}"/>
    <cellStyle name="Comma 132" xfId="3297" xr:uid="{00000000-0005-0000-0000-000003100000}"/>
    <cellStyle name="Comma 132 2" xfId="3298" xr:uid="{00000000-0005-0000-0000-000004100000}"/>
    <cellStyle name="Comma 132 3" xfId="3299" xr:uid="{00000000-0005-0000-0000-000005100000}"/>
    <cellStyle name="Comma 132 4" xfId="3300" xr:uid="{00000000-0005-0000-0000-000006100000}"/>
    <cellStyle name="Comma 133" xfId="3301" xr:uid="{00000000-0005-0000-0000-000007100000}"/>
    <cellStyle name="Comma 133 2" xfId="3302" xr:uid="{00000000-0005-0000-0000-000008100000}"/>
    <cellStyle name="Comma 133 3" xfId="3303" xr:uid="{00000000-0005-0000-0000-000009100000}"/>
    <cellStyle name="Comma 134" xfId="3304" xr:uid="{00000000-0005-0000-0000-00000A100000}"/>
    <cellStyle name="Comma 134 2" xfId="3305" xr:uid="{00000000-0005-0000-0000-00000B100000}"/>
    <cellStyle name="Comma 134 3" xfId="3306" xr:uid="{00000000-0005-0000-0000-00000C100000}"/>
    <cellStyle name="Comma 135" xfId="3307" xr:uid="{00000000-0005-0000-0000-00000D100000}"/>
    <cellStyle name="Comma 135 2" xfId="3308" xr:uid="{00000000-0005-0000-0000-00000E100000}"/>
    <cellStyle name="Comma 135 3" xfId="3309" xr:uid="{00000000-0005-0000-0000-00000F100000}"/>
    <cellStyle name="Comma 136" xfId="3310" xr:uid="{00000000-0005-0000-0000-000010100000}"/>
    <cellStyle name="Comma 136 2" xfId="3311" xr:uid="{00000000-0005-0000-0000-000011100000}"/>
    <cellStyle name="Comma 136 3" xfId="3312" xr:uid="{00000000-0005-0000-0000-000012100000}"/>
    <cellStyle name="Comma 137" xfId="3313" xr:uid="{00000000-0005-0000-0000-000013100000}"/>
    <cellStyle name="Comma 137 2" xfId="3314" xr:uid="{00000000-0005-0000-0000-000014100000}"/>
    <cellStyle name="Comma 137 3" xfId="3315" xr:uid="{00000000-0005-0000-0000-000015100000}"/>
    <cellStyle name="Comma 138" xfId="3316" xr:uid="{00000000-0005-0000-0000-000016100000}"/>
    <cellStyle name="Comma 138 2" xfId="3317" xr:uid="{00000000-0005-0000-0000-000017100000}"/>
    <cellStyle name="Comma 138 3" xfId="3318" xr:uid="{00000000-0005-0000-0000-000018100000}"/>
    <cellStyle name="Comma 139" xfId="3319" xr:uid="{00000000-0005-0000-0000-000019100000}"/>
    <cellStyle name="Comma 139 2" xfId="3320" xr:uid="{00000000-0005-0000-0000-00001A100000}"/>
    <cellStyle name="Comma 139 3" xfId="3321" xr:uid="{00000000-0005-0000-0000-00001B100000}"/>
    <cellStyle name="Comma 14" xfId="3322" xr:uid="{00000000-0005-0000-0000-00001C100000}"/>
    <cellStyle name="Comma 14 10" xfId="3323" xr:uid="{00000000-0005-0000-0000-00001D100000}"/>
    <cellStyle name="Comma 14 10 2" xfId="3324" xr:uid="{00000000-0005-0000-0000-00001E100000}"/>
    <cellStyle name="Comma 14 10 2 2" xfId="3325" xr:uid="{00000000-0005-0000-0000-00001F100000}"/>
    <cellStyle name="Comma 14 10 3" xfId="3326" xr:uid="{00000000-0005-0000-0000-000020100000}"/>
    <cellStyle name="Comma 14 11" xfId="3327" xr:uid="{00000000-0005-0000-0000-000021100000}"/>
    <cellStyle name="Comma 14 11 2" xfId="3328" xr:uid="{00000000-0005-0000-0000-000022100000}"/>
    <cellStyle name="Comma 14 11 2 2" xfId="3329" xr:uid="{00000000-0005-0000-0000-000023100000}"/>
    <cellStyle name="Comma 14 11 3" xfId="3330" xr:uid="{00000000-0005-0000-0000-000024100000}"/>
    <cellStyle name="Comma 14 12" xfId="3331" xr:uid="{00000000-0005-0000-0000-000025100000}"/>
    <cellStyle name="Comma 14 12 2" xfId="3332" xr:uid="{00000000-0005-0000-0000-000026100000}"/>
    <cellStyle name="Comma 14 12 2 2" xfId="3333" xr:uid="{00000000-0005-0000-0000-000027100000}"/>
    <cellStyle name="Comma 14 12 3" xfId="3334" xr:uid="{00000000-0005-0000-0000-000028100000}"/>
    <cellStyle name="Comma 14 13" xfId="3335" xr:uid="{00000000-0005-0000-0000-000029100000}"/>
    <cellStyle name="Comma 14 13 2" xfId="3336" xr:uid="{00000000-0005-0000-0000-00002A100000}"/>
    <cellStyle name="Comma 14 13 2 2" xfId="3337" xr:uid="{00000000-0005-0000-0000-00002B100000}"/>
    <cellStyle name="Comma 14 13 3" xfId="3338" xr:uid="{00000000-0005-0000-0000-00002C100000}"/>
    <cellStyle name="Comma 14 14" xfId="3339" xr:uid="{00000000-0005-0000-0000-00002D100000}"/>
    <cellStyle name="Comma 14 14 2" xfId="3340" xr:uid="{00000000-0005-0000-0000-00002E100000}"/>
    <cellStyle name="Comma 14 14 2 2" xfId="3341" xr:uid="{00000000-0005-0000-0000-00002F100000}"/>
    <cellStyle name="Comma 14 14 3" xfId="3342" xr:uid="{00000000-0005-0000-0000-000030100000}"/>
    <cellStyle name="Comma 14 15" xfId="3343" xr:uid="{00000000-0005-0000-0000-000031100000}"/>
    <cellStyle name="Comma 14 15 2" xfId="3344" xr:uid="{00000000-0005-0000-0000-000032100000}"/>
    <cellStyle name="Comma 14 15 2 2" xfId="3345" xr:uid="{00000000-0005-0000-0000-000033100000}"/>
    <cellStyle name="Comma 14 15 3" xfId="3346" xr:uid="{00000000-0005-0000-0000-000034100000}"/>
    <cellStyle name="Comma 14 16" xfId="3347" xr:uid="{00000000-0005-0000-0000-000035100000}"/>
    <cellStyle name="Comma 14 16 2" xfId="3348" xr:uid="{00000000-0005-0000-0000-000036100000}"/>
    <cellStyle name="Comma 14 16 2 2" xfId="3349" xr:uid="{00000000-0005-0000-0000-000037100000}"/>
    <cellStyle name="Comma 14 16 3" xfId="3350" xr:uid="{00000000-0005-0000-0000-000038100000}"/>
    <cellStyle name="Comma 14 17" xfId="3351" xr:uid="{00000000-0005-0000-0000-000039100000}"/>
    <cellStyle name="Comma 14 17 2" xfId="3352" xr:uid="{00000000-0005-0000-0000-00003A100000}"/>
    <cellStyle name="Comma 14 17 2 2" xfId="3353" xr:uid="{00000000-0005-0000-0000-00003B100000}"/>
    <cellStyle name="Comma 14 17 3" xfId="3354" xr:uid="{00000000-0005-0000-0000-00003C100000}"/>
    <cellStyle name="Comma 14 18" xfId="3355" xr:uid="{00000000-0005-0000-0000-00003D100000}"/>
    <cellStyle name="Comma 14 18 2" xfId="3356" xr:uid="{00000000-0005-0000-0000-00003E100000}"/>
    <cellStyle name="Comma 14 18 2 2" xfId="3357" xr:uid="{00000000-0005-0000-0000-00003F100000}"/>
    <cellStyle name="Comma 14 18 3" xfId="3358" xr:uid="{00000000-0005-0000-0000-000040100000}"/>
    <cellStyle name="Comma 14 19" xfId="3359" xr:uid="{00000000-0005-0000-0000-000041100000}"/>
    <cellStyle name="Comma 14 19 2" xfId="3360" xr:uid="{00000000-0005-0000-0000-000042100000}"/>
    <cellStyle name="Comma 14 19 2 2" xfId="3361" xr:uid="{00000000-0005-0000-0000-000043100000}"/>
    <cellStyle name="Comma 14 19 3" xfId="3362" xr:uid="{00000000-0005-0000-0000-000044100000}"/>
    <cellStyle name="Comma 14 2" xfId="3363" xr:uid="{00000000-0005-0000-0000-000045100000}"/>
    <cellStyle name="Comma 14 2 2" xfId="3364" xr:uid="{00000000-0005-0000-0000-000046100000}"/>
    <cellStyle name="Comma 14 2 2 2" xfId="3365" xr:uid="{00000000-0005-0000-0000-000047100000}"/>
    <cellStyle name="Comma 14 2 3" xfId="3366" xr:uid="{00000000-0005-0000-0000-000048100000}"/>
    <cellStyle name="Comma 14 2 3 2" xfId="3367" xr:uid="{00000000-0005-0000-0000-000049100000}"/>
    <cellStyle name="Comma 14 2 3 2 2" xfId="3368" xr:uid="{00000000-0005-0000-0000-00004A100000}"/>
    <cellStyle name="Comma 14 2 3 3" xfId="3369" xr:uid="{00000000-0005-0000-0000-00004B100000}"/>
    <cellStyle name="Comma 14 2 4" xfId="3370" xr:uid="{00000000-0005-0000-0000-00004C100000}"/>
    <cellStyle name="Comma 14 2 4 2" xfId="3371" xr:uid="{00000000-0005-0000-0000-00004D100000}"/>
    <cellStyle name="Comma 14 2 5" xfId="3372" xr:uid="{00000000-0005-0000-0000-00004E100000}"/>
    <cellStyle name="Comma 14 2 6" xfId="3373" xr:uid="{00000000-0005-0000-0000-00004F100000}"/>
    <cellStyle name="Comma 14 20" xfId="3374" xr:uid="{00000000-0005-0000-0000-000050100000}"/>
    <cellStyle name="Comma 14 20 2" xfId="3375" xr:uid="{00000000-0005-0000-0000-000051100000}"/>
    <cellStyle name="Comma 14 20 2 2" xfId="3376" xr:uid="{00000000-0005-0000-0000-000052100000}"/>
    <cellStyle name="Comma 14 20 3" xfId="3377" xr:uid="{00000000-0005-0000-0000-000053100000}"/>
    <cellStyle name="Comma 14 21" xfId="3378" xr:uid="{00000000-0005-0000-0000-000054100000}"/>
    <cellStyle name="Comma 14 21 2" xfId="3379" xr:uid="{00000000-0005-0000-0000-000055100000}"/>
    <cellStyle name="Comma 14 21 2 2" xfId="3380" xr:uid="{00000000-0005-0000-0000-000056100000}"/>
    <cellStyle name="Comma 14 21 3" xfId="3381" xr:uid="{00000000-0005-0000-0000-000057100000}"/>
    <cellStyle name="Comma 14 22" xfId="3382" xr:uid="{00000000-0005-0000-0000-000058100000}"/>
    <cellStyle name="Comma 14 22 2" xfId="3383" xr:uid="{00000000-0005-0000-0000-000059100000}"/>
    <cellStyle name="Comma 14 22 2 2" xfId="3384" xr:uid="{00000000-0005-0000-0000-00005A100000}"/>
    <cellStyle name="Comma 14 22 3" xfId="3385" xr:uid="{00000000-0005-0000-0000-00005B100000}"/>
    <cellStyle name="Comma 14 23" xfId="3386" xr:uid="{00000000-0005-0000-0000-00005C100000}"/>
    <cellStyle name="Comma 14 23 2" xfId="3387" xr:uid="{00000000-0005-0000-0000-00005D100000}"/>
    <cellStyle name="Comma 14 23 2 2" xfId="3388" xr:uid="{00000000-0005-0000-0000-00005E100000}"/>
    <cellStyle name="Comma 14 23 3" xfId="3389" xr:uid="{00000000-0005-0000-0000-00005F100000}"/>
    <cellStyle name="Comma 14 24" xfId="3390" xr:uid="{00000000-0005-0000-0000-000060100000}"/>
    <cellStyle name="Comma 14 24 2" xfId="3391" xr:uid="{00000000-0005-0000-0000-000061100000}"/>
    <cellStyle name="Comma 14 24 2 2" xfId="3392" xr:uid="{00000000-0005-0000-0000-000062100000}"/>
    <cellStyle name="Comma 14 24 3" xfId="3393" xr:uid="{00000000-0005-0000-0000-000063100000}"/>
    <cellStyle name="Comma 14 25" xfId="3394" xr:uid="{00000000-0005-0000-0000-000064100000}"/>
    <cellStyle name="Comma 14 25 2" xfId="3395" xr:uid="{00000000-0005-0000-0000-000065100000}"/>
    <cellStyle name="Comma 14 25 2 2" xfId="3396" xr:uid="{00000000-0005-0000-0000-000066100000}"/>
    <cellStyle name="Comma 14 25 3" xfId="3397" xr:uid="{00000000-0005-0000-0000-000067100000}"/>
    <cellStyle name="Comma 14 26" xfId="3398" xr:uid="{00000000-0005-0000-0000-000068100000}"/>
    <cellStyle name="Comma 14 26 2" xfId="3399" xr:uid="{00000000-0005-0000-0000-000069100000}"/>
    <cellStyle name="Comma 14 26 2 2" xfId="3400" xr:uid="{00000000-0005-0000-0000-00006A100000}"/>
    <cellStyle name="Comma 14 26 3" xfId="3401" xr:uid="{00000000-0005-0000-0000-00006B100000}"/>
    <cellStyle name="Comma 14 27" xfId="3402" xr:uid="{00000000-0005-0000-0000-00006C100000}"/>
    <cellStyle name="Comma 14 27 2" xfId="3403" xr:uid="{00000000-0005-0000-0000-00006D100000}"/>
    <cellStyle name="Comma 14 27 2 2" xfId="3404" xr:uid="{00000000-0005-0000-0000-00006E100000}"/>
    <cellStyle name="Comma 14 27 3" xfId="3405" xr:uid="{00000000-0005-0000-0000-00006F100000}"/>
    <cellStyle name="Comma 14 28" xfId="3406" xr:uid="{00000000-0005-0000-0000-000070100000}"/>
    <cellStyle name="Comma 14 28 2" xfId="3407" xr:uid="{00000000-0005-0000-0000-000071100000}"/>
    <cellStyle name="Comma 14 28 2 2" xfId="3408" xr:uid="{00000000-0005-0000-0000-000072100000}"/>
    <cellStyle name="Comma 14 28 3" xfId="3409" xr:uid="{00000000-0005-0000-0000-000073100000}"/>
    <cellStyle name="Comma 14 29" xfId="3410" xr:uid="{00000000-0005-0000-0000-000074100000}"/>
    <cellStyle name="Comma 14 29 2" xfId="3411" xr:uid="{00000000-0005-0000-0000-000075100000}"/>
    <cellStyle name="Comma 14 3" xfId="3412" xr:uid="{00000000-0005-0000-0000-000076100000}"/>
    <cellStyle name="Comma 14 3 2" xfId="3413" xr:uid="{00000000-0005-0000-0000-000077100000}"/>
    <cellStyle name="Comma 14 3 2 2" xfId="3414" xr:uid="{00000000-0005-0000-0000-000078100000}"/>
    <cellStyle name="Comma 14 3 3" xfId="3415" xr:uid="{00000000-0005-0000-0000-000079100000}"/>
    <cellStyle name="Comma 14 3 3 2" xfId="3416" xr:uid="{00000000-0005-0000-0000-00007A100000}"/>
    <cellStyle name="Comma 14 3 3 2 2" xfId="3417" xr:uid="{00000000-0005-0000-0000-00007B100000}"/>
    <cellStyle name="Comma 14 3 3 3" xfId="3418" xr:uid="{00000000-0005-0000-0000-00007C100000}"/>
    <cellStyle name="Comma 14 3 4" xfId="3419" xr:uid="{00000000-0005-0000-0000-00007D100000}"/>
    <cellStyle name="Comma 14 30" xfId="3420" xr:uid="{00000000-0005-0000-0000-00007E100000}"/>
    <cellStyle name="Comma 14 30 2" xfId="3421" xr:uid="{00000000-0005-0000-0000-00007F100000}"/>
    <cellStyle name="Comma 14 30 2 2" xfId="3422" xr:uid="{00000000-0005-0000-0000-000080100000}"/>
    <cellStyle name="Comma 14 30 3" xfId="3423" xr:uid="{00000000-0005-0000-0000-000081100000}"/>
    <cellStyle name="Comma 14 31" xfId="3424" xr:uid="{00000000-0005-0000-0000-000082100000}"/>
    <cellStyle name="Comma 14 31 2" xfId="3425" xr:uid="{00000000-0005-0000-0000-000083100000}"/>
    <cellStyle name="Comma 14 32" xfId="3426" xr:uid="{00000000-0005-0000-0000-000084100000}"/>
    <cellStyle name="Comma 14 33" xfId="3427" xr:uid="{00000000-0005-0000-0000-000085100000}"/>
    <cellStyle name="Comma 14 4" xfId="3428" xr:uid="{00000000-0005-0000-0000-000086100000}"/>
    <cellStyle name="Comma 14 4 2" xfId="3429" xr:uid="{00000000-0005-0000-0000-000087100000}"/>
    <cellStyle name="Comma 14 4 2 2" xfId="3430" xr:uid="{00000000-0005-0000-0000-000088100000}"/>
    <cellStyle name="Comma 14 4 3" xfId="3431" xr:uid="{00000000-0005-0000-0000-000089100000}"/>
    <cellStyle name="Comma 14 4 3 2" xfId="3432" xr:uid="{00000000-0005-0000-0000-00008A100000}"/>
    <cellStyle name="Comma 14 4 3 2 2" xfId="3433" xr:uid="{00000000-0005-0000-0000-00008B100000}"/>
    <cellStyle name="Comma 14 4 3 3" xfId="3434" xr:uid="{00000000-0005-0000-0000-00008C100000}"/>
    <cellStyle name="Comma 14 4 4" xfId="3435" xr:uid="{00000000-0005-0000-0000-00008D100000}"/>
    <cellStyle name="Comma 14 5" xfId="3436" xr:uid="{00000000-0005-0000-0000-00008E100000}"/>
    <cellStyle name="Comma 14 5 2" xfId="3437" xr:uid="{00000000-0005-0000-0000-00008F100000}"/>
    <cellStyle name="Comma 14 5 2 2" xfId="3438" xr:uid="{00000000-0005-0000-0000-000090100000}"/>
    <cellStyle name="Comma 14 5 3" xfId="3439" xr:uid="{00000000-0005-0000-0000-000091100000}"/>
    <cellStyle name="Comma 14 5 3 2" xfId="3440" xr:uid="{00000000-0005-0000-0000-000092100000}"/>
    <cellStyle name="Comma 14 5 3 2 2" xfId="3441" xr:uid="{00000000-0005-0000-0000-000093100000}"/>
    <cellStyle name="Comma 14 5 3 3" xfId="3442" xr:uid="{00000000-0005-0000-0000-000094100000}"/>
    <cellStyle name="Comma 14 5 4" xfId="3443" xr:uid="{00000000-0005-0000-0000-000095100000}"/>
    <cellStyle name="Comma 14 6" xfId="3444" xr:uid="{00000000-0005-0000-0000-000096100000}"/>
    <cellStyle name="Comma 14 6 2" xfId="3445" xr:uid="{00000000-0005-0000-0000-000097100000}"/>
    <cellStyle name="Comma 14 6 2 2" xfId="3446" xr:uid="{00000000-0005-0000-0000-000098100000}"/>
    <cellStyle name="Comma 14 6 3" xfId="3447" xr:uid="{00000000-0005-0000-0000-000099100000}"/>
    <cellStyle name="Comma 14 7" xfId="3448" xr:uid="{00000000-0005-0000-0000-00009A100000}"/>
    <cellStyle name="Comma 14 7 2" xfId="3449" xr:uid="{00000000-0005-0000-0000-00009B100000}"/>
    <cellStyle name="Comma 14 7 2 2" xfId="3450" xr:uid="{00000000-0005-0000-0000-00009C100000}"/>
    <cellStyle name="Comma 14 7 3" xfId="3451" xr:uid="{00000000-0005-0000-0000-00009D100000}"/>
    <cellStyle name="Comma 14 8" xfId="3452" xr:uid="{00000000-0005-0000-0000-00009E100000}"/>
    <cellStyle name="Comma 14 8 2" xfId="3453" xr:uid="{00000000-0005-0000-0000-00009F100000}"/>
    <cellStyle name="Comma 14 8 2 2" xfId="3454" xr:uid="{00000000-0005-0000-0000-0000A0100000}"/>
    <cellStyle name="Comma 14 8 3" xfId="3455" xr:uid="{00000000-0005-0000-0000-0000A1100000}"/>
    <cellStyle name="Comma 14 9" xfId="3456" xr:uid="{00000000-0005-0000-0000-0000A2100000}"/>
    <cellStyle name="Comma 14 9 2" xfId="3457" xr:uid="{00000000-0005-0000-0000-0000A3100000}"/>
    <cellStyle name="Comma 14 9 2 2" xfId="3458" xr:uid="{00000000-0005-0000-0000-0000A4100000}"/>
    <cellStyle name="Comma 14 9 3" xfId="3459" xr:uid="{00000000-0005-0000-0000-0000A5100000}"/>
    <cellStyle name="Comma 140" xfId="3460" xr:uid="{00000000-0005-0000-0000-0000A6100000}"/>
    <cellStyle name="Comma 140 2" xfId="3461" xr:uid="{00000000-0005-0000-0000-0000A7100000}"/>
    <cellStyle name="Comma 140 3" xfId="3462" xr:uid="{00000000-0005-0000-0000-0000A8100000}"/>
    <cellStyle name="Comma 141" xfId="3463" xr:uid="{00000000-0005-0000-0000-0000A9100000}"/>
    <cellStyle name="Comma 141 2" xfId="3464" xr:uid="{00000000-0005-0000-0000-0000AA100000}"/>
    <cellStyle name="Comma 141 3" xfId="3465" xr:uid="{00000000-0005-0000-0000-0000AB100000}"/>
    <cellStyle name="Comma 142" xfId="3466" xr:uid="{00000000-0005-0000-0000-0000AC100000}"/>
    <cellStyle name="Comma 142 2" xfId="3467" xr:uid="{00000000-0005-0000-0000-0000AD100000}"/>
    <cellStyle name="Comma 142 3" xfId="3468" xr:uid="{00000000-0005-0000-0000-0000AE100000}"/>
    <cellStyle name="Comma 143" xfId="3469" xr:uid="{00000000-0005-0000-0000-0000AF100000}"/>
    <cellStyle name="Comma 143 2" xfId="3470" xr:uid="{00000000-0005-0000-0000-0000B0100000}"/>
    <cellStyle name="Comma 143 3" xfId="3471" xr:uid="{00000000-0005-0000-0000-0000B1100000}"/>
    <cellStyle name="Comma 144" xfId="3472" xr:uid="{00000000-0005-0000-0000-0000B2100000}"/>
    <cellStyle name="Comma 144 2" xfId="3473" xr:uid="{00000000-0005-0000-0000-0000B3100000}"/>
    <cellStyle name="Comma 144 3" xfId="3474" xr:uid="{00000000-0005-0000-0000-0000B4100000}"/>
    <cellStyle name="Comma 145" xfId="3475" xr:uid="{00000000-0005-0000-0000-0000B5100000}"/>
    <cellStyle name="Comma 145 2" xfId="3476" xr:uid="{00000000-0005-0000-0000-0000B6100000}"/>
    <cellStyle name="Comma 145 3" xfId="3477" xr:uid="{00000000-0005-0000-0000-0000B7100000}"/>
    <cellStyle name="Comma 146" xfId="3478" xr:uid="{00000000-0005-0000-0000-0000B8100000}"/>
    <cellStyle name="Comma 146 2" xfId="3479" xr:uid="{00000000-0005-0000-0000-0000B9100000}"/>
    <cellStyle name="Comma 146 3" xfId="3480" xr:uid="{00000000-0005-0000-0000-0000BA100000}"/>
    <cellStyle name="Comma 147" xfId="3481" xr:uid="{00000000-0005-0000-0000-0000BB100000}"/>
    <cellStyle name="Comma 147 2" xfId="3482" xr:uid="{00000000-0005-0000-0000-0000BC100000}"/>
    <cellStyle name="Comma 147 3" xfId="3483" xr:uid="{00000000-0005-0000-0000-0000BD100000}"/>
    <cellStyle name="Comma 148" xfId="3484" xr:uid="{00000000-0005-0000-0000-0000BE100000}"/>
    <cellStyle name="Comma 148 2" xfId="3485" xr:uid="{00000000-0005-0000-0000-0000BF100000}"/>
    <cellStyle name="Comma 148 3" xfId="3486" xr:uid="{00000000-0005-0000-0000-0000C0100000}"/>
    <cellStyle name="Comma 149" xfId="3487" xr:uid="{00000000-0005-0000-0000-0000C1100000}"/>
    <cellStyle name="Comma 149 2" xfId="3488" xr:uid="{00000000-0005-0000-0000-0000C2100000}"/>
    <cellStyle name="Comma 149 3" xfId="3489" xr:uid="{00000000-0005-0000-0000-0000C3100000}"/>
    <cellStyle name="Comma 15" xfId="3490" xr:uid="{00000000-0005-0000-0000-0000C4100000}"/>
    <cellStyle name="Comma 15 10" xfId="3491" xr:uid="{00000000-0005-0000-0000-0000C5100000}"/>
    <cellStyle name="Comma 15 10 2" xfId="3492" xr:uid="{00000000-0005-0000-0000-0000C6100000}"/>
    <cellStyle name="Comma 15 10 2 2" xfId="3493" xr:uid="{00000000-0005-0000-0000-0000C7100000}"/>
    <cellStyle name="Comma 15 10 3" xfId="3494" xr:uid="{00000000-0005-0000-0000-0000C8100000}"/>
    <cellStyle name="Comma 15 11" xfId="3495" xr:uid="{00000000-0005-0000-0000-0000C9100000}"/>
    <cellStyle name="Comma 15 11 2" xfId="3496" xr:uid="{00000000-0005-0000-0000-0000CA100000}"/>
    <cellStyle name="Comma 15 11 2 2" xfId="3497" xr:uid="{00000000-0005-0000-0000-0000CB100000}"/>
    <cellStyle name="Comma 15 11 3" xfId="3498" xr:uid="{00000000-0005-0000-0000-0000CC100000}"/>
    <cellStyle name="Comma 15 12" xfId="3499" xr:uid="{00000000-0005-0000-0000-0000CD100000}"/>
    <cellStyle name="Comma 15 12 2" xfId="3500" xr:uid="{00000000-0005-0000-0000-0000CE100000}"/>
    <cellStyle name="Comma 15 12 2 2" xfId="3501" xr:uid="{00000000-0005-0000-0000-0000CF100000}"/>
    <cellStyle name="Comma 15 12 3" xfId="3502" xr:uid="{00000000-0005-0000-0000-0000D0100000}"/>
    <cellStyle name="Comma 15 13" xfId="3503" xr:uid="{00000000-0005-0000-0000-0000D1100000}"/>
    <cellStyle name="Comma 15 13 2" xfId="3504" xr:uid="{00000000-0005-0000-0000-0000D2100000}"/>
    <cellStyle name="Comma 15 13 2 2" xfId="3505" xr:uid="{00000000-0005-0000-0000-0000D3100000}"/>
    <cellStyle name="Comma 15 13 3" xfId="3506" xr:uid="{00000000-0005-0000-0000-0000D4100000}"/>
    <cellStyle name="Comma 15 14" xfId="3507" xr:uid="{00000000-0005-0000-0000-0000D5100000}"/>
    <cellStyle name="Comma 15 14 2" xfId="3508" xr:uid="{00000000-0005-0000-0000-0000D6100000}"/>
    <cellStyle name="Comma 15 14 2 2" xfId="3509" xr:uid="{00000000-0005-0000-0000-0000D7100000}"/>
    <cellStyle name="Comma 15 14 3" xfId="3510" xr:uid="{00000000-0005-0000-0000-0000D8100000}"/>
    <cellStyle name="Comma 15 15" xfId="3511" xr:uid="{00000000-0005-0000-0000-0000D9100000}"/>
    <cellStyle name="Comma 15 15 2" xfId="3512" xr:uid="{00000000-0005-0000-0000-0000DA100000}"/>
    <cellStyle name="Comma 15 15 2 2" xfId="3513" xr:uid="{00000000-0005-0000-0000-0000DB100000}"/>
    <cellStyle name="Comma 15 15 3" xfId="3514" xr:uid="{00000000-0005-0000-0000-0000DC100000}"/>
    <cellStyle name="Comma 15 16" xfId="3515" xr:uid="{00000000-0005-0000-0000-0000DD100000}"/>
    <cellStyle name="Comma 15 16 2" xfId="3516" xr:uid="{00000000-0005-0000-0000-0000DE100000}"/>
    <cellStyle name="Comma 15 16 2 2" xfId="3517" xr:uid="{00000000-0005-0000-0000-0000DF100000}"/>
    <cellStyle name="Comma 15 16 3" xfId="3518" xr:uid="{00000000-0005-0000-0000-0000E0100000}"/>
    <cellStyle name="Comma 15 17" xfId="3519" xr:uid="{00000000-0005-0000-0000-0000E1100000}"/>
    <cellStyle name="Comma 15 17 2" xfId="3520" xr:uid="{00000000-0005-0000-0000-0000E2100000}"/>
    <cellStyle name="Comma 15 17 2 2" xfId="3521" xr:uid="{00000000-0005-0000-0000-0000E3100000}"/>
    <cellStyle name="Comma 15 17 3" xfId="3522" xr:uid="{00000000-0005-0000-0000-0000E4100000}"/>
    <cellStyle name="Comma 15 18" xfId="3523" xr:uid="{00000000-0005-0000-0000-0000E5100000}"/>
    <cellStyle name="Comma 15 18 2" xfId="3524" xr:uid="{00000000-0005-0000-0000-0000E6100000}"/>
    <cellStyle name="Comma 15 18 2 2" xfId="3525" xr:uid="{00000000-0005-0000-0000-0000E7100000}"/>
    <cellStyle name="Comma 15 18 3" xfId="3526" xr:uid="{00000000-0005-0000-0000-0000E8100000}"/>
    <cellStyle name="Comma 15 19" xfId="3527" xr:uid="{00000000-0005-0000-0000-0000E9100000}"/>
    <cellStyle name="Comma 15 19 2" xfId="3528" xr:uid="{00000000-0005-0000-0000-0000EA100000}"/>
    <cellStyle name="Comma 15 19 2 2" xfId="3529" xr:uid="{00000000-0005-0000-0000-0000EB100000}"/>
    <cellStyle name="Comma 15 19 3" xfId="3530" xr:uid="{00000000-0005-0000-0000-0000EC100000}"/>
    <cellStyle name="Comma 15 2" xfId="3531" xr:uid="{00000000-0005-0000-0000-0000ED100000}"/>
    <cellStyle name="Comma 15 2 2" xfId="3532" xr:uid="{00000000-0005-0000-0000-0000EE100000}"/>
    <cellStyle name="Comma 15 2 2 2" xfId="3533" xr:uid="{00000000-0005-0000-0000-0000EF100000}"/>
    <cellStyle name="Comma 15 2 2 2 2" xfId="3534" xr:uid="{00000000-0005-0000-0000-0000F0100000}"/>
    <cellStyle name="Comma 15 2 2 3" xfId="3535" xr:uid="{00000000-0005-0000-0000-0000F1100000}"/>
    <cellStyle name="Comma 15 2 3" xfId="3536" xr:uid="{00000000-0005-0000-0000-0000F2100000}"/>
    <cellStyle name="Comma 15 2 3 2" xfId="3537" xr:uid="{00000000-0005-0000-0000-0000F3100000}"/>
    <cellStyle name="Comma 15 2 3 2 2" xfId="3538" xr:uid="{00000000-0005-0000-0000-0000F4100000}"/>
    <cellStyle name="Comma 15 2 3 3" xfId="3539" xr:uid="{00000000-0005-0000-0000-0000F5100000}"/>
    <cellStyle name="Comma 15 2 4" xfId="3540" xr:uid="{00000000-0005-0000-0000-0000F6100000}"/>
    <cellStyle name="Comma 15 2 4 2" xfId="3541" xr:uid="{00000000-0005-0000-0000-0000F7100000}"/>
    <cellStyle name="Comma 15 2 5" xfId="3542" xr:uid="{00000000-0005-0000-0000-0000F8100000}"/>
    <cellStyle name="Comma 15 20" xfId="3543" xr:uid="{00000000-0005-0000-0000-0000F9100000}"/>
    <cellStyle name="Comma 15 20 2" xfId="3544" xr:uid="{00000000-0005-0000-0000-0000FA100000}"/>
    <cellStyle name="Comma 15 20 2 2" xfId="3545" xr:uid="{00000000-0005-0000-0000-0000FB100000}"/>
    <cellStyle name="Comma 15 20 3" xfId="3546" xr:uid="{00000000-0005-0000-0000-0000FC100000}"/>
    <cellStyle name="Comma 15 21" xfId="3547" xr:uid="{00000000-0005-0000-0000-0000FD100000}"/>
    <cellStyle name="Comma 15 21 2" xfId="3548" xr:uid="{00000000-0005-0000-0000-0000FE100000}"/>
    <cellStyle name="Comma 15 21 2 2" xfId="3549" xr:uid="{00000000-0005-0000-0000-0000FF100000}"/>
    <cellStyle name="Comma 15 21 3" xfId="3550" xr:uid="{00000000-0005-0000-0000-000000110000}"/>
    <cellStyle name="Comma 15 22" xfId="3551" xr:uid="{00000000-0005-0000-0000-000001110000}"/>
    <cellStyle name="Comma 15 22 2" xfId="3552" xr:uid="{00000000-0005-0000-0000-000002110000}"/>
    <cellStyle name="Comma 15 22 2 2" xfId="3553" xr:uid="{00000000-0005-0000-0000-000003110000}"/>
    <cellStyle name="Comma 15 22 3" xfId="3554" xr:uid="{00000000-0005-0000-0000-000004110000}"/>
    <cellStyle name="Comma 15 23" xfId="3555" xr:uid="{00000000-0005-0000-0000-000005110000}"/>
    <cellStyle name="Comma 15 23 2" xfId="3556" xr:uid="{00000000-0005-0000-0000-000006110000}"/>
    <cellStyle name="Comma 15 23 2 2" xfId="3557" xr:uid="{00000000-0005-0000-0000-000007110000}"/>
    <cellStyle name="Comma 15 23 3" xfId="3558" xr:uid="{00000000-0005-0000-0000-000008110000}"/>
    <cellStyle name="Comma 15 24" xfId="3559" xr:uid="{00000000-0005-0000-0000-000009110000}"/>
    <cellStyle name="Comma 15 24 2" xfId="3560" xr:uid="{00000000-0005-0000-0000-00000A110000}"/>
    <cellStyle name="Comma 15 24 2 2" xfId="3561" xr:uid="{00000000-0005-0000-0000-00000B110000}"/>
    <cellStyle name="Comma 15 24 3" xfId="3562" xr:uid="{00000000-0005-0000-0000-00000C110000}"/>
    <cellStyle name="Comma 15 25" xfId="3563" xr:uid="{00000000-0005-0000-0000-00000D110000}"/>
    <cellStyle name="Comma 15 25 2" xfId="3564" xr:uid="{00000000-0005-0000-0000-00000E110000}"/>
    <cellStyle name="Comma 15 25 2 2" xfId="3565" xr:uid="{00000000-0005-0000-0000-00000F110000}"/>
    <cellStyle name="Comma 15 25 3" xfId="3566" xr:uid="{00000000-0005-0000-0000-000010110000}"/>
    <cellStyle name="Comma 15 26" xfId="3567" xr:uid="{00000000-0005-0000-0000-000011110000}"/>
    <cellStyle name="Comma 15 26 2" xfId="3568" xr:uid="{00000000-0005-0000-0000-000012110000}"/>
    <cellStyle name="Comma 15 26 2 2" xfId="3569" xr:uid="{00000000-0005-0000-0000-000013110000}"/>
    <cellStyle name="Comma 15 26 3" xfId="3570" xr:uid="{00000000-0005-0000-0000-000014110000}"/>
    <cellStyle name="Comma 15 27" xfId="3571" xr:uid="{00000000-0005-0000-0000-000015110000}"/>
    <cellStyle name="Comma 15 27 2" xfId="3572" xr:uid="{00000000-0005-0000-0000-000016110000}"/>
    <cellStyle name="Comma 15 27 2 2" xfId="3573" xr:uid="{00000000-0005-0000-0000-000017110000}"/>
    <cellStyle name="Comma 15 27 3" xfId="3574" xr:uid="{00000000-0005-0000-0000-000018110000}"/>
    <cellStyle name="Comma 15 28" xfId="3575" xr:uid="{00000000-0005-0000-0000-000019110000}"/>
    <cellStyle name="Comma 15 28 2" xfId="3576" xr:uid="{00000000-0005-0000-0000-00001A110000}"/>
    <cellStyle name="Comma 15 28 2 2" xfId="3577" xr:uid="{00000000-0005-0000-0000-00001B110000}"/>
    <cellStyle name="Comma 15 28 3" xfId="3578" xr:uid="{00000000-0005-0000-0000-00001C110000}"/>
    <cellStyle name="Comma 15 29" xfId="3579" xr:uid="{00000000-0005-0000-0000-00001D110000}"/>
    <cellStyle name="Comma 15 29 2" xfId="3580" xr:uid="{00000000-0005-0000-0000-00001E110000}"/>
    <cellStyle name="Comma 15 3" xfId="3581" xr:uid="{00000000-0005-0000-0000-00001F110000}"/>
    <cellStyle name="Comma 15 3 2" xfId="3582" xr:uid="{00000000-0005-0000-0000-000020110000}"/>
    <cellStyle name="Comma 15 3 2 2" xfId="3583" xr:uid="{00000000-0005-0000-0000-000021110000}"/>
    <cellStyle name="Comma 15 3 3" xfId="3584" xr:uid="{00000000-0005-0000-0000-000022110000}"/>
    <cellStyle name="Comma 15 3 3 2" xfId="3585" xr:uid="{00000000-0005-0000-0000-000023110000}"/>
    <cellStyle name="Comma 15 3 3 2 2" xfId="3586" xr:uid="{00000000-0005-0000-0000-000024110000}"/>
    <cellStyle name="Comma 15 3 3 3" xfId="3587" xr:uid="{00000000-0005-0000-0000-000025110000}"/>
    <cellStyle name="Comma 15 3 4" xfId="3588" xr:uid="{00000000-0005-0000-0000-000026110000}"/>
    <cellStyle name="Comma 15 3 4 2" xfId="3589" xr:uid="{00000000-0005-0000-0000-000027110000}"/>
    <cellStyle name="Comma 15 3 5" xfId="3590" xr:uid="{00000000-0005-0000-0000-000028110000}"/>
    <cellStyle name="Comma 15 30" xfId="3591" xr:uid="{00000000-0005-0000-0000-000029110000}"/>
    <cellStyle name="Comma 15 30 2" xfId="3592" xr:uid="{00000000-0005-0000-0000-00002A110000}"/>
    <cellStyle name="Comma 15 31" xfId="3593" xr:uid="{00000000-0005-0000-0000-00002B110000}"/>
    <cellStyle name="Comma 15 31 2" xfId="3594" xr:uid="{00000000-0005-0000-0000-00002C110000}"/>
    <cellStyle name="Comma 15 31 2 2" xfId="3595" xr:uid="{00000000-0005-0000-0000-00002D110000}"/>
    <cellStyle name="Comma 15 31 3" xfId="3596" xr:uid="{00000000-0005-0000-0000-00002E110000}"/>
    <cellStyle name="Comma 15 32" xfId="3597" xr:uid="{00000000-0005-0000-0000-00002F110000}"/>
    <cellStyle name="Comma 15 32 2" xfId="3598" xr:uid="{00000000-0005-0000-0000-000030110000}"/>
    <cellStyle name="Comma 15 33" xfId="3599" xr:uid="{00000000-0005-0000-0000-000031110000}"/>
    <cellStyle name="Comma 15 4" xfId="3600" xr:uid="{00000000-0005-0000-0000-000032110000}"/>
    <cellStyle name="Comma 15 4 2" xfId="3601" xr:uid="{00000000-0005-0000-0000-000033110000}"/>
    <cellStyle name="Comma 15 4 2 2" xfId="3602" xr:uid="{00000000-0005-0000-0000-000034110000}"/>
    <cellStyle name="Comma 15 4 3" xfId="3603" xr:uid="{00000000-0005-0000-0000-000035110000}"/>
    <cellStyle name="Comma 15 4 3 2" xfId="3604" xr:uid="{00000000-0005-0000-0000-000036110000}"/>
    <cellStyle name="Comma 15 4 3 2 2" xfId="3605" xr:uid="{00000000-0005-0000-0000-000037110000}"/>
    <cellStyle name="Comma 15 4 3 3" xfId="3606" xr:uid="{00000000-0005-0000-0000-000038110000}"/>
    <cellStyle name="Comma 15 4 4" xfId="3607" xr:uid="{00000000-0005-0000-0000-000039110000}"/>
    <cellStyle name="Comma 15 4 4 2" xfId="3608" xr:uid="{00000000-0005-0000-0000-00003A110000}"/>
    <cellStyle name="Comma 15 4 5" xfId="3609" xr:uid="{00000000-0005-0000-0000-00003B110000}"/>
    <cellStyle name="Comma 15 4 6" xfId="3610" xr:uid="{00000000-0005-0000-0000-00003C110000}"/>
    <cellStyle name="Comma 15 5" xfId="3611" xr:uid="{00000000-0005-0000-0000-00003D110000}"/>
    <cellStyle name="Comma 15 5 2" xfId="3612" xr:uid="{00000000-0005-0000-0000-00003E110000}"/>
    <cellStyle name="Comma 15 5 2 2" xfId="3613" xr:uid="{00000000-0005-0000-0000-00003F110000}"/>
    <cellStyle name="Comma 15 5 3" xfId="3614" xr:uid="{00000000-0005-0000-0000-000040110000}"/>
    <cellStyle name="Comma 15 5 3 2" xfId="3615" xr:uid="{00000000-0005-0000-0000-000041110000}"/>
    <cellStyle name="Comma 15 5 3 2 2" xfId="3616" xr:uid="{00000000-0005-0000-0000-000042110000}"/>
    <cellStyle name="Comma 15 5 3 3" xfId="3617" xr:uid="{00000000-0005-0000-0000-000043110000}"/>
    <cellStyle name="Comma 15 5 4" xfId="3618" xr:uid="{00000000-0005-0000-0000-000044110000}"/>
    <cellStyle name="Comma 15 6" xfId="3619" xr:uid="{00000000-0005-0000-0000-000045110000}"/>
    <cellStyle name="Comma 15 6 2" xfId="3620" xr:uid="{00000000-0005-0000-0000-000046110000}"/>
    <cellStyle name="Comma 15 6 2 2" xfId="3621" xr:uid="{00000000-0005-0000-0000-000047110000}"/>
    <cellStyle name="Comma 15 6 3" xfId="3622" xr:uid="{00000000-0005-0000-0000-000048110000}"/>
    <cellStyle name="Comma 15 7" xfId="3623" xr:uid="{00000000-0005-0000-0000-000049110000}"/>
    <cellStyle name="Comma 15 7 2" xfId="3624" xr:uid="{00000000-0005-0000-0000-00004A110000}"/>
    <cellStyle name="Comma 15 7 2 2" xfId="3625" xr:uid="{00000000-0005-0000-0000-00004B110000}"/>
    <cellStyle name="Comma 15 7 3" xfId="3626" xr:uid="{00000000-0005-0000-0000-00004C110000}"/>
    <cellStyle name="Comma 15 8" xfId="3627" xr:uid="{00000000-0005-0000-0000-00004D110000}"/>
    <cellStyle name="Comma 15 8 2" xfId="3628" xr:uid="{00000000-0005-0000-0000-00004E110000}"/>
    <cellStyle name="Comma 15 8 2 2" xfId="3629" xr:uid="{00000000-0005-0000-0000-00004F110000}"/>
    <cellStyle name="Comma 15 8 3" xfId="3630" xr:uid="{00000000-0005-0000-0000-000050110000}"/>
    <cellStyle name="Comma 15 9" xfId="3631" xr:uid="{00000000-0005-0000-0000-000051110000}"/>
    <cellStyle name="Comma 15 9 2" xfId="3632" xr:uid="{00000000-0005-0000-0000-000052110000}"/>
    <cellStyle name="Comma 15 9 2 2" xfId="3633" xr:uid="{00000000-0005-0000-0000-000053110000}"/>
    <cellStyle name="Comma 15 9 3" xfId="3634" xr:uid="{00000000-0005-0000-0000-000054110000}"/>
    <cellStyle name="Comma 150" xfId="3635" xr:uid="{00000000-0005-0000-0000-000055110000}"/>
    <cellStyle name="Comma 150 2" xfId="3636" xr:uid="{00000000-0005-0000-0000-000056110000}"/>
    <cellStyle name="Comma 150 3" xfId="3637" xr:uid="{00000000-0005-0000-0000-000057110000}"/>
    <cellStyle name="Comma 151" xfId="3638" xr:uid="{00000000-0005-0000-0000-000058110000}"/>
    <cellStyle name="Comma 151 2" xfId="3639" xr:uid="{00000000-0005-0000-0000-000059110000}"/>
    <cellStyle name="Comma 151 3" xfId="3640" xr:uid="{00000000-0005-0000-0000-00005A110000}"/>
    <cellStyle name="Comma 152" xfId="3641" xr:uid="{00000000-0005-0000-0000-00005B110000}"/>
    <cellStyle name="Comma 152 2" xfId="3642" xr:uid="{00000000-0005-0000-0000-00005C110000}"/>
    <cellStyle name="Comma 152 3" xfId="3643" xr:uid="{00000000-0005-0000-0000-00005D110000}"/>
    <cellStyle name="Comma 153" xfId="3644" xr:uid="{00000000-0005-0000-0000-00005E110000}"/>
    <cellStyle name="Comma 153 2" xfId="3645" xr:uid="{00000000-0005-0000-0000-00005F110000}"/>
    <cellStyle name="Comma 153 3" xfId="3646" xr:uid="{00000000-0005-0000-0000-000060110000}"/>
    <cellStyle name="Comma 154" xfId="3647" xr:uid="{00000000-0005-0000-0000-000061110000}"/>
    <cellStyle name="Comma 154 2" xfId="3648" xr:uid="{00000000-0005-0000-0000-000062110000}"/>
    <cellStyle name="Comma 154 3" xfId="3649" xr:uid="{00000000-0005-0000-0000-000063110000}"/>
    <cellStyle name="Comma 155" xfId="3650" xr:uid="{00000000-0005-0000-0000-000064110000}"/>
    <cellStyle name="Comma 155 2" xfId="3651" xr:uid="{00000000-0005-0000-0000-000065110000}"/>
    <cellStyle name="Comma 155 3" xfId="3652" xr:uid="{00000000-0005-0000-0000-000066110000}"/>
    <cellStyle name="Comma 156" xfId="3653" xr:uid="{00000000-0005-0000-0000-000067110000}"/>
    <cellStyle name="Comma 156 2" xfId="3654" xr:uid="{00000000-0005-0000-0000-000068110000}"/>
    <cellStyle name="Comma 156 3" xfId="3655" xr:uid="{00000000-0005-0000-0000-000069110000}"/>
    <cellStyle name="Comma 157" xfId="3656" xr:uid="{00000000-0005-0000-0000-00006A110000}"/>
    <cellStyle name="Comma 157 2" xfId="3657" xr:uid="{00000000-0005-0000-0000-00006B110000}"/>
    <cellStyle name="Comma 157 3" xfId="3658" xr:uid="{00000000-0005-0000-0000-00006C110000}"/>
    <cellStyle name="Comma 158" xfId="3659" xr:uid="{00000000-0005-0000-0000-00006D110000}"/>
    <cellStyle name="Comma 158 2" xfId="3660" xr:uid="{00000000-0005-0000-0000-00006E110000}"/>
    <cellStyle name="Comma 158 3" xfId="3661" xr:uid="{00000000-0005-0000-0000-00006F110000}"/>
    <cellStyle name="Comma 159" xfId="3662" xr:uid="{00000000-0005-0000-0000-000070110000}"/>
    <cellStyle name="Comma 159 2" xfId="3663" xr:uid="{00000000-0005-0000-0000-000071110000}"/>
    <cellStyle name="Comma 159 3" xfId="3664" xr:uid="{00000000-0005-0000-0000-000072110000}"/>
    <cellStyle name="Comma 16" xfId="3665" xr:uid="{00000000-0005-0000-0000-000073110000}"/>
    <cellStyle name="Comma 16 10" xfId="3666" xr:uid="{00000000-0005-0000-0000-000074110000}"/>
    <cellStyle name="Comma 16 10 2" xfId="3667" xr:uid="{00000000-0005-0000-0000-000075110000}"/>
    <cellStyle name="Comma 16 10 2 2" xfId="3668" xr:uid="{00000000-0005-0000-0000-000076110000}"/>
    <cellStyle name="Comma 16 10 3" xfId="3669" xr:uid="{00000000-0005-0000-0000-000077110000}"/>
    <cellStyle name="Comma 16 11" xfId="3670" xr:uid="{00000000-0005-0000-0000-000078110000}"/>
    <cellStyle name="Comma 16 11 2" xfId="3671" xr:uid="{00000000-0005-0000-0000-000079110000}"/>
    <cellStyle name="Comma 16 11 2 2" xfId="3672" xr:uid="{00000000-0005-0000-0000-00007A110000}"/>
    <cellStyle name="Comma 16 11 3" xfId="3673" xr:uid="{00000000-0005-0000-0000-00007B110000}"/>
    <cellStyle name="Comma 16 12" xfId="3674" xr:uid="{00000000-0005-0000-0000-00007C110000}"/>
    <cellStyle name="Comma 16 12 2" xfId="3675" xr:uid="{00000000-0005-0000-0000-00007D110000}"/>
    <cellStyle name="Comma 16 12 2 2" xfId="3676" xr:uid="{00000000-0005-0000-0000-00007E110000}"/>
    <cellStyle name="Comma 16 12 3" xfId="3677" xr:uid="{00000000-0005-0000-0000-00007F110000}"/>
    <cellStyle name="Comma 16 13" xfId="3678" xr:uid="{00000000-0005-0000-0000-000080110000}"/>
    <cellStyle name="Comma 16 13 2" xfId="3679" xr:uid="{00000000-0005-0000-0000-000081110000}"/>
    <cellStyle name="Comma 16 13 2 2" xfId="3680" xr:uid="{00000000-0005-0000-0000-000082110000}"/>
    <cellStyle name="Comma 16 13 3" xfId="3681" xr:uid="{00000000-0005-0000-0000-000083110000}"/>
    <cellStyle name="Comma 16 14" xfId="3682" xr:uid="{00000000-0005-0000-0000-000084110000}"/>
    <cellStyle name="Comma 16 14 2" xfId="3683" xr:uid="{00000000-0005-0000-0000-000085110000}"/>
    <cellStyle name="Comma 16 14 2 2" xfId="3684" xr:uid="{00000000-0005-0000-0000-000086110000}"/>
    <cellStyle name="Comma 16 14 3" xfId="3685" xr:uid="{00000000-0005-0000-0000-000087110000}"/>
    <cellStyle name="Comma 16 15" xfId="3686" xr:uid="{00000000-0005-0000-0000-000088110000}"/>
    <cellStyle name="Comma 16 15 2" xfId="3687" xr:uid="{00000000-0005-0000-0000-000089110000}"/>
    <cellStyle name="Comma 16 15 2 2" xfId="3688" xr:uid="{00000000-0005-0000-0000-00008A110000}"/>
    <cellStyle name="Comma 16 15 3" xfId="3689" xr:uid="{00000000-0005-0000-0000-00008B110000}"/>
    <cellStyle name="Comma 16 16" xfId="3690" xr:uid="{00000000-0005-0000-0000-00008C110000}"/>
    <cellStyle name="Comma 16 16 2" xfId="3691" xr:uid="{00000000-0005-0000-0000-00008D110000}"/>
    <cellStyle name="Comma 16 16 2 2" xfId="3692" xr:uid="{00000000-0005-0000-0000-00008E110000}"/>
    <cellStyle name="Comma 16 16 3" xfId="3693" xr:uid="{00000000-0005-0000-0000-00008F110000}"/>
    <cellStyle name="Comma 16 17" xfId="3694" xr:uid="{00000000-0005-0000-0000-000090110000}"/>
    <cellStyle name="Comma 16 17 2" xfId="3695" xr:uid="{00000000-0005-0000-0000-000091110000}"/>
    <cellStyle name="Comma 16 17 2 2" xfId="3696" xr:uid="{00000000-0005-0000-0000-000092110000}"/>
    <cellStyle name="Comma 16 17 3" xfId="3697" xr:uid="{00000000-0005-0000-0000-000093110000}"/>
    <cellStyle name="Comma 16 18" xfId="3698" xr:uid="{00000000-0005-0000-0000-000094110000}"/>
    <cellStyle name="Comma 16 18 2" xfId="3699" xr:uid="{00000000-0005-0000-0000-000095110000}"/>
    <cellStyle name="Comma 16 18 2 2" xfId="3700" xr:uid="{00000000-0005-0000-0000-000096110000}"/>
    <cellStyle name="Comma 16 18 3" xfId="3701" xr:uid="{00000000-0005-0000-0000-000097110000}"/>
    <cellStyle name="Comma 16 19" xfId="3702" xr:uid="{00000000-0005-0000-0000-000098110000}"/>
    <cellStyle name="Comma 16 19 2" xfId="3703" xr:uid="{00000000-0005-0000-0000-000099110000}"/>
    <cellStyle name="Comma 16 19 2 2" xfId="3704" xr:uid="{00000000-0005-0000-0000-00009A110000}"/>
    <cellStyle name="Comma 16 19 3" xfId="3705" xr:uid="{00000000-0005-0000-0000-00009B110000}"/>
    <cellStyle name="Comma 16 2" xfId="3706" xr:uid="{00000000-0005-0000-0000-00009C110000}"/>
    <cellStyle name="Comma 16 2 2" xfId="3707" xr:uid="{00000000-0005-0000-0000-00009D110000}"/>
    <cellStyle name="Comma 16 2 2 2" xfId="3708" xr:uid="{00000000-0005-0000-0000-00009E110000}"/>
    <cellStyle name="Comma 16 2 3" xfId="3709" xr:uid="{00000000-0005-0000-0000-00009F110000}"/>
    <cellStyle name="Comma 16 2 3 2" xfId="3710" xr:uid="{00000000-0005-0000-0000-0000A0110000}"/>
    <cellStyle name="Comma 16 2 3 2 2" xfId="3711" xr:uid="{00000000-0005-0000-0000-0000A1110000}"/>
    <cellStyle name="Comma 16 2 3 3" xfId="3712" xr:uid="{00000000-0005-0000-0000-0000A2110000}"/>
    <cellStyle name="Comma 16 2 4" xfId="3713" xr:uid="{00000000-0005-0000-0000-0000A3110000}"/>
    <cellStyle name="Comma 16 2 4 2" xfId="3714" xr:uid="{00000000-0005-0000-0000-0000A4110000}"/>
    <cellStyle name="Comma 16 2 5" xfId="3715" xr:uid="{00000000-0005-0000-0000-0000A5110000}"/>
    <cellStyle name="Comma 16 2 6" xfId="3716" xr:uid="{00000000-0005-0000-0000-0000A6110000}"/>
    <cellStyle name="Comma 16 20" xfId="3717" xr:uid="{00000000-0005-0000-0000-0000A7110000}"/>
    <cellStyle name="Comma 16 20 2" xfId="3718" xr:uid="{00000000-0005-0000-0000-0000A8110000}"/>
    <cellStyle name="Comma 16 20 2 2" xfId="3719" xr:uid="{00000000-0005-0000-0000-0000A9110000}"/>
    <cellStyle name="Comma 16 20 3" xfId="3720" xr:uid="{00000000-0005-0000-0000-0000AA110000}"/>
    <cellStyle name="Comma 16 21" xfId="3721" xr:uid="{00000000-0005-0000-0000-0000AB110000}"/>
    <cellStyle name="Comma 16 21 2" xfId="3722" xr:uid="{00000000-0005-0000-0000-0000AC110000}"/>
    <cellStyle name="Comma 16 21 2 2" xfId="3723" xr:uid="{00000000-0005-0000-0000-0000AD110000}"/>
    <cellStyle name="Comma 16 21 3" xfId="3724" xr:uid="{00000000-0005-0000-0000-0000AE110000}"/>
    <cellStyle name="Comma 16 22" xfId="3725" xr:uid="{00000000-0005-0000-0000-0000AF110000}"/>
    <cellStyle name="Comma 16 22 2" xfId="3726" xr:uid="{00000000-0005-0000-0000-0000B0110000}"/>
    <cellStyle name="Comma 16 22 2 2" xfId="3727" xr:uid="{00000000-0005-0000-0000-0000B1110000}"/>
    <cellStyle name="Comma 16 22 3" xfId="3728" xr:uid="{00000000-0005-0000-0000-0000B2110000}"/>
    <cellStyle name="Comma 16 23" xfId="3729" xr:uid="{00000000-0005-0000-0000-0000B3110000}"/>
    <cellStyle name="Comma 16 23 2" xfId="3730" xr:uid="{00000000-0005-0000-0000-0000B4110000}"/>
    <cellStyle name="Comma 16 23 2 2" xfId="3731" xr:uid="{00000000-0005-0000-0000-0000B5110000}"/>
    <cellStyle name="Comma 16 23 3" xfId="3732" xr:uid="{00000000-0005-0000-0000-0000B6110000}"/>
    <cellStyle name="Comma 16 24" xfId="3733" xr:uid="{00000000-0005-0000-0000-0000B7110000}"/>
    <cellStyle name="Comma 16 24 2" xfId="3734" xr:uid="{00000000-0005-0000-0000-0000B8110000}"/>
    <cellStyle name="Comma 16 24 2 2" xfId="3735" xr:uid="{00000000-0005-0000-0000-0000B9110000}"/>
    <cellStyle name="Comma 16 24 3" xfId="3736" xr:uid="{00000000-0005-0000-0000-0000BA110000}"/>
    <cellStyle name="Comma 16 25" xfId="3737" xr:uid="{00000000-0005-0000-0000-0000BB110000}"/>
    <cellStyle name="Comma 16 25 2" xfId="3738" xr:uid="{00000000-0005-0000-0000-0000BC110000}"/>
    <cellStyle name="Comma 16 25 2 2" xfId="3739" xr:uid="{00000000-0005-0000-0000-0000BD110000}"/>
    <cellStyle name="Comma 16 25 3" xfId="3740" xr:uid="{00000000-0005-0000-0000-0000BE110000}"/>
    <cellStyle name="Comma 16 26" xfId="3741" xr:uid="{00000000-0005-0000-0000-0000BF110000}"/>
    <cellStyle name="Comma 16 26 2" xfId="3742" xr:uid="{00000000-0005-0000-0000-0000C0110000}"/>
    <cellStyle name="Comma 16 26 2 2" xfId="3743" xr:uid="{00000000-0005-0000-0000-0000C1110000}"/>
    <cellStyle name="Comma 16 26 3" xfId="3744" xr:uid="{00000000-0005-0000-0000-0000C2110000}"/>
    <cellStyle name="Comma 16 27" xfId="3745" xr:uid="{00000000-0005-0000-0000-0000C3110000}"/>
    <cellStyle name="Comma 16 27 2" xfId="3746" xr:uid="{00000000-0005-0000-0000-0000C4110000}"/>
    <cellStyle name="Comma 16 27 2 2" xfId="3747" xr:uid="{00000000-0005-0000-0000-0000C5110000}"/>
    <cellStyle name="Comma 16 27 3" xfId="3748" xr:uid="{00000000-0005-0000-0000-0000C6110000}"/>
    <cellStyle name="Comma 16 28" xfId="3749" xr:uid="{00000000-0005-0000-0000-0000C7110000}"/>
    <cellStyle name="Comma 16 28 2" xfId="3750" xr:uid="{00000000-0005-0000-0000-0000C8110000}"/>
    <cellStyle name="Comma 16 28 2 2" xfId="3751" xr:uid="{00000000-0005-0000-0000-0000C9110000}"/>
    <cellStyle name="Comma 16 28 3" xfId="3752" xr:uid="{00000000-0005-0000-0000-0000CA110000}"/>
    <cellStyle name="Comma 16 29" xfId="3753" xr:uid="{00000000-0005-0000-0000-0000CB110000}"/>
    <cellStyle name="Comma 16 29 2" xfId="3754" xr:uid="{00000000-0005-0000-0000-0000CC110000}"/>
    <cellStyle name="Comma 16 3" xfId="3755" xr:uid="{00000000-0005-0000-0000-0000CD110000}"/>
    <cellStyle name="Comma 16 3 2" xfId="3756" xr:uid="{00000000-0005-0000-0000-0000CE110000}"/>
    <cellStyle name="Comma 16 3 2 2" xfId="3757" xr:uid="{00000000-0005-0000-0000-0000CF110000}"/>
    <cellStyle name="Comma 16 3 3" xfId="3758" xr:uid="{00000000-0005-0000-0000-0000D0110000}"/>
    <cellStyle name="Comma 16 3 3 2" xfId="3759" xr:uid="{00000000-0005-0000-0000-0000D1110000}"/>
    <cellStyle name="Comma 16 3 3 2 2" xfId="3760" xr:uid="{00000000-0005-0000-0000-0000D2110000}"/>
    <cellStyle name="Comma 16 3 3 3" xfId="3761" xr:uid="{00000000-0005-0000-0000-0000D3110000}"/>
    <cellStyle name="Comma 16 3 4" xfId="3762" xr:uid="{00000000-0005-0000-0000-0000D4110000}"/>
    <cellStyle name="Comma 16 30" xfId="3763" xr:uid="{00000000-0005-0000-0000-0000D5110000}"/>
    <cellStyle name="Comma 16 30 2" xfId="3764" xr:uid="{00000000-0005-0000-0000-0000D6110000}"/>
    <cellStyle name="Comma 16 30 2 2" xfId="3765" xr:uid="{00000000-0005-0000-0000-0000D7110000}"/>
    <cellStyle name="Comma 16 30 3" xfId="3766" xr:uid="{00000000-0005-0000-0000-0000D8110000}"/>
    <cellStyle name="Comma 16 31" xfId="3767" xr:uid="{00000000-0005-0000-0000-0000D9110000}"/>
    <cellStyle name="Comma 16 31 2" xfId="3768" xr:uid="{00000000-0005-0000-0000-0000DA110000}"/>
    <cellStyle name="Comma 16 32" xfId="3769" xr:uid="{00000000-0005-0000-0000-0000DB110000}"/>
    <cellStyle name="Comma 16 33" xfId="3770" xr:uid="{00000000-0005-0000-0000-0000DC110000}"/>
    <cellStyle name="Comma 16 4" xfId="3771" xr:uid="{00000000-0005-0000-0000-0000DD110000}"/>
    <cellStyle name="Comma 16 4 2" xfId="3772" xr:uid="{00000000-0005-0000-0000-0000DE110000}"/>
    <cellStyle name="Comma 16 4 2 2" xfId="3773" xr:uid="{00000000-0005-0000-0000-0000DF110000}"/>
    <cellStyle name="Comma 16 4 3" xfId="3774" xr:uid="{00000000-0005-0000-0000-0000E0110000}"/>
    <cellStyle name="Comma 16 4 3 2" xfId="3775" xr:uid="{00000000-0005-0000-0000-0000E1110000}"/>
    <cellStyle name="Comma 16 4 3 2 2" xfId="3776" xr:uid="{00000000-0005-0000-0000-0000E2110000}"/>
    <cellStyle name="Comma 16 4 3 3" xfId="3777" xr:uid="{00000000-0005-0000-0000-0000E3110000}"/>
    <cellStyle name="Comma 16 4 4" xfId="3778" xr:uid="{00000000-0005-0000-0000-0000E4110000}"/>
    <cellStyle name="Comma 16 5" xfId="3779" xr:uid="{00000000-0005-0000-0000-0000E5110000}"/>
    <cellStyle name="Comma 16 5 2" xfId="3780" xr:uid="{00000000-0005-0000-0000-0000E6110000}"/>
    <cellStyle name="Comma 16 5 2 2" xfId="3781" xr:uid="{00000000-0005-0000-0000-0000E7110000}"/>
    <cellStyle name="Comma 16 5 3" xfId="3782" xr:uid="{00000000-0005-0000-0000-0000E8110000}"/>
    <cellStyle name="Comma 16 5 3 2" xfId="3783" xr:uid="{00000000-0005-0000-0000-0000E9110000}"/>
    <cellStyle name="Comma 16 5 3 2 2" xfId="3784" xr:uid="{00000000-0005-0000-0000-0000EA110000}"/>
    <cellStyle name="Comma 16 5 3 3" xfId="3785" xr:uid="{00000000-0005-0000-0000-0000EB110000}"/>
    <cellStyle name="Comma 16 5 4" xfId="3786" xr:uid="{00000000-0005-0000-0000-0000EC110000}"/>
    <cellStyle name="Comma 16 6" xfId="3787" xr:uid="{00000000-0005-0000-0000-0000ED110000}"/>
    <cellStyle name="Comma 16 6 2" xfId="3788" xr:uid="{00000000-0005-0000-0000-0000EE110000}"/>
    <cellStyle name="Comma 16 6 2 2" xfId="3789" xr:uid="{00000000-0005-0000-0000-0000EF110000}"/>
    <cellStyle name="Comma 16 6 3" xfId="3790" xr:uid="{00000000-0005-0000-0000-0000F0110000}"/>
    <cellStyle name="Comma 16 7" xfId="3791" xr:uid="{00000000-0005-0000-0000-0000F1110000}"/>
    <cellStyle name="Comma 16 7 2" xfId="3792" xr:uid="{00000000-0005-0000-0000-0000F2110000}"/>
    <cellStyle name="Comma 16 7 2 2" xfId="3793" xr:uid="{00000000-0005-0000-0000-0000F3110000}"/>
    <cellStyle name="Comma 16 7 3" xfId="3794" xr:uid="{00000000-0005-0000-0000-0000F4110000}"/>
    <cellStyle name="Comma 16 8" xfId="3795" xr:uid="{00000000-0005-0000-0000-0000F5110000}"/>
    <cellStyle name="Comma 16 8 2" xfId="3796" xr:uid="{00000000-0005-0000-0000-0000F6110000}"/>
    <cellStyle name="Comma 16 8 2 2" xfId="3797" xr:uid="{00000000-0005-0000-0000-0000F7110000}"/>
    <cellStyle name="Comma 16 8 3" xfId="3798" xr:uid="{00000000-0005-0000-0000-0000F8110000}"/>
    <cellStyle name="Comma 16 9" xfId="3799" xr:uid="{00000000-0005-0000-0000-0000F9110000}"/>
    <cellStyle name="Comma 16 9 2" xfId="3800" xr:uid="{00000000-0005-0000-0000-0000FA110000}"/>
    <cellStyle name="Comma 16 9 2 2" xfId="3801" xr:uid="{00000000-0005-0000-0000-0000FB110000}"/>
    <cellStyle name="Comma 16 9 3" xfId="3802" xr:uid="{00000000-0005-0000-0000-0000FC110000}"/>
    <cellStyle name="Comma 160" xfId="3803" xr:uid="{00000000-0005-0000-0000-0000FD110000}"/>
    <cellStyle name="Comma 160 2" xfId="3804" xr:uid="{00000000-0005-0000-0000-0000FE110000}"/>
    <cellStyle name="Comma 160 3" xfId="3805" xr:uid="{00000000-0005-0000-0000-0000FF110000}"/>
    <cellStyle name="Comma 161" xfId="3806" xr:uid="{00000000-0005-0000-0000-000000120000}"/>
    <cellStyle name="Comma 161 2" xfId="3807" xr:uid="{00000000-0005-0000-0000-000001120000}"/>
    <cellStyle name="Comma 161 3" xfId="3808" xr:uid="{00000000-0005-0000-0000-000002120000}"/>
    <cellStyle name="Comma 162" xfId="3809" xr:uid="{00000000-0005-0000-0000-000003120000}"/>
    <cellStyle name="Comma 162 2" xfId="3810" xr:uid="{00000000-0005-0000-0000-000004120000}"/>
    <cellStyle name="Comma 162 3" xfId="3811" xr:uid="{00000000-0005-0000-0000-000005120000}"/>
    <cellStyle name="Comma 163" xfId="3812" xr:uid="{00000000-0005-0000-0000-000006120000}"/>
    <cellStyle name="Comma 163 2" xfId="3813" xr:uid="{00000000-0005-0000-0000-000007120000}"/>
    <cellStyle name="Comma 163 3" xfId="3814" xr:uid="{00000000-0005-0000-0000-000008120000}"/>
    <cellStyle name="Comma 164" xfId="3815" xr:uid="{00000000-0005-0000-0000-000009120000}"/>
    <cellStyle name="Comma 164 2" xfId="3816" xr:uid="{00000000-0005-0000-0000-00000A120000}"/>
    <cellStyle name="Comma 164 3" xfId="3817" xr:uid="{00000000-0005-0000-0000-00000B120000}"/>
    <cellStyle name="Comma 165" xfId="3818" xr:uid="{00000000-0005-0000-0000-00000C120000}"/>
    <cellStyle name="Comma 165 2" xfId="3819" xr:uid="{00000000-0005-0000-0000-00000D120000}"/>
    <cellStyle name="Comma 165 3" xfId="3820" xr:uid="{00000000-0005-0000-0000-00000E120000}"/>
    <cellStyle name="Comma 166" xfId="3821" xr:uid="{00000000-0005-0000-0000-00000F120000}"/>
    <cellStyle name="Comma 166 2" xfId="3822" xr:uid="{00000000-0005-0000-0000-000010120000}"/>
    <cellStyle name="Comma 166 3" xfId="3823" xr:uid="{00000000-0005-0000-0000-000011120000}"/>
    <cellStyle name="Comma 167" xfId="3824" xr:uid="{00000000-0005-0000-0000-000012120000}"/>
    <cellStyle name="Comma 167 2" xfId="3825" xr:uid="{00000000-0005-0000-0000-000013120000}"/>
    <cellStyle name="Comma 167 3" xfId="3826" xr:uid="{00000000-0005-0000-0000-000014120000}"/>
    <cellStyle name="Comma 168" xfId="3827" xr:uid="{00000000-0005-0000-0000-000015120000}"/>
    <cellStyle name="Comma 168 2" xfId="3828" xr:uid="{00000000-0005-0000-0000-000016120000}"/>
    <cellStyle name="Comma 168 3" xfId="3829" xr:uid="{00000000-0005-0000-0000-000017120000}"/>
    <cellStyle name="Comma 169" xfId="3830" xr:uid="{00000000-0005-0000-0000-000018120000}"/>
    <cellStyle name="Comma 169 2" xfId="3831" xr:uid="{00000000-0005-0000-0000-000019120000}"/>
    <cellStyle name="Comma 169 3" xfId="3832" xr:uid="{00000000-0005-0000-0000-00001A120000}"/>
    <cellStyle name="Comma 17" xfId="3833" xr:uid="{00000000-0005-0000-0000-00001B120000}"/>
    <cellStyle name="Comma 17 10" xfId="3834" xr:uid="{00000000-0005-0000-0000-00001C120000}"/>
    <cellStyle name="Comma 17 10 2" xfId="3835" xr:uid="{00000000-0005-0000-0000-00001D120000}"/>
    <cellStyle name="Comma 17 10 2 2" xfId="3836" xr:uid="{00000000-0005-0000-0000-00001E120000}"/>
    <cellStyle name="Comma 17 10 3" xfId="3837" xr:uid="{00000000-0005-0000-0000-00001F120000}"/>
    <cellStyle name="Comma 17 11" xfId="3838" xr:uid="{00000000-0005-0000-0000-000020120000}"/>
    <cellStyle name="Comma 17 11 2" xfId="3839" xr:uid="{00000000-0005-0000-0000-000021120000}"/>
    <cellStyle name="Comma 17 11 2 2" xfId="3840" xr:uid="{00000000-0005-0000-0000-000022120000}"/>
    <cellStyle name="Comma 17 11 3" xfId="3841" xr:uid="{00000000-0005-0000-0000-000023120000}"/>
    <cellStyle name="Comma 17 12" xfId="3842" xr:uid="{00000000-0005-0000-0000-000024120000}"/>
    <cellStyle name="Comma 17 12 2" xfId="3843" xr:uid="{00000000-0005-0000-0000-000025120000}"/>
    <cellStyle name="Comma 17 12 2 2" xfId="3844" xr:uid="{00000000-0005-0000-0000-000026120000}"/>
    <cellStyle name="Comma 17 12 3" xfId="3845" xr:uid="{00000000-0005-0000-0000-000027120000}"/>
    <cellStyle name="Comma 17 13" xfId="3846" xr:uid="{00000000-0005-0000-0000-000028120000}"/>
    <cellStyle name="Comma 17 13 2" xfId="3847" xr:uid="{00000000-0005-0000-0000-000029120000}"/>
    <cellStyle name="Comma 17 13 2 2" xfId="3848" xr:uid="{00000000-0005-0000-0000-00002A120000}"/>
    <cellStyle name="Comma 17 13 3" xfId="3849" xr:uid="{00000000-0005-0000-0000-00002B120000}"/>
    <cellStyle name="Comma 17 14" xfId="3850" xr:uid="{00000000-0005-0000-0000-00002C120000}"/>
    <cellStyle name="Comma 17 14 2" xfId="3851" xr:uid="{00000000-0005-0000-0000-00002D120000}"/>
    <cellStyle name="Comma 17 14 2 2" xfId="3852" xr:uid="{00000000-0005-0000-0000-00002E120000}"/>
    <cellStyle name="Comma 17 14 3" xfId="3853" xr:uid="{00000000-0005-0000-0000-00002F120000}"/>
    <cellStyle name="Comma 17 15" xfId="3854" xr:uid="{00000000-0005-0000-0000-000030120000}"/>
    <cellStyle name="Comma 17 15 2" xfId="3855" xr:uid="{00000000-0005-0000-0000-000031120000}"/>
    <cellStyle name="Comma 17 15 2 2" xfId="3856" xr:uid="{00000000-0005-0000-0000-000032120000}"/>
    <cellStyle name="Comma 17 15 3" xfId="3857" xr:uid="{00000000-0005-0000-0000-000033120000}"/>
    <cellStyle name="Comma 17 16" xfId="3858" xr:uid="{00000000-0005-0000-0000-000034120000}"/>
    <cellStyle name="Comma 17 16 2" xfId="3859" xr:uid="{00000000-0005-0000-0000-000035120000}"/>
    <cellStyle name="Comma 17 16 2 2" xfId="3860" xr:uid="{00000000-0005-0000-0000-000036120000}"/>
    <cellStyle name="Comma 17 16 3" xfId="3861" xr:uid="{00000000-0005-0000-0000-000037120000}"/>
    <cellStyle name="Comma 17 17" xfId="3862" xr:uid="{00000000-0005-0000-0000-000038120000}"/>
    <cellStyle name="Comma 17 17 2" xfId="3863" xr:uid="{00000000-0005-0000-0000-000039120000}"/>
    <cellStyle name="Comma 17 17 2 2" xfId="3864" xr:uid="{00000000-0005-0000-0000-00003A120000}"/>
    <cellStyle name="Comma 17 17 3" xfId="3865" xr:uid="{00000000-0005-0000-0000-00003B120000}"/>
    <cellStyle name="Comma 17 18" xfId="3866" xr:uid="{00000000-0005-0000-0000-00003C120000}"/>
    <cellStyle name="Comma 17 18 2" xfId="3867" xr:uid="{00000000-0005-0000-0000-00003D120000}"/>
    <cellStyle name="Comma 17 18 2 2" xfId="3868" xr:uid="{00000000-0005-0000-0000-00003E120000}"/>
    <cellStyle name="Comma 17 18 3" xfId="3869" xr:uid="{00000000-0005-0000-0000-00003F120000}"/>
    <cellStyle name="Comma 17 19" xfId="3870" xr:uid="{00000000-0005-0000-0000-000040120000}"/>
    <cellStyle name="Comma 17 19 2" xfId="3871" xr:uid="{00000000-0005-0000-0000-000041120000}"/>
    <cellStyle name="Comma 17 19 2 2" xfId="3872" xr:uid="{00000000-0005-0000-0000-000042120000}"/>
    <cellStyle name="Comma 17 19 3" xfId="3873" xr:uid="{00000000-0005-0000-0000-000043120000}"/>
    <cellStyle name="Comma 17 2" xfId="3874" xr:uid="{00000000-0005-0000-0000-000044120000}"/>
    <cellStyle name="Comma 17 2 2" xfId="3875" xr:uid="{00000000-0005-0000-0000-000045120000}"/>
    <cellStyle name="Comma 17 2 2 2" xfId="3876" xr:uid="{00000000-0005-0000-0000-000046120000}"/>
    <cellStyle name="Comma 17 2 3" xfId="3877" xr:uid="{00000000-0005-0000-0000-000047120000}"/>
    <cellStyle name="Comma 17 2 3 2" xfId="3878" xr:uid="{00000000-0005-0000-0000-000048120000}"/>
    <cellStyle name="Comma 17 2 3 2 2" xfId="3879" xr:uid="{00000000-0005-0000-0000-000049120000}"/>
    <cellStyle name="Comma 17 2 3 3" xfId="3880" xr:uid="{00000000-0005-0000-0000-00004A120000}"/>
    <cellStyle name="Comma 17 2 4" xfId="3881" xr:uid="{00000000-0005-0000-0000-00004B120000}"/>
    <cellStyle name="Comma 17 2 4 2" xfId="3882" xr:uid="{00000000-0005-0000-0000-00004C120000}"/>
    <cellStyle name="Comma 17 2 5" xfId="3883" xr:uid="{00000000-0005-0000-0000-00004D120000}"/>
    <cellStyle name="Comma 17 2 6" xfId="3884" xr:uid="{00000000-0005-0000-0000-00004E120000}"/>
    <cellStyle name="Comma 17 20" xfId="3885" xr:uid="{00000000-0005-0000-0000-00004F120000}"/>
    <cellStyle name="Comma 17 20 2" xfId="3886" xr:uid="{00000000-0005-0000-0000-000050120000}"/>
    <cellStyle name="Comma 17 20 2 2" xfId="3887" xr:uid="{00000000-0005-0000-0000-000051120000}"/>
    <cellStyle name="Comma 17 20 3" xfId="3888" xr:uid="{00000000-0005-0000-0000-000052120000}"/>
    <cellStyle name="Comma 17 21" xfId="3889" xr:uid="{00000000-0005-0000-0000-000053120000}"/>
    <cellStyle name="Comma 17 21 2" xfId="3890" xr:uid="{00000000-0005-0000-0000-000054120000}"/>
    <cellStyle name="Comma 17 21 2 2" xfId="3891" xr:uid="{00000000-0005-0000-0000-000055120000}"/>
    <cellStyle name="Comma 17 21 3" xfId="3892" xr:uid="{00000000-0005-0000-0000-000056120000}"/>
    <cellStyle name="Comma 17 22" xfId="3893" xr:uid="{00000000-0005-0000-0000-000057120000}"/>
    <cellStyle name="Comma 17 22 2" xfId="3894" xr:uid="{00000000-0005-0000-0000-000058120000}"/>
    <cellStyle name="Comma 17 22 2 2" xfId="3895" xr:uid="{00000000-0005-0000-0000-000059120000}"/>
    <cellStyle name="Comma 17 22 3" xfId="3896" xr:uid="{00000000-0005-0000-0000-00005A120000}"/>
    <cellStyle name="Comma 17 23" xfId="3897" xr:uid="{00000000-0005-0000-0000-00005B120000}"/>
    <cellStyle name="Comma 17 23 2" xfId="3898" xr:uid="{00000000-0005-0000-0000-00005C120000}"/>
    <cellStyle name="Comma 17 23 2 2" xfId="3899" xr:uid="{00000000-0005-0000-0000-00005D120000}"/>
    <cellStyle name="Comma 17 23 3" xfId="3900" xr:uid="{00000000-0005-0000-0000-00005E120000}"/>
    <cellStyle name="Comma 17 24" xfId="3901" xr:uid="{00000000-0005-0000-0000-00005F120000}"/>
    <cellStyle name="Comma 17 24 2" xfId="3902" xr:uid="{00000000-0005-0000-0000-000060120000}"/>
    <cellStyle name="Comma 17 24 2 2" xfId="3903" xr:uid="{00000000-0005-0000-0000-000061120000}"/>
    <cellStyle name="Comma 17 24 3" xfId="3904" xr:uid="{00000000-0005-0000-0000-000062120000}"/>
    <cellStyle name="Comma 17 25" xfId="3905" xr:uid="{00000000-0005-0000-0000-000063120000}"/>
    <cellStyle name="Comma 17 25 2" xfId="3906" xr:uid="{00000000-0005-0000-0000-000064120000}"/>
    <cellStyle name="Comma 17 25 2 2" xfId="3907" xr:uid="{00000000-0005-0000-0000-000065120000}"/>
    <cellStyle name="Comma 17 25 3" xfId="3908" xr:uid="{00000000-0005-0000-0000-000066120000}"/>
    <cellStyle name="Comma 17 26" xfId="3909" xr:uid="{00000000-0005-0000-0000-000067120000}"/>
    <cellStyle name="Comma 17 26 2" xfId="3910" xr:uid="{00000000-0005-0000-0000-000068120000}"/>
    <cellStyle name="Comma 17 26 2 2" xfId="3911" xr:uid="{00000000-0005-0000-0000-000069120000}"/>
    <cellStyle name="Comma 17 26 3" xfId="3912" xr:uid="{00000000-0005-0000-0000-00006A120000}"/>
    <cellStyle name="Comma 17 27" xfId="3913" xr:uid="{00000000-0005-0000-0000-00006B120000}"/>
    <cellStyle name="Comma 17 27 2" xfId="3914" xr:uid="{00000000-0005-0000-0000-00006C120000}"/>
    <cellStyle name="Comma 17 27 2 2" xfId="3915" xr:uid="{00000000-0005-0000-0000-00006D120000}"/>
    <cellStyle name="Comma 17 27 3" xfId="3916" xr:uid="{00000000-0005-0000-0000-00006E120000}"/>
    <cellStyle name="Comma 17 28" xfId="3917" xr:uid="{00000000-0005-0000-0000-00006F120000}"/>
    <cellStyle name="Comma 17 28 2" xfId="3918" xr:uid="{00000000-0005-0000-0000-000070120000}"/>
    <cellStyle name="Comma 17 28 2 2" xfId="3919" xr:uid="{00000000-0005-0000-0000-000071120000}"/>
    <cellStyle name="Comma 17 28 3" xfId="3920" xr:uid="{00000000-0005-0000-0000-000072120000}"/>
    <cellStyle name="Comma 17 29" xfId="3921" xr:uid="{00000000-0005-0000-0000-000073120000}"/>
    <cellStyle name="Comma 17 29 2" xfId="3922" xr:uid="{00000000-0005-0000-0000-000074120000}"/>
    <cellStyle name="Comma 17 3" xfId="3923" xr:uid="{00000000-0005-0000-0000-000075120000}"/>
    <cellStyle name="Comma 17 3 2" xfId="3924" xr:uid="{00000000-0005-0000-0000-000076120000}"/>
    <cellStyle name="Comma 17 3 2 2" xfId="3925" xr:uid="{00000000-0005-0000-0000-000077120000}"/>
    <cellStyle name="Comma 17 3 3" xfId="3926" xr:uid="{00000000-0005-0000-0000-000078120000}"/>
    <cellStyle name="Comma 17 3 3 2" xfId="3927" xr:uid="{00000000-0005-0000-0000-000079120000}"/>
    <cellStyle name="Comma 17 3 3 2 2" xfId="3928" xr:uid="{00000000-0005-0000-0000-00007A120000}"/>
    <cellStyle name="Comma 17 3 3 3" xfId="3929" xr:uid="{00000000-0005-0000-0000-00007B120000}"/>
    <cellStyle name="Comma 17 3 4" xfId="3930" xr:uid="{00000000-0005-0000-0000-00007C120000}"/>
    <cellStyle name="Comma 17 30" xfId="3931" xr:uid="{00000000-0005-0000-0000-00007D120000}"/>
    <cellStyle name="Comma 17 30 2" xfId="3932" xr:uid="{00000000-0005-0000-0000-00007E120000}"/>
    <cellStyle name="Comma 17 30 2 2" xfId="3933" xr:uid="{00000000-0005-0000-0000-00007F120000}"/>
    <cellStyle name="Comma 17 30 3" xfId="3934" xr:uid="{00000000-0005-0000-0000-000080120000}"/>
    <cellStyle name="Comma 17 31" xfId="3935" xr:uid="{00000000-0005-0000-0000-000081120000}"/>
    <cellStyle name="Comma 17 31 2" xfId="3936" xr:uid="{00000000-0005-0000-0000-000082120000}"/>
    <cellStyle name="Comma 17 32" xfId="3937" xr:uid="{00000000-0005-0000-0000-000083120000}"/>
    <cellStyle name="Comma 17 32 2" xfId="3938" xr:uid="{00000000-0005-0000-0000-000084120000}"/>
    <cellStyle name="Comma 17 33" xfId="3939" xr:uid="{00000000-0005-0000-0000-000085120000}"/>
    <cellStyle name="Comma 17 4" xfId="3940" xr:uid="{00000000-0005-0000-0000-000086120000}"/>
    <cellStyle name="Comma 17 4 2" xfId="3941" xr:uid="{00000000-0005-0000-0000-000087120000}"/>
    <cellStyle name="Comma 17 4 2 2" xfId="3942" xr:uid="{00000000-0005-0000-0000-000088120000}"/>
    <cellStyle name="Comma 17 4 3" xfId="3943" xr:uid="{00000000-0005-0000-0000-000089120000}"/>
    <cellStyle name="Comma 17 4 3 2" xfId="3944" xr:uid="{00000000-0005-0000-0000-00008A120000}"/>
    <cellStyle name="Comma 17 4 3 2 2" xfId="3945" xr:uid="{00000000-0005-0000-0000-00008B120000}"/>
    <cellStyle name="Comma 17 4 3 3" xfId="3946" xr:uid="{00000000-0005-0000-0000-00008C120000}"/>
    <cellStyle name="Comma 17 4 4" xfId="3947" xr:uid="{00000000-0005-0000-0000-00008D120000}"/>
    <cellStyle name="Comma 17 5" xfId="3948" xr:uid="{00000000-0005-0000-0000-00008E120000}"/>
    <cellStyle name="Comma 17 5 2" xfId="3949" xr:uid="{00000000-0005-0000-0000-00008F120000}"/>
    <cellStyle name="Comma 17 5 2 2" xfId="3950" xr:uid="{00000000-0005-0000-0000-000090120000}"/>
    <cellStyle name="Comma 17 5 3" xfId="3951" xr:uid="{00000000-0005-0000-0000-000091120000}"/>
    <cellStyle name="Comma 17 5 3 2" xfId="3952" xr:uid="{00000000-0005-0000-0000-000092120000}"/>
    <cellStyle name="Comma 17 5 3 2 2" xfId="3953" xr:uid="{00000000-0005-0000-0000-000093120000}"/>
    <cellStyle name="Comma 17 5 3 3" xfId="3954" xr:uid="{00000000-0005-0000-0000-000094120000}"/>
    <cellStyle name="Comma 17 5 4" xfId="3955" xr:uid="{00000000-0005-0000-0000-000095120000}"/>
    <cellStyle name="Comma 17 6" xfId="3956" xr:uid="{00000000-0005-0000-0000-000096120000}"/>
    <cellStyle name="Comma 17 6 2" xfId="3957" xr:uid="{00000000-0005-0000-0000-000097120000}"/>
    <cellStyle name="Comma 17 6 2 2" xfId="3958" xr:uid="{00000000-0005-0000-0000-000098120000}"/>
    <cellStyle name="Comma 17 6 3" xfId="3959" xr:uid="{00000000-0005-0000-0000-000099120000}"/>
    <cellStyle name="Comma 17 7" xfId="3960" xr:uid="{00000000-0005-0000-0000-00009A120000}"/>
    <cellStyle name="Comma 17 7 2" xfId="3961" xr:uid="{00000000-0005-0000-0000-00009B120000}"/>
    <cellStyle name="Comma 17 7 2 2" xfId="3962" xr:uid="{00000000-0005-0000-0000-00009C120000}"/>
    <cellStyle name="Comma 17 7 3" xfId="3963" xr:uid="{00000000-0005-0000-0000-00009D120000}"/>
    <cellStyle name="Comma 17 8" xfId="3964" xr:uid="{00000000-0005-0000-0000-00009E120000}"/>
    <cellStyle name="Comma 17 8 2" xfId="3965" xr:uid="{00000000-0005-0000-0000-00009F120000}"/>
    <cellStyle name="Comma 17 8 2 2" xfId="3966" xr:uid="{00000000-0005-0000-0000-0000A0120000}"/>
    <cellStyle name="Comma 17 8 3" xfId="3967" xr:uid="{00000000-0005-0000-0000-0000A1120000}"/>
    <cellStyle name="Comma 17 9" xfId="3968" xr:uid="{00000000-0005-0000-0000-0000A2120000}"/>
    <cellStyle name="Comma 17 9 2" xfId="3969" xr:uid="{00000000-0005-0000-0000-0000A3120000}"/>
    <cellStyle name="Comma 17 9 2 2" xfId="3970" xr:uid="{00000000-0005-0000-0000-0000A4120000}"/>
    <cellStyle name="Comma 17 9 3" xfId="3971" xr:uid="{00000000-0005-0000-0000-0000A5120000}"/>
    <cellStyle name="Comma 170" xfId="3972" xr:uid="{00000000-0005-0000-0000-0000A6120000}"/>
    <cellStyle name="Comma 170 2" xfId="3973" xr:uid="{00000000-0005-0000-0000-0000A7120000}"/>
    <cellStyle name="Comma 170 3" xfId="3974" xr:uid="{00000000-0005-0000-0000-0000A8120000}"/>
    <cellStyle name="Comma 171" xfId="3975" xr:uid="{00000000-0005-0000-0000-0000A9120000}"/>
    <cellStyle name="Comma 171 2" xfId="3976" xr:uid="{00000000-0005-0000-0000-0000AA120000}"/>
    <cellStyle name="Comma 171 3" xfId="3977" xr:uid="{00000000-0005-0000-0000-0000AB120000}"/>
    <cellStyle name="Comma 172" xfId="3978" xr:uid="{00000000-0005-0000-0000-0000AC120000}"/>
    <cellStyle name="Comma 172 2" xfId="3979" xr:uid="{00000000-0005-0000-0000-0000AD120000}"/>
    <cellStyle name="Comma 172 3" xfId="3980" xr:uid="{00000000-0005-0000-0000-0000AE120000}"/>
    <cellStyle name="Comma 173" xfId="3981" xr:uid="{00000000-0005-0000-0000-0000AF120000}"/>
    <cellStyle name="Comma 173 2" xfId="3982" xr:uid="{00000000-0005-0000-0000-0000B0120000}"/>
    <cellStyle name="Comma 173 3" xfId="3983" xr:uid="{00000000-0005-0000-0000-0000B1120000}"/>
    <cellStyle name="Comma 174" xfId="3984" xr:uid="{00000000-0005-0000-0000-0000B2120000}"/>
    <cellStyle name="Comma 174 2" xfId="3985" xr:uid="{00000000-0005-0000-0000-0000B3120000}"/>
    <cellStyle name="Comma 174 3" xfId="3986" xr:uid="{00000000-0005-0000-0000-0000B4120000}"/>
    <cellStyle name="Comma 175" xfId="3987" xr:uid="{00000000-0005-0000-0000-0000B5120000}"/>
    <cellStyle name="Comma 175 2" xfId="3988" xr:uid="{00000000-0005-0000-0000-0000B6120000}"/>
    <cellStyle name="Comma 175 3" xfId="3989" xr:uid="{00000000-0005-0000-0000-0000B7120000}"/>
    <cellStyle name="Comma 176" xfId="3990" xr:uid="{00000000-0005-0000-0000-0000B8120000}"/>
    <cellStyle name="Comma 176 2" xfId="3991" xr:uid="{00000000-0005-0000-0000-0000B9120000}"/>
    <cellStyle name="Comma 176 3" xfId="3992" xr:uid="{00000000-0005-0000-0000-0000BA120000}"/>
    <cellStyle name="Comma 177" xfId="3993" xr:uid="{00000000-0005-0000-0000-0000BB120000}"/>
    <cellStyle name="Comma 177 2" xfId="3994" xr:uid="{00000000-0005-0000-0000-0000BC120000}"/>
    <cellStyle name="Comma 177 3" xfId="3995" xr:uid="{00000000-0005-0000-0000-0000BD120000}"/>
    <cellStyle name="Comma 178" xfId="3996" xr:uid="{00000000-0005-0000-0000-0000BE120000}"/>
    <cellStyle name="Comma 178 2" xfId="3997" xr:uid="{00000000-0005-0000-0000-0000BF120000}"/>
    <cellStyle name="Comma 178 3" xfId="3998" xr:uid="{00000000-0005-0000-0000-0000C0120000}"/>
    <cellStyle name="Comma 179" xfId="3999" xr:uid="{00000000-0005-0000-0000-0000C1120000}"/>
    <cellStyle name="Comma 179 2" xfId="4000" xr:uid="{00000000-0005-0000-0000-0000C2120000}"/>
    <cellStyle name="Comma 179 3" xfId="4001" xr:uid="{00000000-0005-0000-0000-0000C3120000}"/>
    <cellStyle name="Comma 18" xfId="4002" xr:uid="{00000000-0005-0000-0000-0000C4120000}"/>
    <cellStyle name="Comma 18 10" xfId="4003" xr:uid="{00000000-0005-0000-0000-0000C5120000}"/>
    <cellStyle name="Comma 18 10 2" xfId="4004" xr:uid="{00000000-0005-0000-0000-0000C6120000}"/>
    <cellStyle name="Comma 18 10 2 2" xfId="4005" xr:uid="{00000000-0005-0000-0000-0000C7120000}"/>
    <cellStyle name="Comma 18 10 3" xfId="4006" xr:uid="{00000000-0005-0000-0000-0000C8120000}"/>
    <cellStyle name="Comma 18 11" xfId="4007" xr:uid="{00000000-0005-0000-0000-0000C9120000}"/>
    <cellStyle name="Comma 18 11 2" xfId="4008" xr:uid="{00000000-0005-0000-0000-0000CA120000}"/>
    <cellStyle name="Comma 18 11 2 2" xfId="4009" xr:uid="{00000000-0005-0000-0000-0000CB120000}"/>
    <cellStyle name="Comma 18 11 3" xfId="4010" xr:uid="{00000000-0005-0000-0000-0000CC120000}"/>
    <cellStyle name="Comma 18 12" xfId="4011" xr:uid="{00000000-0005-0000-0000-0000CD120000}"/>
    <cellStyle name="Comma 18 12 2" xfId="4012" xr:uid="{00000000-0005-0000-0000-0000CE120000}"/>
    <cellStyle name="Comma 18 12 2 2" xfId="4013" xr:uid="{00000000-0005-0000-0000-0000CF120000}"/>
    <cellStyle name="Comma 18 12 3" xfId="4014" xr:uid="{00000000-0005-0000-0000-0000D0120000}"/>
    <cellStyle name="Comma 18 13" xfId="4015" xr:uid="{00000000-0005-0000-0000-0000D1120000}"/>
    <cellStyle name="Comma 18 13 2" xfId="4016" xr:uid="{00000000-0005-0000-0000-0000D2120000}"/>
    <cellStyle name="Comma 18 13 2 2" xfId="4017" xr:uid="{00000000-0005-0000-0000-0000D3120000}"/>
    <cellStyle name="Comma 18 13 3" xfId="4018" xr:uid="{00000000-0005-0000-0000-0000D4120000}"/>
    <cellStyle name="Comma 18 14" xfId="4019" xr:uid="{00000000-0005-0000-0000-0000D5120000}"/>
    <cellStyle name="Comma 18 14 2" xfId="4020" xr:uid="{00000000-0005-0000-0000-0000D6120000}"/>
    <cellStyle name="Comma 18 14 2 2" xfId="4021" xr:uid="{00000000-0005-0000-0000-0000D7120000}"/>
    <cellStyle name="Comma 18 14 3" xfId="4022" xr:uid="{00000000-0005-0000-0000-0000D8120000}"/>
    <cellStyle name="Comma 18 15" xfId="4023" xr:uid="{00000000-0005-0000-0000-0000D9120000}"/>
    <cellStyle name="Comma 18 15 2" xfId="4024" xr:uid="{00000000-0005-0000-0000-0000DA120000}"/>
    <cellStyle name="Comma 18 15 2 2" xfId="4025" xr:uid="{00000000-0005-0000-0000-0000DB120000}"/>
    <cellStyle name="Comma 18 15 3" xfId="4026" xr:uid="{00000000-0005-0000-0000-0000DC120000}"/>
    <cellStyle name="Comma 18 16" xfId="4027" xr:uid="{00000000-0005-0000-0000-0000DD120000}"/>
    <cellStyle name="Comma 18 16 2" xfId="4028" xr:uid="{00000000-0005-0000-0000-0000DE120000}"/>
    <cellStyle name="Comma 18 16 2 2" xfId="4029" xr:uid="{00000000-0005-0000-0000-0000DF120000}"/>
    <cellStyle name="Comma 18 16 3" xfId="4030" xr:uid="{00000000-0005-0000-0000-0000E0120000}"/>
    <cellStyle name="Comma 18 17" xfId="4031" xr:uid="{00000000-0005-0000-0000-0000E1120000}"/>
    <cellStyle name="Comma 18 17 2" xfId="4032" xr:uid="{00000000-0005-0000-0000-0000E2120000}"/>
    <cellStyle name="Comma 18 17 2 2" xfId="4033" xr:uid="{00000000-0005-0000-0000-0000E3120000}"/>
    <cellStyle name="Comma 18 17 3" xfId="4034" xr:uid="{00000000-0005-0000-0000-0000E4120000}"/>
    <cellStyle name="Comma 18 18" xfId="4035" xr:uid="{00000000-0005-0000-0000-0000E5120000}"/>
    <cellStyle name="Comma 18 18 2" xfId="4036" xr:uid="{00000000-0005-0000-0000-0000E6120000}"/>
    <cellStyle name="Comma 18 18 2 2" xfId="4037" xr:uid="{00000000-0005-0000-0000-0000E7120000}"/>
    <cellStyle name="Comma 18 18 3" xfId="4038" xr:uid="{00000000-0005-0000-0000-0000E8120000}"/>
    <cellStyle name="Comma 18 19" xfId="4039" xr:uid="{00000000-0005-0000-0000-0000E9120000}"/>
    <cellStyle name="Comma 18 19 2" xfId="4040" xr:uid="{00000000-0005-0000-0000-0000EA120000}"/>
    <cellStyle name="Comma 18 19 2 2" xfId="4041" xr:uid="{00000000-0005-0000-0000-0000EB120000}"/>
    <cellStyle name="Comma 18 19 3" xfId="4042" xr:uid="{00000000-0005-0000-0000-0000EC120000}"/>
    <cellStyle name="Comma 18 2" xfId="4043" xr:uid="{00000000-0005-0000-0000-0000ED120000}"/>
    <cellStyle name="Comma 18 2 2" xfId="4044" xr:uid="{00000000-0005-0000-0000-0000EE120000}"/>
    <cellStyle name="Comma 18 2 2 2" xfId="4045" xr:uid="{00000000-0005-0000-0000-0000EF120000}"/>
    <cellStyle name="Comma 18 2 3" xfId="4046" xr:uid="{00000000-0005-0000-0000-0000F0120000}"/>
    <cellStyle name="Comma 18 2 3 2" xfId="4047" xr:uid="{00000000-0005-0000-0000-0000F1120000}"/>
    <cellStyle name="Comma 18 2 3 2 2" xfId="4048" xr:uid="{00000000-0005-0000-0000-0000F2120000}"/>
    <cellStyle name="Comma 18 2 3 3" xfId="4049" xr:uid="{00000000-0005-0000-0000-0000F3120000}"/>
    <cellStyle name="Comma 18 2 4" xfId="4050" xr:uid="{00000000-0005-0000-0000-0000F4120000}"/>
    <cellStyle name="Comma 18 2 4 2" xfId="4051" xr:uid="{00000000-0005-0000-0000-0000F5120000}"/>
    <cellStyle name="Comma 18 2 5" xfId="4052" xr:uid="{00000000-0005-0000-0000-0000F6120000}"/>
    <cellStyle name="Comma 18 2 6" xfId="4053" xr:uid="{00000000-0005-0000-0000-0000F7120000}"/>
    <cellStyle name="Comma 18 20" xfId="4054" xr:uid="{00000000-0005-0000-0000-0000F8120000}"/>
    <cellStyle name="Comma 18 20 2" xfId="4055" xr:uid="{00000000-0005-0000-0000-0000F9120000}"/>
    <cellStyle name="Comma 18 20 2 2" xfId="4056" xr:uid="{00000000-0005-0000-0000-0000FA120000}"/>
    <cellStyle name="Comma 18 20 3" xfId="4057" xr:uid="{00000000-0005-0000-0000-0000FB120000}"/>
    <cellStyle name="Comma 18 21" xfId="4058" xr:uid="{00000000-0005-0000-0000-0000FC120000}"/>
    <cellStyle name="Comma 18 21 2" xfId="4059" xr:uid="{00000000-0005-0000-0000-0000FD120000}"/>
    <cellStyle name="Comma 18 21 2 2" xfId="4060" xr:uid="{00000000-0005-0000-0000-0000FE120000}"/>
    <cellStyle name="Comma 18 21 3" xfId="4061" xr:uid="{00000000-0005-0000-0000-0000FF120000}"/>
    <cellStyle name="Comma 18 22" xfId="4062" xr:uid="{00000000-0005-0000-0000-000000130000}"/>
    <cellStyle name="Comma 18 22 2" xfId="4063" xr:uid="{00000000-0005-0000-0000-000001130000}"/>
    <cellStyle name="Comma 18 22 2 2" xfId="4064" xr:uid="{00000000-0005-0000-0000-000002130000}"/>
    <cellStyle name="Comma 18 22 3" xfId="4065" xr:uid="{00000000-0005-0000-0000-000003130000}"/>
    <cellStyle name="Comma 18 23" xfId="4066" xr:uid="{00000000-0005-0000-0000-000004130000}"/>
    <cellStyle name="Comma 18 23 2" xfId="4067" xr:uid="{00000000-0005-0000-0000-000005130000}"/>
    <cellStyle name="Comma 18 23 2 2" xfId="4068" xr:uid="{00000000-0005-0000-0000-000006130000}"/>
    <cellStyle name="Comma 18 23 3" xfId="4069" xr:uid="{00000000-0005-0000-0000-000007130000}"/>
    <cellStyle name="Comma 18 24" xfId="4070" xr:uid="{00000000-0005-0000-0000-000008130000}"/>
    <cellStyle name="Comma 18 24 2" xfId="4071" xr:uid="{00000000-0005-0000-0000-000009130000}"/>
    <cellStyle name="Comma 18 24 2 2" xfId="4072" xr:uid="{00000000-0005-0000-0000-00000A130000}"/>
    <cellStyle name="Comma 18 24 3" xfId="4073" xr:uid="{00000000-0005-0000-0000-00000B130000}"/>
    <cellStyle name="Comma 18 25" xfId="4074" xr:uid="{00000000-0005-0000-0000-00000C130000}"/>
    <cellStyle name="Comma 18 25 2" xfId="4075" xr:uid="{00000000-0005-0000-0000-00000D130000}"/>
    <cellStyle name="Comma 18 25 2 2" xfId="4076" xr:uid="{00000000-0005-0000-0000-00000E130000}"/>
    <cellStyle name="Comma 18 25 3" xfId="4077" xr:uid="{00000000-0005-0000-0000-00000F130000}"/>
    <cellStyle name="Comma 18 26" xfId="4078" xr:uid="{00000000-0005-0000-0000-000010130000}"/>
    <cellStyle name="Comma 18 26 2" xfId="4079" xr:uid="{00000000-0005-0000-0000-000011130000}"/>
    <cellStyle name="Comma 18 26 2 2" xfId="4080" xr:uid="{00000000-0005-0000-0000-000012130000}"/>
    <cellStyle name="Comma 18 26 3" xfId="4081" xr:uid="{00000000-0005-0000-0000-000013130000}"/>
    <cellStyle name="Comma 18 27" xfId="4082" xr:uid="{00000000-0005-0000-0000-000014130000}"/>
    <cellStyle name="Comma 18 27 2" xfId="4083" xr:uid="{00000000-0005-0000-0000-000015130000}"/>
    <cellStyle name="Comma 18 27 2 2" xfId="4084" xr:uid="{00000000-0005-0000-0000-000016130000}"/>
    <cellStyle name="Comma 18 27 3" xfId="4085" xr:uid="{00000000-0005-0000-0000-000017130000}"/>
    <cellStyle name="Comma 18 28" xfId="4086" xr:uid="{00000000-0005-0000-0000-000018130000}"/>
    <cellStyle name="Comma 18 28 2" xfId="4087" xr:uid="{00000000-0005-0000-0000-000019130000}"/>
    <cellStyle name="Comma 18 28 2 2" xfId="4088" xr:uid="{00000000-0005-0000-0000-00001A130000}"/>
    <cellStyle name="Comma 18 28 3" xfId="4089" xr:uid="{00000000-0005-0000-0000-00001B130000}"/>
    <cellStyle name="Comma 18 29" xfId="4090" xr:uid="{00000000-0005-0000-0000-00001C130000}"/>
    <cellStyle name="Comma 18 29 2" xfId="4091" xr:uid="{00000000-0005-0000-0000-00001D130000}"/>
    <cellStyle name="Comma 18 3" xfId="4092" xr:uid="{00000000-0005-0000-0000-00001E130000}"/>
    <cellStyle name="Comma 18 3 2" xfId="4093" xr:uid="{00000000-0005-0000-0000-00001F130000}"/>
    <cellStyle name="Comma 18 3 2 2" xfId="4094" xr:uid="{00000000-0005-0000-0000-000020130000}"/>
    <cellStyle name="Comma 18 3 3" xfId="4095" xr:uid="{00000000-0005-0000-0000-000021130000}"/>
    <cellStyle name="Comma 18 3 3 2" xfId="4096" xr:uid="{00000000-0005-0000-0000-000022130000}"/>
    <cellStyle name="Comma 18 3 3 2 2" xfId="4097" xr:uid="{00000000-0005-0000-0000-000023130000}"/>
    <cellStyle name="Comma 18 3 3 3" xfId="4098" xr:uid="{00000000-0005-0000-0000-000024130000}"/>
    <cellStyle name="Comma 18 3 4" xfId="4099" xr:uid="{00000000-0005-0000-0000-000025130000}"/>
    <cellStyle name="Comma 18 30" xfId="4100" xr:uid="{00000000-0005-0000-0000-000026130000}"/>
    <cellStyle name="Comma 18 30 2" xfId="4101" xr:uid="{00000000-0005-0000-0000-000027130000}"/>
    <cellStyle name="Comma 18 30 2 2" xfId="4102" xr:uid="{00000000-0005-0000-0000-000028130000}"/>
    <cellStyle name="Comma 18 30 3" xfId="4103" xr:uid="{00000000-0005-0000-0000-000029130000}"/>
    <cellStyle name="Comma 18 31" xfId="4104" xr:uid="{00000000-0005-0000-0000-00002A130000}"/>
    <cellStyle name="Comma 18 31 2" xfId="4105" xr:uid="{00000000-0005-0000-0000-00002B130000}"/>
    <cellStyle name="Comma 18 32" xfId="4106" xr:uid="{00000000-0005-0000-0000-00002C130000}"/>
    <cellStyle name="Comma 18 33" xfId="4107" xr:uid="{00000000-0005-0000-0000-00002D130000}"/>
    <cellStyle name="Comma 18 4" xfId="4108" xr:uid="{00000000-0005-0000-0000-00002E130000}"/>
    <cellStyle name="Comma 18 4 2" xfId="4109" xr:uid="{00000000-0005-0000-0000-00002F130000}"/>
    <cellStyle name="Comma 18 4 2 2" xfId="4110" xr:uid="{00000000-0005-0000-0000-000030130000}"/>
    <cellStyle name="Comma 18 4 3" xfId="4111" xr:uid="{00000000-0005-0000-0000-000031130000}"/>
    <cellStyle name="Comma 18 4 3 2" xfId="4112" xr:uid="{00000000-0005-0000-0000-000032130000}"/>
    <cellStyle name="Comma 18 4 3 2 2" xfId="4113" xr:uid="{00000000-0005-0000-0000-000033130000}"/>
    <cellStyle name="Comma 18 4 3 3" xfId="4114" xr:uid="{00000000-0005-0000-0000-000034130000}"/>
    <cellStyle name="Comma 18 4 4" xfId="4115" xr:uid="{00000000-0005-0000-0000-000035130000}"/>
    <cellStyle name="Comma 18 5" xfId="4116" xr:uid="{00000000-0005-0000-0000-000036130000}"/>
    <cellStyle name="Comma 18 5 2" xfId="4117" xr:uid="{00000000-0005-0000-0000-000037130000}"/>
    <cellStyle name="Comma 18 5 2 2" xfId="4118" xr:uid="{00000000-0005-0000-0000-000038130000}"/>
    <cellStyle name="Comma 18 5 3" xfId="4119" xr:uid="{00000000-0005-0000-0000-000039130000}"/>
    <cellStyle name="Comma 18 5 3 2" xfId="4120" xr:uid="{00000000-0005-0000-0000-00003A130000}"/>
    <cellStyle name="Comma 18 5 3 2 2" xfId="4121" xr:uid="{00000000-0005-0000-0000-00003B130000}"/>
    <cellStyle name="Comma 18 5 3 3" xfId="4122" xr:uid="{00000000-0005-0000-0000-00003C130000}"/>
    <cellStyle name="Comma 18 5 4" xfId="4123" xr:uid="{00000000-0005-0000-0000-00003D130000}"/>
    <cellStyle name="Comma 18 6" xfId="4124" xr:uid="{00000000-0005-0000-0000-00003E130000}"/>
    <cellStyle name="Comma 18 6 2" xfId="4125" xr:uid="{00000000-0005-0000-0000-00003F130000}"/>
    <cellStyle name="Comma 18 6 2 2" xfId="4126" xr:uid="{00000000-0005-0000-0000-000040130000}"/>
    <cellStyle name="Comma 18 6 3" xfId="4127" xr:uid="{00000000-0005-0000-0000-000041130000}"/>
    <cellStyle name="Comma 18 7" xfId="4128" xr:uid="{00000000-0005-0000-0000-000042130000}"/>
    <cellStyle name="Comma 18 7 2" xfId="4129" xr:uid="{00000000-0005-0000-0000-000043130000}"/>
    <cellStyle name="Comma 18 7 2 2" xfId="4130" xr:uid="{00000000-0005-0000-0000-000044130000}"/>
    <cellStyle name="Comma 18 7 3" xfId="4131" xr:uid="{00000000-0005-0000-0000-000045130000}"/>
    <cellStyle name="Comma 18 8" xfId="4132" xr:uid="{00000000-0005-0000-0000-000046130000}"/>
    <cellStyle name="Comma 18 8 2" xfId="4133" xr:uid="{00000000-0005-0000-0000-000047130000}"/>
    <cellStyle name="Comma 18 8 2 2" xfId="4134" xr:uid="{00000000-0005-0000-0000-000048130000}"/>
    <cellStyle name="Comma 18 8 3" xfId="4135" xr:uid="{00000000-0005-0000-0000-000049130000}"/>
    <cellStyle name="Comma 18 9" xfId="4136" xr:uid="{00000000-0005-0000-0000-00004A130000}"/>
    <cellStyle name="Comma 18 9 2" xfId="4137" xr:uid="{00000000-0005-0000-0000-00004B130000}"/>
    <cellStyle name="Comma 18 9 2 2" xfId="4138" xr:uid="{00000000-0005-0000-0000-00004C130000}"/>
    <cellStyle name="Comma 18 9 3" xfId="4139" xr:uid="{00000000-0005-0000-0000-00004D130000}"/>
    <cellStyle name="Comma 180" xfId="4140" xr:uid="{00000000-0005-0000-0000-00004E130000}"/>
    <cellStyle name="Comma 180 2" xfId="4141" xr:uid="{00000000-0005-0000-0000-00004F130000}"/>
    <cellStyle name="Comma 180 3" xfId="4142" xr:uid="{00000000-0005-0000-0000-000050130000}"/>
    <cellStyle name="Comma 181" xfId="4143" xr:uid="{00000000-0005-0000-0000-000051130000}"/>
    <cellStyle name="Comma 181 2" xfId="4144" xr:uid="{00000000-0005-0000-0000-000052130000}"/>
    <cellStyle name="Comma 181 3" xfId="4145" xr:uid="{00000000-0005-0000-0000-000053130000}"/>
    <cellStyle name="Comma 182" xfId="4146" xr:uid="{00000000-0005-0000-0000-000054130000}"/>
    <cellStyle name="Comma 182 2" xfId="4147" xr:uid="{00000000-0005-0000-0000-000055130000}"/>
    <cellStyle name="Comma 182 3" xfId="4148" xr:uid="{00000000-0005-0000-0000-000056130000}"/>
    <cellStyle name="Comma 183" xfId="4149" xr:uid="{00000000-0005-0000-0000-000057130000}"/>
    <cellStyle name="Comma 183 2" xfId="4150" xr:uid="{00000000-0005-0000-0000-000058130000}"/>
    <cellStyle name="Comma 183 3" xfId="4151" xr:uid="{00000000-0005-0000-0000-000059130000}"/>
    <cellStyle name="Comma 184" xfId="4152" xr:uid="{00000000-0005-0000-0000-00005A130000}"/>
    <cellStyle name="Comma 184 2" xfId="4153" xr:uid="{00000000-0005-0000-0000-00005B130000}"/>
    <cellStyle name="Comma 184 3" xfId="4154" xr:uid="{00000000-0005-0000-0000-00005C130000}"/>
    <cellStyle name="Comma 185" xfId="4155" xr:uid="{00000000-0005-0000-0000-00005D130000}"/>
    <cellStyle name="Comma 185 2" xfId="4156" xr:uid="{00000000-0005-0000-0000-00005E130000}"/>
    <cellStyle name="Comma 185 3" xfId="4157" xr:uid="{00000000-0005-0000-0000-00005F130000}"/>
    <cellStyle name="Comma 186" xfId="4158" xr:uid="{00000000-0005-0000-0000-000060130000}"/>
    <cellStyle name="Comma 186 2" xfId="4159" xr:uid="{00000000-0005-0000-0000-000061130000}"/>
    <cellStyle name="Comma 186 3" xfId="4160" xr:uid="{00000000-0005-0000-0000-000062130000}"/>
    <cellStyle name="Comma 187" xfId="4161" xr:uid="{00000000-0005-0000-0000-000063130000}"/>
    <cellStyle name="Comma 187 2" xfId="4162" xr:uid="{00000000-0005-0000-0000-000064130000}"/>
    <cellStyle name="Comma 187 3" xfId="4163" xr:uid="{00000000-0005-0000-0000-000065130000}"/>
    <cellStyle name="Comma 188" xfId="4164" xr:uid="{00000000-0005-0000-0000-000066130000}"/>
    <cellStyle name="Comma 188 2" xfId="4165" xr:uid="{00000000-0005-0000-0000-000067130000}"/>
    <cellStyle name="Comma 188 3" xfId="4166" xr:uid="{00000000-0005-0000-0000-000068130000}"/>
    <cellStyle name="Comma 189" xfId="4167" xr:uid="{00000000-0005-0000-0000-000069130000}"/>
    <cellStyle name="Comma 189 2" xfId="4168" xr:uid="{00000000-0005-0000-0000-00006A130000}"/>
    <cellStyle name="Comma 189 3" xfId="4169" xr:uid="{00000000-0005-0000-0000-00006B130000}"/>
    <cellStyle name="Comma 19" xfId="4170" xr:uid="{00000000-0005-0000-0000-00006C130000}"/>
    <cellStyle name="Comma 19 10" xfId="4171" xr:uid="{00000000-0005-0000-0000-00006D130000}"/>
    <cellStyle name="Comma 19 10 2" xfId="4172" xr:uid="{00000000-0005-0000-0000-00006E130000}"/>
    <cellStyle name="Comma 19 10 2 2" xfId="4173" xr:uid="{00000000-0005-0000-0000-00006F130000}"/>
    <cellStyle name="Comma 19 10 3" xfId="4174" xr:uid="{00000000-0005-0000-0000-000070130000}"/>
    <cellStyle name="Comma 19 11" xfId="4175" xr:uid="{00000000-0005-0000-0000-000071130000}"/>
    <cellStyle name="Comma 19 11 2" xfId="4176" xr:uid="{00000000-0005-0000-0000-000072130000}"/>
    <cellStyle name="Comma 19 11 2 2" xfId="4177" xr:uid="{00000000-0005-0000-0000-000073130000}"/>
    <cellStyle name="Comma 19 11 3" xfId="4178" xr:uid="{00000000-0005-0000-0000-000074130000}"/>
    <cellStyle name="Comma 19 12" xfId="4179" xr:uid="{00000000-0005-0000-0000-000075130000}"/>
    <cellStyle name="Comma 19 12 2" xfId="4180" xr:uid="{00000000-0005-0000-0000-000076130000}"/>
    <cellStyle name="Comma 19 12 2 2" xfId="4181" xr:uid="{00000000-0005-0000-0000-000077130000}"/>
    <cellStyle name="Comma 19 12 3" xfId="4182" xr:uid="{00000000-0005-0000-0000-000078130000}"/>
    <cellStyle name="Comma 19 13" xfId="4183" xr:uid="{00000000-0005-0000-0000-000079130000}"/>
    <cellStyle name="Comma 19 13 2" xfId="4184" xr:uid="{00000000-0005-0000-0000-00007A130000}"/>
    <cellStyle name="Comma 19 13 2 2" xfId="4185" xr:uid="{00000000-0005-0000-0000-00007B130000}"/>
    <cellStyle name="Comma 19 13 3" xfId="4186" xr:uid="{00000000-0005-0000-0000-00007C130000}"/>
    <cellStyle name="Comma 19 14" xfId="4187" xr:uid="{00000000-0005-0000-0000-00007D130000}"/>
    <cellStyle name="Comma 19 14 2" xfId="4188" xr:uid="{00000000-0005-0000-0000-00007E130000}"/>
    <cellStyle name="Comma 19 14 2 2" xfId="4189" xr:uid="{00000000-0005-0000-0000-00007F130000}"/>
    <cellStyle name="Comma 19 14 3" xfId="4190" xr:uid="{00000000-0005-0000-0000-000080130000}"/>
    <cellStyle name="Comma 19 15" xfId="4191" xr:uid="{00000000-0005-0000-0000-000081130000}"/>
    <cellStyle name="Comma 19 15 2" xfId="4192" xr:uid="{00000000-0005-0000-0000-000082130000}"/>
    <cellStyle name="Comma 19 15 2 2" xfId="4193" xr:uid="{00000000-0005-0000-0000-000083130000}"/>
    <cellStyle name="Comma 19 15 3" xfId="4194" xr:uid="{00000000-0005-0000-0000-000084130000}"/>
    <cellStyle name="Comma 19 16" xfId="4195" xr:uid="{00000000-0005-0000-0000-000085130000}"/>
    <cellStyle name="Comma 19 16 2" xfId="4196" xr:uid="{00000000-0005-0000-0000-000086130000}"/>
    <cellStyle name="Comma 19 16 2 2" xfId="4197" xr:uid="{00000000-0005-0000-0000-000087130000}"/>
    <cellStyle name="Comma 19 16 3" xfId="4198" xr:uid="{00000000-0005-0000-0000-000088130000}"/>
    <cellStyle name="Comma 19 17" xfId="4199" xr:uid="{00000000-0005-0000-0000-000089130000}"/>
    <cellStyle name="Comma 19 17 2" xfId="4200" xr:uid="{00000000-0005-0000-0000-00008A130000}"/>
    <cellStyle name="Comma 19 17 2 2" xfId="4201" xr:uid="{00000000-0005-0000-0000-00008B130000}"/>
    <cellStyle name="Comma 19 17 3" xfId="4202" xr:uid="{00000000-0005-0000-0000-00008C130000}"/>
    <cellStyle name="Comma 19 18" xfId="4203" xr:uid="{00000000-0005-0000-0000-00008D130000}"/>
    <cellStyle name="Comma 19 18 2" xfId="4204" xr:uid="{00000000-0005-0000-0000-00008E130000}"/>
    <cellStyle name="Comma 19 18 2 2" xfId="4205" xr:uid="{00000000-0005-0000-0000-00008F130000}"/>
    <cellStyle name="Comma 19 18 3" xfId="4206" xr:uid="{00000000-0005-0000-0000-000090130000}"/>
    <cellStyle name="Comma 19 19" xfId="4207" xr:uid="{00000000-0005-0000-0000-000091130000}"/>
    <cellStyle name="Comma 19 19 2" xfId="4208" xr:uid="{00000000-0005-0000-0000-000092130000}"/>
    <cellStyle name="Comma 19 19 2 2" xfId="4209" xr:uid="{00000000-0005-0000-0000-000093130000}"/>
    <cellStyle name="Comma 19 19 3" xfId="4210" xr:uid="{00000000-0005-0000-0000-000094130000}"/>
    <cellStyle name="Comma 19 2" xfId="4211" xr:uid="{00000000-0005-0000-0000-000095130000}"/>
    <cellStyle name="Comma 19 2 2" xfId="4212" xr:uid="{00000000-0005-0000-0000-000096130000}"/>
    <cellStyle name="Comma 19 2 2 2" xfId="4213" xr:uid="{00000000-0005-0000-0000-000097130000}"/>
    <cellStyle name="Comma 19 2 3" xfId="4214" xr:uid="{00000000-0005-0000-0000-000098130000}"/>
    <cellStyle name="Comma 19 2 3 2" xfId="4215" xr:uid="{00000000-0005-0000-0000-000099130000}"/>
    <cellStyle name="Comma 19 2 3 2 2" xfId="4216" xr:uid="{00000000-0005-0000-0000-00009A130000}"/>
    <cellStyle name="Comma 19 2 3 3" xfId="4217" xr:uid="{00000000-0005-0000-0000-00009B130000}"/>
    <cellStyle name="Comma 19 2 4" xfId="4218" xr:uid="{00000000-0005-0000-0000-00009C130000}"/>
    <cellStyle name="Comma 19 2 4 2" xfId="4219" xr:uid="{00000000-0005-0000-0000-00009D130000}"/>
    <cellStyle name="Comma 19 2 5" xfId="4220" xr:uid="{00000000-0005-0000-0000-00009E130000}"/>
    <cellStyle name="Comma 19 2 6" xfId="4221" xr:uid="{00000000-0005-0000-0000-00009F130000}"/>
    <cellStyle name="Comma 19 20" xfId="4222" xr:uid="{00000000-0005-0000-0000-0000A0130000}"/>
    <cellStyle name="Comma 19 20 2" xfId="4223" xr:uid="{00000000-0005-0000-0000-0000A1130000}"/>
    <cellStyle name="Comma 19 20 2 2" xfId="4224" xr:uid="{00000000-0005-0000-0000-0000A2130000}"/>
    <cellStyle name="Comma 19 20 3" xfId="4225" xr:uid="{00000000-0005-0000-0000-0000A3130000}"/>
    <cellStyle name="Comma 19 21" xfId="4226" xr:uid="{00000000-0005-0000-0000-0000A4130000}"/>
    <cellStyle name="Comma 19 21 2" xfId="4227" xr:uid="{00000000-0005-0000-0000-0000A5130000}"/>
    <cellStyle name="Comma 19 21 2 2" xfId="4228" xr:uid="{00000000-0005-0000-0000-0000A6130000}"/>
    <cellStyle name="Comma 19 21 3" xfId="4229" xr:uid="{00000000-0005-0000-0000-0000A7130000}"/>
    <cellStyle name="Comma 19 22" xfId="4230" xr:uid="{00000000-0005-0000-0000-0000A8130000}"/>
    <cellStyle name="Comma 19 22 2" xfId="4231" xr:uid="{00000000-0005-0000-0000-0000A9130000}"/>
    <cellStyle name="Comma 19 22 2 2" xfId="4232" xr:uid="{00000000-0005-0000-0000-0000AA130000}"/>
    <cellStyle name="Comma 19 22 3" xfId="4233" xr:uid="{00000000-0005-0000-0000-0000AB130000}"/>
    <cellStyle name="Comma 19 23" xfId="4234" xr:uid="{00000000-0005-0000-0000-0000AC130000}"/>
    <cellStyle name="Comma 19 23 2" xfId="4235" xr:uid="{00000000-0005-0000-0000-0000AD130000}"/>
    <cellStyle name="Comma 19 23 2 2" xfId="4236" xr:uid="{00000000-0005-0000-0000-0000AE130000}"/>
    <cellStyle name="Comma 19 23 3" xfId="4237" xr:uid="{00000000-0005-0000-0000-0000AF130000}"/>
    <cellStyle name="Comma 19 24" xfId="4238" xr:uid="{00000000-0005-0000-0000-0000B0130000}"/>
    <cellStyle name="Comma 19 24 2" xfId="4239" xr:uid="{00000000-0005-0000-0000-0000B1130000}"/>
    <cellStyle name="Comma 19 24 2 2" xfId="4240" xr:uid="{00000000-0005-0000-0000-0000B2130000}"/>
    <cellStyle name="Comma 19 24 3" xfId="4241" xr:uid="{00000000-0005-0000-0000-0000B3130000}"/>
    <cellStyle name="Comma 19 25" xfId="4242" xr:uid="{00000000-0005-0000-0000-0000B4130000}"/>
    <cellStyle name="Comma 19 25 2" xfId="4243" xr:uid="{00000000-0005-0000-0000-0000B5130000}"/>
    <cellStyle name="Comma 19 25 2 2" xfId="4244" xr:uid="{00000000-0005-0000-0000-0000B6130000}"/>
    <cellStyle name="Comma 19 25 3" xfId="4245" xr:uid="{00000000-0005-0000-0000-0000B7130000}"/>
    <cellStyle name="Comma 19 26" xfId="4246" xr:uid="{00000000-0005-0000-0000-0000B8130000}"/>
    <cellStyle name="Comma 19 26 2" xfId="4247" xr:uid="{00000000-0005-0000-0000-0000B9130000}"/>
    <cellStyle name="Comma 19 26 2 2" xfId="4248" xr:uid="{00000000-0005-0000-0000-0000BA130000}"/>
    <cellStyle name="Comma 19 26 3" xfId="4249" xr:uid="{00000000-0005-0000-0000-0000BB130000}"/>
    <cellStyle name="Comma 19 27" xfId="4250" xr:uid="{00000000-0005-0000-0000-0000BC130000}"/>
    <cellStyle name="Comma 19 27 2" xfId="4251" xr:uid="{00000000-0005-0000-0000-0000BD130000}"/>
    <cellStyle name="Comma 19 27 2 2" xfId="4252" xr:uid="{00000000-0005-0000-0000-0000BE130000}"/>
    <cellStyle name="Comma 19 27 3" xfId="4253" xr:uid="{00000000-0005-0000-0000-0000BF130000}"/>
    <cellStyle name="Comma 19 28" xfId="4254" xr:uid="{00000000-0005-0000-0000-0000C0130000}"/>
    <cellStyle name="Comma 19 28 2" xfId="4255" xr:uid="{00000000-0005-0000-0000-0000C1130000}"/>
    <cellStyle name="Comma 19 28 2 2" xfId="4256" xr:uid="{00000000-0005-0000-0000-0000C2130000}"/>
    <cellStyle name="Comma 19 28 3" xfId="4257" xr:uid="{00000000-0005-0000-0000-0000C3130000}"/>
    <cellStyle name="Comma 19 29" xfId="4258" xr:uid="{00000000-0005-0000-0000-0000C4130000}"/>
    <cellStyle name="Comma 19 29 2" xfId="4259" xr:uid="{00000000-0005-0000-0000-0000C5130000}"/>
    <cellStyle name="Comma 19 3" xfId="4260" xr:uid="{00000000-0005-0000-0000-0000C6130000}"/>
    <cellStyle name="Comma 19 3 2" xfId="4261" xr:uid="{00000000-0005-0000-0000-0000C7130000}"/>
    <cellStyle name="Comma 19 3 2 2" xfId="4262" xr:uid="{00000000-0005-0000-0000-0000C8130000}"/>
    <cellStyle name="Comma 19 3 3" xfId="4263" xr:uid="{00000000-0005-0000-0000-0000C9130000}"/>
    <cellStyle name="Comma 19 3 3 2" xfId="4264" xr:uid="{00000000-0005-0000-0000-0000CA130000}"/>
    <cellStyle name="Comma 19 3 3 2 2" xfId="4265" xr:uid="{00000000-0005-0000-0000-0000CB130000}"/>
    <cellStyle name="Comma 19 3 3 3" xfId="4266" xr:uid="{00000000-0005-0000-0000-0000CC130000}"/>
    <cellStyle name="Comma 19 3 4" xfId="4267" xr:uid="{00000000-0005-0000-0000-0000CD130000}"/>
    <cellStyle name="Comma 19 30" xfId="4268" xr:uid="{00000000-0005-0000-0000-0000CE130000}"/>
    <cellStyle name="Comma 19 30 2" xfId="4269" xr:uid="{00000000-0005-0000-0000-0000CF130000}"/>
    <cellStyle name="Comma 19 30 2 2" xfId="4270" xr:uid="{00000000-0005-0000-0000-0000D0130000}"/>
    <cellStyle name="Comma 19 30 3" xfId="4271" xr:uid="{00000000-0005-0000-0000-0000D1130000}"/>
    <cellStyle name="Comma 19 31" xfId="4272" xr:uid="{00000000-0005-0000-0000-0000D2130000}"/>
    <cellStyle name="Comma 19 31 2" xfId="4273" xr:uid="{00000000-0005-0000-0000-0000D3130000}"/>
    <cellStyle name="Comma 19 32" xfId="4274" xr:uid="{00000000-0005-0000-0000-0000D4130000}"/>
    <cellStyle name="Comma 19 33" xfId="4275" xr:uid="{00000000-0005-0000-0000-0000D5130000}"/>
    <cellStyle name="Comma 19 4" xfId="4276" xr:uid="{00000000-0005-0000-0000-0000D6130000}"/>
    <cellStyle name="Comma 19 4 2" xfId="4277" xr:uid="{00000000-0005-0000-0000-0000D7130000}"/>
    <cellStyle name="Comma 19 4 2 2" xfId="4278" xr:uid="{00000000-0005-0000-0000-0000D8130000}"/>
    <cellStyle name="Comma 19 4 3" xfId="4279" xr:uid="{00000000-0005-0000-0000-0000D9130000}"/>
    <cellStyle name="Comma 19 4 3 2" xfId="4280" xr:uid="{00000000-0005-0000-0000-0000DA130000}"/>
    <cellStyle name="Comma 19 4 3 2 2" xfId="4281" xr:uid="{00000000-0005-0000-0000-0000DB130000}"/>
    <cellStyle name="Comma 19 4 3 3" xfId="4282" xr:uid="{00000000-0005-0000-0000-0000DC130000}"/>
    <cellStyle name="Comma 19 4 4" xfId="4283" xr:uid="{00000000-0005-0000-0000-0000DD130000}"/>
    <cellStyle name="Comma 19 5" xfId="4284" xr:uid="{00000000-0005-0000-0000-0000DE130000}"/>
    <cellStyle name="Comma 19 5 2" xfId="4285" xr:uid="{00000000-0005-0000-0000-0000DF130000}"/>
    <cellStyle name="Comma 19 5 2 2" xfId="4286" xr:uid="{00000000-0005-0000-0000-0000E0130000}"/>
    <cellStyle name="Comma 19 5 3" xfId="4287" xr:uid="{00000000-0005-0000-0000-0000E1130000}"/>
    <cellStyle name="Comma 19 5 3 2" xfId="4288" xr:uid="{00000000-0005-0000-0000-0000E2130000}"/>
    <cellStyle name="Comma 19 5 3 2 2" xfId="4289" xr:uid="{00000000-0005-0000-0000-0000E3130000}"/>
    <cellStyle name="Comma 19 5 3 3" xfId="4290" xr:uid="{00000000-0005-0000-0000-0000E4130000}"/>
    <cellStyle name="Comma 19 5 4" xfId="4291" xr:uid="{00000000-0005-0000-0000-0000E5130000}"/>
    <cellStyle name="Comma 19 6" xfId="4292" xr:uid="{00000000-0005-0000-0000-0000E6130000}"/>
    <cellStyle name="Comma 19 6 2" xfId="4293" xr:uid="{00000000-0005-0000-0000-0000E7130000}"/>
    <cellStyle name="Comma 19 6 2 2" xfId="4294" xr:uid="{00000000-0005-0000-0000-0000E8130000}"/>
    <cellStyle name="Comma 19 6 3" xfId="4295" xr:uid="{00000000-0005-0000-0000-0000E9130000}"/>
    <cellStyle name="Comma 19 7" xfId="4296" xr:uid="{00000000-0005-0000-0000-0000EA130000}"/>
    <cellStyle name="Comma 19 7 2" xfId="4297" xr:uid="{00000000-0005-0000-0000-0000EB130000}"/>
    <cellStyle name="Comma 19 7 2 2" xfId="4298" xr:uid="{00000000-0005-0000-0000-0000EC130000}"/>
    <cellStyle name="Comma 19 7 3" xfId="4299" xr:uid="{00000000-0005-0000-0000-0000ED130000}"/>
    <cellStyle name="Comma 19 8" xfId="4300" xr:uid="{00000000-0005-0000-0000-0000EE130000}"/>
    <cellStyle name="Comma 19 8 2" xfId="4301" xr:uid="{00000000-0005-0000-0000-0000EF130000}"/>
    <cellStyle name="Comma 19 8 2 2" xfId="4302" xr:uid="{00000000-0005-0000-0000-0000F0130000}"/>
    <cellStyle name="Comma 19 8 3" xfId="4303" xr:uid="{00000000-0005-0000-0000-0000F1130000}"/>
    <cellStyle name="Comma 19 9" xfId="4304" xr:uid="{00000000-0005-0000-0000-0000F2130000}"/>
    <cellStyle name="Comma 19 9 2" xfId="4305" xr:uid="{00000000-0005-0000-0000-0000F3130000}"/>
    <cellStyle name="Comma 19 9 2 2" xfId="4306" xr:uid="{00000000-0005-0000-0000-0000F4130000}"/>
    <cellStyle name="Comma 19 9 3" xfId="4307" xr:uid="{00000000-0005-0000-0000-0000F5130000}"/>
    <cellStyle name="Comma 190" xfId="4308" xr:uid="{00000000-0005-0000-0000-0000F6130000}"/>
    <cellStyle name="Comma 190 2" xfId="4309" xr:uid="{00000000-0005-0000-0000-0000F7130000}"/>
    <cellStyle name="Comma 190 3" xfId="4310" xr:uid="{00000000-0005-0000-0000-0000F8130000}"/>
    <cellStyle name="Comma 191" xfId="4311" xr:uid="{00000000-0005-0000-0000-0000F9130000}"/>
    <cellStyle name="Comma 191 2" xfId="4312" xr:uid="{00000000-0005-0000-0000-0000FA130000}"/>
    <cellStyle name="Comma 191 3" xfId="4313" xr:uid="{00000000-0005-0000-0000-0000FB130000}"/>
    <cellStyle name="Comma 192" xfId="4314" xr:uid="{00000000-0005-0000-0000-0000FC130000}"/>
    <cellStyle name="Comma 192 2" xfId="4315" xr:uid="{00000000-0005-0000-0000-0000FD130000}"/>
    <cellStyle name="Comma 192 3" xfId="4316" xr:uid="{00000000-0005-0000-0000-0000FE130000}"/>
    <cellStyle name="Comma 193" xfId="4317" xr:uid="{00000000-0005-0000-0000-0000FF130000}"/>
    <cellStyle name="Comma 193 2" xfId="4318" xr:uid="{00000000-0005-0000-0000-000000140000}"/>
    <cellStyle name="Comma 193 3" xfId="4319" xr:uid="{00000000-0005-0000-0000-000001140000}"/>
    <cellStyle name="Comma 194" xfId="4320" xr:uid="{00000000-0005-0000-0000-000002140000}"/>
    <cellStyle name="Comma 194 2" xfId="4321" xr:uid="{00000000-0005-0000-0000-000003140000}"/>
    <cellStyle name="Comma 194 3" xfId="4322" xr:uid="{00000000-0005-0000-0000-000004140000}"/>
    <cellStyle name="Comma 195" xfId="4323" xr:uid="{00000000-0005-0000-0000-000005140000}"/>
    <cellStyle name="Comma 195 2" xfId="4324" xr:uid="{00000000-0005-0000-0000-000006140000}"/>
    <cellStyle name="Comma 195 3" xfId="4325" xr:uid="{00000000-0005-0000-0000-000007140000}"/>
    <cellStyle name="Comma 196" xfId="4326" xr:uid="{00000000-0005-0000-0000-000008140000}"/>
    <cellStyle name="Comma 196 2" xfId="4327" xr:uid="{00000000-0005-0000-0000-000009140000}"/>
    <cellStyle name="Comma 196 3" xfId="4328" xr:uid="{00000000-0005-0000-0000-00000A140000}"/>
    <cellStyle name="Comma 197" xfId="4329" xr:uid="{00000000-0005-0000-0000-00000B140000}"/>
    <cellStyle name="Comma 197 2" xfId="4330" xr:uid="{00000000-0005-0000-0000-00000C140000}"/>
    <cellStyle name="Comma 197 3" xfId="4331" xr:uid="{00000000-0005-0000-0000-00000D140000}"/>
    <cellStyle name="Comma 198" xfId="4332" xr:uid="{00000000-0005-0000-0000-00000E140000}"/>
    <cellStyle name="Comma 198 2" xfId="4333" xr:uid="{00000000-0005-0000-0000-00000F140000}"/>
    <cellStyle name="Comma 198 3" xfId="4334" xr:uid="{00000000-0005-0000-0000-000010140000}"/>
    <cellStyle name="Comma 199" xfId="4335" xr:uid="{00000000-0005-0000-0000-000011140000}"/>
    <cellStyle name="Comma 199 2" xfId="4336" xr:uid="{00000000-0005-0000-0000-000012140000}"/>
    <cellStyle name="Comma 199 3" xfId="4337" xr:uid="{00000000-0005-0000-0000-000013140000}"/>
    <cellStyle name="Comma 2" xfId="6" xr:uid="{00000000-0005-0000-0000-000014140000}"/>
    <cellStyle name="Comma 2 10" xfId="4338" xr:uid="{00000000-0005-0000-0000-000015140000}"/>
    <cellStyle name="Comma 2 10 2" xfId="4339" xr:uid="{00000000-0005-0000-0000-000016140000}"/>
    <cellStyle name="Comma 2 10 2 2" xfId="4340" xr:uid="{00000000-0005-0000-0000-000017140000}"/>
    <cellStyle name="Comma 2 10 3" xfId="4341" xr:uid="{00000000-0005-0000-0000-000018140000}"/>
    <cellStyle name="Comma 2 10 3 2" xfId="4342" xr:uid="{00000000-0005-0000-0000-000019140000}"/>
    <cellStyle name="Comma 2 10 4" xfId="4343" xr:uid="{00000000-0005-0000-0000-00001A140000}"/>
    <cellStyle name="Comma 2 10 4 2" xfId="4344" xr:uid="{00000000-0005-0000-0000-00001B140000}"/>
    <cellStyle name="Comma 2 10 5" xfId="4345" xr:uid="{00000000-0005-0000-0000-00001C140000}"/>
    <cellStyle name="Comma 2 10 5 2" xfId="4346" xr:uid="{00000000-0005-0000-0000-00001D140000}"/>
    <cellStyle name="Comma 2 11" xfId="4347" xr:uid="{00000000-0005-0000-0000-00001E140000}"/>
    <cellStyle name="Comma 2 11 2" xfId="4348" xr:uid="{00000000-0005-0000-0000-00001F140000}"/>
    <cellStyle name="Comma 2 11 2 2" xfId="4349" xr:uid="{00000000-0005-0000-0000-000020140000}"/>
    <cellStyle name="Comma 2 11 3" xfId="4350" xr:uid="{00000000-0005-0000-0000-000021140000}"/>
    <cellStyle name="Comma 2 11 3 2" xfId="4351" xr:uid="{00000000-0005-0000-0000-000022140000}"/>
    <cellStyle name="Comma 2 11 4" xfId="4352" xr:uid="{00000000-0005-0000-0000-000023140000}"/>
    <cellStyle name="Comma 2 11 4 2" xfId="4353" xr:uid="{00000000-0005-0000-0000-000024140000}"/>
    <cellStyle name="Comma 2 11 5" xfId="4354" xr:uid="{00000000-0005-0000-0000-000025140000}"/>
    <cellStyle name="Comma 2 11 5 2" xfId="4355" xr:uid="{00000000-0005-0000-0000-000026140000}"/>
    <cellStyle name="Comma 2 11 6" xfId="4356" xr:uid="{00000000-0005-0000-0000-000027140000}"/>
    <cellStyle name="Comma 2 12" xfId="4357" xr:uid="{00000000-0005-0000-0000-000028140000}"/>
    <cellStyle name="Comma 2 12 2" xfId="4358" xr:uid="{00000000-0005-0000-0000-000029140000}"/>
    <cellStyle name="Comma 2 12 2 2" xfId="4359" xr:uid="{00000000-0005-0000-0000-00002A140000}"/>
    <cellStyle name="Comma 2 12 3" xfId="4360" xr:uid="{00000000-0005-0000-0000-00002B140000}"/>
    <cellStyle name="Comma 2 12 3 2" xfId="4361" xr:uid="{00000000-0005-0000-0000-00002C140000}"/>
    <cellStyle name="Comma 2 12 4" xfId="4362" xr:uid="{00000000-0005-0000-0000-00002D140000}"/>
    <cellStyle name="Comma 2 12 4 2" xfId="4363" xr:uid="{00000000-0005-0000-0000-00002E140000}"/>
    <cellStyle name="Comma 2 12 5" xfId="4364" xr:uid="{00000000-0005-0000-0000-00002F140000}"/>
    <cellStyle name="Comma 2 12 5 2" xfId="4365" xr:uid="{00000000-0005-0000-0000-000030140000}"/>
    <cellStyle name="Comma 2 12 6" xfId="4366" xr:uid="{00000000-0005-0000-0000-000031140000}"/>
    <cellStyle name="Comma 2 13" xfId="4367" xr:uid="{00000000-0005-0000-0000-000032140000}"/>
    <cellStyle name="Comma 2 13 2" xfId="4368" xr:uid="{00000000-0005-0000-0000-000033140000}"/>
    <cellStyle name="Comma 2 13 2 2" xfId="4369" xr:uid="{00000000-0005-0000-0000-000034140000}"/>
    <cellStyle name="Comma 2 13 3" xfId="4370" xr:uid="{00000000-0005-0000-0000-000035140000}"/>
    <cellStyle name="Comma 2 13 3 2" xfId="4371" xr:uid="{00000000-0005-0000-0000-000036140000}"/>
    <cellStyle name="Comma 2 13 4" xfId="4372" xr:uid="{00000000-0005-0000-0000-000037140000}"/>
    <cellStyle name="Comma 2 13 4 2" xfId="4373" xr:uid="{00000000-0005-0000-0000-000038140000}"/>
    <cellStyle name="Comma 2 13 5" xfId="4374" xr:uid="{00000000-0005-0000-0000-000039140000}"/>
    <cellStyle name="Comma 2 13 5 2" xfId="4375" xr:uid="{00000000-0005-0000-0000-00003A140000}"/>
    <cellStyle name="Comma 2 13 6" xfId="4376" xr:uid="{00000000-0005-0000-0000-00003B140000}"/>
    <cellStyle name="Comma 2 14" xfId="4377" xr:uid="{00000000-0005-0000-0000-00003C140000}"/>
    <cellStyle name="Comma 2 14 2" xfId="4378" xr:uid="{00000000-0005-0000-0000-00003D140000}"/>
    <cellStyle name="Comma 2 14 2 2" xfId="4379" xr:uid="{00000000-0005-0000-0000-00003E140000}"/>
    <cellStyle name="Comma 2 14 3" xfId="4380" xr:uid="{00000000-0005-0000-0000-00003F140000}"/>
    <cellStyle name="Comma 2 14 3 2" xfId="4381" xr:uid="{00000000-0005-0000-0000-000040140000}"/>
    <cellStyle name="Comma 2 14 4" xfId="4382" xr:uid="{00000000-0005-0000-0000-000041140000}"/>
    <cellStyle name="Comma 2 14 4 2" xfId="4383" xr:uid="{00000000-0005-0000-0000-000042140000}"/>
    <cellStyle name="Comma 2 14 5" xfId="4384" xr:uid="{00000000-0005-0000-0000-000043140000}"/>
    <cellStyle name="Comma 2 14 5 2" xfId="4385" xr:uid="{00000000-0005-0000-0000-000044140000}"/>
    <cellStyle name="Comma 2 14 6" xfId="4386" xr:uid="{00000000-0005-0000-0000-000045140000}"/>
    <cellStyle name="Comma 2 15" xfId="4387" xr:uid="{00000000-0005-0000-0000-000046140000}"/>
    <cellStyle name="Comma 2 15 2" xfId="4388" xr:uid="{00000000-0005-0000-0000-000047140000}"/>
    <cellStyle name="Comma 2 16" xfId="4389" xr:uid="{00000000-0005-0000-0000-000048140000}"/>
    <cellStyle name="Comma 2 16 2" xfId="4390" xr:uid="{00000000-0005-0000-0000-000049140000}"/>
    <cellStyle name="Comma 2 17" xfId="4391" xr:uid="{00000000-0005-0000-0000-00004A140000}"/>
    <cellStyle name="Comma 2 17 2" xfId="4392" xr:uid="{00000000-0005-0000-0000-00004B140000}"/>
    <cellStyle name="Comma 2 18" xfId="4393" xr:uid="{00000000-0005-0000-0000-00004C140000}"/>
    <cellStyle name="Comma 2 18 2" xfId="4394" xr:uid="{00000000-0005-0000-0000-00004D140000}"/>
    <cellStyle name="Comma 2 19" xfId="4395" xr:uid="{00000000-0005-0000-0000-00004E140000}"/>
    <cellStyle name="Comma 2 19 2" xfId="4396" xr:uid="{00000000-0005-0000-0000-00004F140000}"/>
    <cellStyle name="Comma 2 2" xfId="4397" xr:uid="{00000000-0005-0000-0000-000050140000}"/>
    <cellStyle name="Comma 2 2 10" xfId="4398" xr:uid="{00000000-0005-0000-0000-000051140000}"/>
    <cellStyle name="Comma 2 2 10 2" xfId="4399" xr:uid="{00000000-0005-0000-0000-000052140000}"/>
    <cellStyle name="Comma 2 2 11" xfId="4400" xr:uid="{00000000-0005-0000-0000-000053140000}"/>
    <cellStyle name="Comma 2 2 11 2" xfId="4401" xr:uid="{00000000-0005-0000-0000-000054140000}"/>
    <cellStyle name="Comma 2 2 12" xfId="4402" xr:uid="{00000000-0005-0000-0000-000055140000}"/>
    <cellStyle name="Comma 2 2 12 2" xfId="4403" xr:uid="{00000000-0005-0000-0000-000056140000}"/>
    <cellStyle name="Comma 2 2 13" xfId="4404" xr:uid="{00000000-0005-0000-0000-000057140000}"/>
    <cellStyle name="Comma 2 2 13 2" xfId="4405" xr:uid="{00000000-0005-0000-0000-000058140000}"/>
    <cellStyle name="Comma 2 2 14" xfId="4406" xr:uid="{00000000-0005-0000-0000-000059140000}"/>
    <cellStyle name="Comma 2 2 15" xfId="4407" xr:uid="{00000000-0005-0000-0000-00005A140000}"/>
    <cellStyle name="Comma 2 2 2" xfId="4408" xr:uid="{00000000-0005-0000-0000-00005B140000}"/>
    <cellStyle name="Comma 2 2 2 10" xfId="4409" xr:uid="{00000000-0005-0000-0000-00005C140000}"/>
    <cellStyle name="Comma 2 2 2 11" xfId="4410" xr:uid="{00000000-0005-0000-0000-00005D140000}"/>
    <cellStyle name="Comma 2 2 2 2" xfId="4411" xr:uid="{00000000-0005-0000-0000-00005E140000}"/>
    <cellStyle name="Comma 2 2 2 2 10" xfId="4412" xr:uid="{00000000-0005-0000-0000-00005F140000}"/>
    <cellStyle name="Comma 2 2 2 2 11" xfId="4413" xr:uid="{00000000-0005-0000-0000-000060140000}"/>
    <cellStyle name="Comma 2 2 2 2 2" xfId="4414" xr:uid="{00000000-0005-0000-0000-000061140000}"/>
    <cellStyle name="Comma 2 2 2 2 2 2" xfId="4415" xr:uid="{00000000-0005-0000-0000-000062140000}"/>
    <cellStyle name="Comma 2 2 2 2 2 2 2" xfId="4416" xr:uid="{00000000-0005-0000-0000-000063140000}"/>
    <cellStyle name="Comma 2 2 2 2 2 2 2 2" xfId="4417" xr:uid="{00000000-0005-0000-0000-000064140000}"/>
    <cellStyle name="Comma 2 2 2 2 2 2 3" xfId="4418" xr:uid="{00000000-0005-0000-0000-000065140000}"/>
    <cellStyle name="Comma 2 2 2 2 2 3" xfId="4419" xr:uid="{00000000-0005-0000-0000-000066140000}"/>
    <cellStyle name="Comma 2 2 2 2 3" xfId="4420" xr:uid="{00000000-0005-0000-0000-000067140000}"/>
    <cellStyle name="Comma 2 2 2 2 3 2" xfId="4421" xr:uid="{00000000-0005-0000-0000-000068140000}"/>
    <cellStyle name="Comma 2 2 2 2 4" xfId="4422" xr:uid="{00000000-0005-0000-0000-000069140000}"/>
    <cellStyle name="Comma 2 2 2 2 4 2" xfId="4423" xr:uid="{00000000-0005-0000-0000-00006A140000}"/>
    <cellStyle name="Comma 2 2 2 2 5" xfId="4424" xr:uid="{00000000-0005-0000-0000-00006B140000}"/>
    <cellStyle name="Comma 2 2 2 2 5 2" xfId="4425" xr:uid="{00000000-0005-0000-0000-00006C140000}"/>
    <cellStyle name="Comma 2 2 2 2 6" xfId="4426" xr:uid="{00000000-0005-0000-0000-00006D140000}"/>
    <cellStyle name="Comma 2 2 2 2 6 2" xfId="4427" xr:uid="{00000000-0005-0000-0000-00006E140000}"/>
    <cellStyle name="Comma 2 2 2 2 7" xfId="4428" xr:uid="{00000000-0005-0000-0000-00006F140000}"/>
    <cellStyle name="Comma 2 2 2 2 7 2" xfId="4429" xr:uid="{00000000-0005-0000-0000-000070140000}"/>
    <cellStyle name="Comma 2 2 2 2 8" xfId="4430" xr:uid="{00000000-0005-0000-0000-000071140000}"/>
    <cellStyle name="Comma 2 2 2 2 8 2" xfId="4431" xr:uid="{00000000-0005-0000-0000-000072140000}"/>
    <cellStyle name="Comma 2 2 2 2 9" xfId="4432" xr:uid="{00000000-0005-0000-0000-000073140000}"/>
    <cellStyle name="Comma 2 2 2 2 9 2" xfId="4433" xr:uid="{00000000-0005-0000-0000-000074140000}"/>
    <cellStyle name="Comma 2 2 2 3" xfId="4434" xr:uid="{00000000-0005-0000-0000-000075140000}"/>
    <cellStyle name="Comma 2 2 2 3 2" xfId="4435" xr:uid="{00000000-0005-0000-0000-000076140000}"/>
    <cellStyle name="Comma 2 2 2 3 2 2" xfId="4436" xr:uid="{00000000-0005-0000-0000-000077140000}"/>
    <cellStyle name="Comma 2 2 2 3 2 2 2" xfId="4437" xr:uid="{00000000-0005-0000-0000-000078140000}"/>
    <cellStyle name="Comma 2 2 2 3 2 3" xfId="4438" xr:uid="{00000000-0005-0000-0000-000079140000}"/>
    <cellStyle name="Comma 2 2 2 3 3" xfId="4439" xr:uid="{00000000-0005-0000-0000-00007A140000}"/>
    <cellStyle name="Comma 2 2 2 3 3 2" xfId="4440" xr:uid="{00000000-0005-0000-0000-00007B140000}"/>
    <cellStyle name="Comma 2 2 2 3 4" xfId="4441" xr:uid="{00000000-0005-0000-0000-00007C140000}"/>
    <cellStyle name="Comma 2 2 2 3 4 2" xfId="4442" xr:uid="{00000000-0005-0000-0000-00007D140000}"/>
    <cellStyle name="Comma 2 2 2 3 5" xfId="4443" xr:uid="{00000000-0005-0000-0000-00007E140000}"/>
    <cellStyle name="Comma 2 2 2 4" xfId="4444" xr:uid="{00000000-0005-0000-0000-00007F140000}"/>
    <cellStyle name="Comma 2 2 2 4 2" xfId="4445" xr:uid="{00000000-0005-0000-0000-000080140000}"/>
    <cellStyle name="Comma 2 2 2 5" xfId="4446" xr:uid="{00000000-0005-0000-0000-000081140000}"/>
    <cellStyle name="Comma 2 2 2 5 2" xfId="4447" xr:uid="{00000000-0005-0000-0000-000082140000}"/>
    <cellStyle name="Comma 2 2 2 6" xfId="4448" xr:uid="{00000000-0005-0000-0000-000083140000}"/>
    <cellStyle name="Comma 2 2 2 6 2" xfId="4449" xr:uid="{00000000-0005-0000-0000-000084140000}"/>
    <cellStyle name="Comma 2 2 2 7" xfId="4450" xr:uid="{00000000-0005-0000-0000-000085140000}"/>
    <cellStyle name="Comma 2 2 2 7 2" xfId="4451" xr:uid="{00000000-0005-0000-0000-000086140000}"/>
    <cellStyle name="Comma 2 2 2 8" xfId="4452" xr:uid="{00000000-0005-0000-0000-000087140000}"/>
    <cellStyle name="Comma 2 2 2 8 2" xfId="4453" xr:uid="{00000000-0005-0000-0000-000088140000}"/>
    <cellStyle name="Comma 2 2 2 9" xfId="4454" xr:uid="{00000000-0005-0000-0000-000089140000}"/>
    <cellStyle name="Comma 2 2 2 9 2" xfId="4455" xr:uid="{00000000-0005-0000-0000-00008A140000}"/>
    <cellStyle name="Comma 2 2 3" xfId="4456" xr:uid="{00000000-0005-0000-0000-00008B140000}"/>
    <cellStyle name="Comma 2 2 3 2" xfId="4457" xr:uid="{00000000-0005-0000-0000-00008C140000}"/>
    <cellStyle name="Comma 2 2 3 2 2" xfId="4458" xr:uid="{00000000-0005-0000-0000-00008D140000}"/>
    <cellStyle name="Comma 2 2 3 2 2 2" xfId="4459" xr:uid="{00000000-0005-0000-0000-00008E140000}"/>
    <cellStyle name="Comma 2 2 3 2 3" xfId="4460" xr:uid="{00000000-0005-0000-0000-00008F140000}"/>
    <cellStyle name="Comma 2 2 3 3" xfId="4461" xr:uid="{00000000-0005-0000-0000-000090140000}"/>
    <cellStyle name="Comma 2 2 3 4" xfId="4462" xr:uid="{00000000-0005-0000-0000-000091140000}"/>
    <cellStyle name="Comma 2 2 3 5" xfId="4463" xr:uid="{00000000-0005-0000-0000-000092140000}"/>
    <cellStyle name="Comma 2 2 4" xfId="4464" xr:uid="{00000000-0005-0000-0000-000093140000}"/>
    <cellStyle name="Comma 2 2 4 2" xfId="4465" xr:uid="{00000000-0005-0000-0000-000094140000}"/>
    <cellStyle name="Comma 2 2 4 3" xfId="4466" xr:uid="{00000000-0005-0000-0000-000095140000}"/>
    <cellStyle name="Comma 2 2 4 4" xfId="4467" xr:uid="{00000000-0005-0000-0000-000096140000}"/>
    <cellStyle name="Comma 2 2 5" xfId="4468" xr:uid="{00000000-0005-0000-0000-000097140000}"/>
    <cellStyle name="Comma 2 2 5 2" xfId="4469" xr:uid="{00000000-0005-0000-0000-000098140000}"/>
    <cellStyle name="Comma 2 2 5 2 2" xfId="4470" xr:uid="{00000000-0005-0000-0000-000099140000}"/>
    <cellStyle name="Comma 2 2 5 3" xfId="4471" xr:uid="{00000000-0005-0000-0000-00009A140000}"/>
    <cellStyle name="Comma 2 2 6" xfId="4472" xr:uid="{00000000-0005-0000-0000-00009B140000}"/>
    <cellStyle name="Comma 2 2 6 2" xfId="4473" xr:uid="{00000000-0005-0000-0000-00009C140000}"/>
    <cellStyle name="Comma 2 2 6 3" xfId="4474" xr:uid="{00000000-0005-0000-0000-00009D140000}"/>
    <cellStyle name="Comma 2 2 7" xfId="4475" xr:uid="{00000000-0005-0000-0000-00009E140000}"/>
    <cellStyle name="Comma 2 2 7 2" xfId="4476" xr:uid="{00000000-0005-0000-0000-00009F140000}"/>
    <cellStyle name="Comma 2 2 8" xfId="4477" xr:uid="{00000000-0005-0000-0000-0000A0140000}"/>
    <cellStyle name="Comma 2 2 8 2" xfId="4478" xr:uid="{00000000-0005-0000-0000-0000A1140000}"/>
    <cellStyle name="Comma 2 2 9" xfId="4479" xr:uid="{00000000-0005-0000-0000-0000A2140000}"/>
    <cellStyle name="Comma 2 2 9 2" xfId="4480" xr:uid="{00000000-0005-0000-0000-0000A3140000}"/>
    <cellStyle name="Comma 2 20" xfId="4481" xr:uid="{00000000-0005-0000-0000-0000A4140000}"/>
    <cellStyle name="Comma 2 20 2" xfId="4482" xr:uid="{00000000-0005-0000-0000-0000A5140000}"/>
    <cellStyle name="Comma 2 21" xfId="4483" xr:uid="{00000000-0005-0000-0000-0000A6140000}"/>
    <cellStyle name="Comma 2 21 2" xfId="4484" xr:uid="{00000000-0005-0000-0000-0000A7140000}"/>
    <cellStyle name="Comma 2 22" xfId="4485" xr:uid="{00000000-0005-0000-0000-0000A8140000}"/>
    <cellStyle name="Comma 2 22 2" xfId="4486" xr:uid="{00000000-0005-0000-0000-0000A9140000}"/>
    <cellStyle name="Comma 2 23" xfId="4487" xr:uid="{00000000-0005-0000-0000-0000AA140000}"/>
    <cellStyle name="Comma 2 23 2" xfId="4488" xr:uid="{00000000-0005-0000-0000-0000AB140000}"/>
    <cellStyle name="Comma 2 24" xfId="4489" xr:uid="{00000000-0005-0000-0000-0000AC140000}"/>
    <cellStyle name="Comma 2 25" xfId="19632" xr:uid="{00000000-0005-0000-0000-0000AD140000}"/>
    <cellStyle name="Comma 2 3" xfId="4490" xr:uid="{00000000-0005-0000-0000-0000AE140000}"/>
    <cellStyle name="Comma 2 3 10" xfId="4491" xr:uid="{00000000-0005-0000-0000-0000AF140000}"/>
    <cellStyle name="Comma 2 3 11" xfId="4492" xr:uid="{00000000-0005-0000-0000-0000B0140000}"/>
    <cellStyle name="Comma 2 3 12" xfId="4493" xr:uid="{00000000-0005-0000-0000-0000B1140000}"/>
    <cellStyle name="Comma 2 3 13" xfId="4494" xr:uid="{00000000-0005-0000-0000-0000B2140000}"/>
    <cellStyle name="Comma 2 3 14" xfId="4495" xr:uid="{00000000-0005-0000-0000-0000B3140000}"/>
    <cellStyle name="Comma 2 3 15" xfId="4496" xr:uid="{00000000-0005-0000-0000-0000B4140000}"/>
    <cellStyle name="Comma 2 3 16" xfId="4497" xr:uid="{00000000-0005-0000-0000-0000B5140000}"/>
    <cellStyle name="Comma 2 3 17" xfId="4498" xr:uid="{00000000-0005-0000-0000-0000B6140000}"/>
    <cellStyle name="Comma 2 3 18" xfId="4499" xr:uid="{00000000-0005-0000-0000-0000B7140000}"/>
    <cellStyle name="Comma 2 3 2" xfId="4500" xr:uid="{00000000-0005-0000-0000-0000B8140000}"/>
    <cellStyle name="Comma 2 3 2 2" xfId="4501" xr:uid="{00000000-0005-0000-0000-0000B9140000}"/>
    <cellStyle name="Comma 2 3 2 2 2" xfId="4502" xr:uid="{00000000-0005-0000-0000-0000BA140000}"/>
    <cellStyle name="Comma 2 3 2 2 2 2" xfId="4503" xr:uid="{00000000-0005-0000-0000-0000BB140000}"/>
    <cellStyle name="Comma 2 3 2 2 2 2 2" xfId="4504" xr:uid="{00000000-0005-0000-0000-0000BC140000}"/>
    <cellStyle name="Comma 2 3 2 2 2 2 2 2" xfId="4505" xr:uid="{00000000-0005-0000-0000-0000BD140000}"/>
    <cellStyle name="Comma 2 3 2 2 2 2 3" xfId="4506" xr:uid="{00000000-0005-0000-0000-0000BE140000}"/>
    <cellStyle name="Comma 2 3 2 2 2 3" xfId="4507" xr:uid="{00000000-0005-0000-0000-0000BF140000}"/>
    <cellStyle name="Comma 2 3 2 2 2 3 2" xfId="4508" xr:uid="{00000000-0005-0000-0000-0000C0140000}"/>
    <cellStyle name="Comma 2 3 2 2 2 4" xfId="4509" xr:uid="{00000000-0005-0000-0000-0000C1140000}"/>
    <cellStyle name="Comma 2 3 2 2 2 4 2" xfId="4510" xr:uid="{00000000-0005-0000-0000-0000C2140000}"/>
    <cellStyle name="Comma 2 3 2 2 2 5" xfId="4511" xr:uid="{00000000-0005-0000-0000-0000C3140000}"/>
    <cellStyle name="Comma 2 3 2 2 3" xfId="4512" xr:uid="{00000000-0005-0000-0000-0000C4140000}"/>
    <cellStyle name="Comma 2 3 2 2 3 2" xfId="4513" xr:uid="{00000000-0005-0000-0000-0000C5140000}"/>
    <cellStyle name="Comma 2 3 2 2 3 2 2" xfId="4514" xr:uid="{00000000-0005-0000-0000-0000C6140000}"/>
    <cellStyle name="Comma 2 3 2 2 3 3" xfId="4515" xr:uid="{00000000-0005-0000-0000-0000C7140000}"/>
    <cellStyle name="Comma 2 3 2 2 3 3 2" xfId="4516" xr:uid="{00000000-0005-0000-0000-0000C8140000}"/>
    <cellStyle name="Comma 2 3 2 2 3 4" xfId="4517" xr:uid="{00000000-0005-0000-0000-0000C9140000}"/>
    <cellStyle name="Comma 2 3 2 2 4" xfId="4518" xr:uid="{00000000-0005-0000-0000-0000CA140000}"/>
    <cellStyle name="Comma 2 3 2 2 4 2" xfId="4519" xr:uid="{00000000-0005-0000-0000-0000CB140000}"/>
    <cellStyle name="Comma 2 3 2 2 5" xfId="4520" xr:uid="{00000000-0005-0000-0000-0000CC140000}"/>
    <cellStyle name="Comma 2 3 2 2 5 2" xfId="4521" xr:uid="{00000000-0005-0000-0000-0000CD140000}"/>
    <cellStyle name="Comma 2 3 2 2 6" xfId="4522" xr:uid="{00000000-0005-0000-0000-0000CE140000}"/>
    <cellStyle name="Comma 2 3 2 3" xfId="4523" xr:uid="{00000000-0005-0000-0000-0000CF140000}"/>
    <cellStyle name="Comma 2 3 2 3 2" xfId="4524" xr:uid="{00000000-0005-0000-0000-0000D0140000}"/>
    <cellStyle name="Comma 2 3 2 3 2 2" xfId="4525" xr:uid="{00000000-0005-0000-0000-0000D1140000}"/>
    <cellStyle name="Comma 2 3 2 3 2 2 2" xfId="4526" xr:uid="{00000000-0005-0000-0000-0000D2140000}"/>
    <cellStyle name="Comma 2 3 2 3 2 3" xfId="4527" xr:uid="{00000000-0005-0000-0000-0000D3140000}"/>
    <cellStyle name="Comma 2 3 2 3 2 3 2" xfId="4528" xr:uid="{00000000-0005-0000-0000-0000D4140000}"/>
    <cellStyle name="Comma 2 3 2 3 2 4" xfId="4529" xr:uid="{00000000-0005-0000-0000-0000D5140000}"/>
    <cellStyle name="Comma 2 3 2 3 3" xfId="4530" xr:uid="{00000000-0005-0000-0000-0000D6140000}"/>
    <cellStyle name="Comma 2 3 2 3 3 2" xfId="4531" xr:uid="{00000000-0005-0000-0000-0000D7140000}"/>
    <cellStyle name="Comma 2 3 2 3 4" xfId="4532" xr:uid="{00000000-0005-0000-0000-0000D8140000}"/>
    <cellStyle name="Comma 2 3 2 3 4 2" xfId="4533" xr:uid="{00000000-0005-0000-0000-0000D9140000}"/>
    <cellStyle name="Comma 2 3 2 3 5" xfId="4534" xr:uid="{00000000-0005-0000-0000-0000DA140000}"/>
    <cellStyle name="Comma 2 3 2 4" xfId="4535" xr:uid="{00000000-0005-0000-0000-0000DB140000}"/>
    <cellStyle name="Comma 2 3 2 4 2" xfId="4536" xr:uid="{00000000-0005-0000-0000-0000DC140000}"/>
    <cellStyle name="Comma 2 3 2 4 2 2" xfId="4537" xr:uid="{00000000-0005-0000-0000-0000DD140000}"/>
    <cellStyle name="Comma 2 3 2 4 3" xfId="4538" xr:uid="{00000000-0005-0000-0000-0000DE140000}"/>
    <cellStyle name="Comma 2 3 2 4 3 2" xfId="4539" xr:uid="{00000000-0005-0000-0000-0000DF140000}"/>
    <cellStyle name="Comma 2 3 2 4 4" xfId="4540" xr:uid="{00000000-0005-0000-0000-0000E0140000}"/>
    <cellStyle name="Comma 2 3 2 5" xfId="4541" xr:uid="{00000000-0005-0000-0000-0000E1140000}"/>
    <cellStyle name="Comma 2 3 2 5 2" xfId="4542" xr:uid="{00000000-0005-0000-0000-0000E2140000}"/>
    <cellStyle name="Comma 2 3 2 6" xfId="4543" xr:uid="{00000000-0005-0000-0000-0000E3140000}"/>
    <cellStyle name="Comma 2 3 2 6 2" xfId="4544" xr:uid="{00000000-0005-0000-0000-0000E4140000}"/>
    <cellStyle name="Comma 2 3 2 7" xfId="4545" xr:uid="{00000000-0005-0000-0000-0000E5140000}"/>
    <cellStyle name="Comma 2 3 2 8" xfId="4546" xr:uid="{00000000-0005-0000-0000-0000E6140000}"/>
    <cellStyle name="Comma 2 3 2 8 2" xfId="20435" xr:uid="{00000000-0005-0000-0000-0000E7140000}"/>
    <cellStyle name="Comma 2 3 3" xfId="4547" xr:uid="{00000000-0005-0000-0000-0000E8140000}"/>
    <cellStyle name="Comma 2 3 3 2" xfId="4548" xr:uid="{00000000-0005-0000-0000-0000E9140000}"/>
    <cellStyle name="Comma 2 3 3 2 2" xfId="4549" xr:uid="{00000000-0005-0000-0000-0000EA140000}"/>
    <cellStyle name="Comma 2 3 3 2 2 2" xfId="4550" xr:uid="{00000000-0005-0000-0000-0000EB140000}"/>
    <cellStyle name="Comma 2 3 3 2 3" xfId="4551" xr:uid="{00000000-0005-0000-0000-0000EC140000}"/>
    <cellStyle name="Comma 2 3 3 2 3 2" xfId="4552" xr:uid="{00000000-0005-0000-0000-0000ED140000}"/>
    <cellStyle name="Comma 2 3 3 2 4" xfId="4553" xr:uid="{00000000-0005-0000-0000-0000EE140000}"/>
    <cellStyle name="Comma 2 3 3 3" xfId="4554" xr:uid="{00000000-0005-0000-0000-0000EF140000}"/>
    <cellStyle name="Comma 2 3 3 3 2" xfId="4555" xr:uid="{00000000-0005-0000-0000-0000F0140000}"/>
    <cellStyle name="Comma 2 3 3 3 2 2" xfId="4556" xr:uid="{00000000-0005-0000-0000-0000F1140000}"/>
    <cellStyle name="Comma 2 3 3 3 3" xfId="4557" xr:uid="{00000000-0005-0000-0000-0000F2140000}"/>
    <cellStyle name="Comma 2 3 3 4" xfId="4558" xr:uid="{00000000-0005-0000-0000-0000F3140000}"/>
    <cellStyle name="Comma 2 3 3 4 2" xfId="4559" xr:uid="{00000000-0005-0000-0000-0000F4140000}"/>
    <cellStyle name="Comma 2 3 3 5" xfId="4560" xr:uid="{00000000-0005-0000-0000-0000F5140000}"/>
    <cellStyle name="Comma 2 3 3 6" xfId="4561" xr:uid="{00000000-0005-0000-0000-0000F6140000}"/>
    <cellStyle name="Comma 2 3 3 6 2" xfId="20436" xr:uid="{00000000-0005-0000-0000-0000F7140000}"/>
    <cellStyle name="Comma 2 3 4" xfId="4562" xr:uid="{00000000-0005-0000-0000-0000F8140000}"/>
    <cellStyle name="Comma 2 3 4 2" xfId="4563" xr:uid="{00000000-0005-0000-0000-0000F9140000}"/>
    <cellStyle name="Comma 2 3 4 2 2" xfId="4564" xr:uid="{00000000-0005-0000-0000-0000FA140000}"/>
    <cellStyle name="Comma 2 3 4 2 2 2" xfId="4565" xr:uid="{00000000-0005-0000-0000-0000FB140000}"/>
    <cellStyle name="Comma 2 3 4 2 3" xfId="4566" xr:uid="{00000000-0005-0000-0000-0000FC140000}"/>
    <cellStyle name="Comma 2 3 4 3" xfId="4567" xr:uid="{00000000-0005-0000-0000-0000FD140000}"/>
    <cellStyle name="Comma 2 3 4 3 2" xfId="4568" xr:uid="{00000000-0005-0000-0000-0000FE140000}"/>
    <cellStyle name="Comma 2 3 4 4" xfId="4569" xr:uid="{00000000-0005-0000-0000-0000FF140000}"/>
    <cellStyle name="Comma 2 3 4 5" xfId="4570" xr:uid="{00000000-0005-0000-0000-000000150000}"/>
    <cellStyle name="Comma 2 3 5" xfId="4571" xr:uid="{00000000-0005-0000-0000-000001150000}"/>
    <cellStyle name="Comma 2 3 5 2" xfId="4572" xr:uid="{00000000-0005-0000-0000-000002150000}"/>
    <cellStyle name="Comma 2 3 5 2 2" xfId="4573" xr:uid="{00000000-0005-0000-0000-000003150000}"/>
    <cellStyle name="Comma 2 3 5 3" xfId="4574" xr:uid="{00000000-0005-0000-0000-000004150000}"/>
    <cellStyle name="Comma 2 3 6" xfId="4575" xr:uid="{00000000-0005-0000-0000-000005150000}"/>
    <cellStyle name="Comma 2 3 6 2" xfId="4576" xr:uid="{00000000-0005-0000-0000-000006150000}"/>
    <cellStyle name="Comma 2 3 7" xfId="4577" xr:uid="{00000000-0005-0000-0000-000007150000}"/>
    <cellStyle name="Comma 2 3 7 2" xfId="4578" xr:uid="{00000000-0005-0000-0000-000008150000}"/>
    <cellStyle name="Comma 2 3 7 3" xfId="4579" xr:uid="{00000000-0005-0000-0000-000009150000}"/>
    <cellStyle name="Comma 2 3 8" xfId="4580" xr:uid="{00000000-0005-0000-0000-00000A150000}"/>
    <cellStyle name="Comma 2 3 8 2" xfId="4581" xr:uid="{00000000-0005-0000-0000-00000B150000}"/>
    <cellStyle name="Comma 2 3 8 3" xfId="4582" xr:uid="{00000000-0005-0000-0000-00000C150000}"/>
    <cellStyle name="Comma 2 3 9" xfId="4583" xr:uid="{00000000-0005-0000-0000-00000D150000}"/>
    <cellStyle name="Comma 2 3 9 2" xfId="4584" xr:uid="{00000000-0005-0000-0000-00000E150000}"/>
    <cellStyle name="Comma 2 4" xfId="4585" xr:uid="{00000000-0005-0000-0000-00000F150000}"/>
    <cellStyle name="Comma 2 4 10" xfId="4586" xr:uid="{00000000-0005-0000-0000-000010150000}"/>
    <cellStyle name="Comma 2 4 11" xfId="4587" xr:uid="{00000000-0005-0000-0000-000011150000}"/>
    <cellStyle name="Comma 2 4 2" xfId="4588" xr:uid="{00000000-0005-0000-0000-000012150000}"/>
    <cellStyle name="Comma 2 4 2 2" xfId="4589" xr:uid="{00000000-0005-0000-0000-000013150000}"/>
    <cellStyle name="Comma 2 4 2 2 2" xfId="4590" xr:uid="{00000000-0005-0000-0000-000014150000}"/>
    <cellStyle name="Comma 2 4 2 2 2 2" xfId="4591" xr:uid="{00000000-0005-0000-0000-000015150000}"/>
    <cellStyle name="Comma 2 4 2 2 2 2 2" xfId="4592" xr:uid="{00000000-0005-0000-0000-000016150000}"/>
    <cellStyle name="Comma 2 4 2 2 2 3" xfId="4593" xr:uid="{00000000-0005-0000-0000-000017150000}"/>
    <cellStyle name="Comma 2 4 2 2 2 3 2" xfId="4594" xr:uid="{00000000-0005-0000-0000-000018150000}"/>
    <cellStyle name="Comma 2 4 2 2 2 4" xfId="4595" xr:uid="{00000000-0005-0000-0000-000019150000}"/>
    <cellStyle name="Comma 2 4 2 2 3" xfId="4596" xr:uid="{00000000-0005-0000-0000-00001A150000}"/>
    <cellStyle name="Comma 2 4 2 2 3 2" xfId="4597" xr:uid="{00000000-0005-0000-0000-00001B150000}"/>
    <cellStyle name="Comma 2 4 2 2 3 2 2" xfId="4598" xr:uid="{00000000-0005-0000-0000-00001C150000}"/>
    <cellStyle name="Comma 2 4 2 2 3 3" xfId="4599" xr:uid="{00000000-0005-0000-0000-00001D150000}"/>
    <cellStyle name="Comma 2 4 2 2 4" xfId="4600" xr:uid="{00000000-0005-0000-0000-00001E150000}"/>
    <cellStyle name="Comma 2 4 2 2 4 2" xfId="4601" xr:uid="{00000000-0005-0000-0000-00001F150000}"/>
    <cellStyle name="Comma 2 4 2 2 5" xfId="4602" xr:uid="{00000000-0005-0000-0000-000020150000}"/>
    <cellStyle name="Comma 2 4 2 3" xfId="4603" xr:uid="{00000000-0005-0000-0000-000021150000}"/>
    <cellStyle name="Comma 2 4 2 3 2" xfId="4604" xr:uid="{00000000-0005-0000-0000-000022150000}"/>
    <cellStyle name="Comma 2 4 2 3 2 2" xfId="4605" xr:uid="{00000000-0005-0000-0000-000023150000}"/>
    <cellStyle name="Comma 2 4 2 3 2 2 2" xfId="4606" xr:uid="{00000000-0005-0000-0000-000024150000}"/>
    <cellStyle name="Comma 2 4 2 3 2 3" xfId="4607" xr:uid="{00000000-0005-0000-0000-000025150000}"/>
    <cellStyle name="Comma 2 4 2 3 3" xfId="4608" xr:uid="{00000000-0005-0000-0000-000026150000}"/>
    <cellStyle name="Comma 2 4 2 3 3 2" xfId="4609" xr:uid="{00000000-0005-0000-0000-000027150000}"/>
    <cellStyle name="Comma 2 4 2 3 4" xfId="4610" xr:uid="{00000000-0005-0000-0000-000028150000}"/>
    <cellStyle name="Comma 2 4 2 4" xfId="4611" xr:uid="{00000000-0005-0000-0000-000029150000}"/>
    <cellStyle name="Comma 2 4 2 4 2" xfId="4612" xr:uid="{00000000-0005-0000-0000-00002A150000}"/>
    <cellStyle name="Comma 2 4 2 4 2 2" xfId="4613" xr:uid="{00000000-0005-0000-0000-00002B150000}"/>
    <cellStyle name="Comma 2 4 2 4 3" xfId="4614" xr:uid="{00000000-0005-0000-0000-00002C150000}"/>
    <cellStyle name="Comma 2 4 2 5" xfId="4615" xr:uid="{00000000-0005-0000-0000-00002D150000}"/>
    <cellStyle name="Comma 2 4 2 5 2" xfId="4616" xr:uid="{00000000-0005-0000-0000-00002E150000}"/>
    <cellStyle name="Comma 2 4 2 6" xfId="4617" xr:uid="{00000000-0005-0000-0000-00002F150000}"/>
    <cellStyle name="Comma 2 4 2 6 2" xfId="4618" xr:uid="{00000000-0005-0000-0000-000030150000}"/>
    <cellStyle name="Comma 2 4 2 7" xfId="4619" xr:uid="{00000000-0005-0000-0000-000031150000}"/>
    <cellStyle name="Comma 2 4 3" xfId="4620" xr:uid="{00000000-0005-0000-0000-000032150000}"/>
    <cellStyle name="Comma 2 4 3 2" xfId="4621" xr:uid="{00000000-0005-0000-0000-000033150000}"/>
    <cellStyle name="Comma 2 4 3 2 2" xfId="4622" xr:uid="{00000000-0005-0000-0000-000034150000}"/>
    <cellStyle name="Comma 2 4 3 2 2 2" xfId="4623" xr:uid="{00000000-0005-0000-0000-000035150000}"/>
    <cellStyle name="Comma 2 4 3 2 2 2 2" xfId="4624" xr:uid="{00000000-0005-0000-0000-000036150000}"/>
    <cellStyle name="Comma 2 4 3 2 2 3" xfId="4625" xr:uid="{00000000-0005-0000-0000-000037150000}"/>
    <cellStyle name="Comma 2 4 3 2 3" xfId="4626" xr:uid="{00000000-0005-0000-0000-000038150000}"/>
    <cellStyle name="Comma 2 4 3 2 3 2" xfId="4627" xr:uid="{00000000-0005-0000-0000-000039150000}"/>
    <cellStyle name="Comma 2 4 3 2 4" xfId="4628" xr:uid="{00000000-0005-0000-0000-00003A150000}"/>
    <cellStyle name="Comma 2 4 3 2 4 2" xfId="4629" xr:uid="{00000000-0005-0000-0000-00003B150000}"/>
    <cellStyle name="Comma 2 4 3 2 5" xfId="4630" xr:uid="{00000000-0005-0000-0000-00003C150000}"/>
    <cellStyle name="Comma 2 4 3 3" xfId="4631" xr:uid="{00000000-0005-0000-0000-00003D150000}"/>
    <cellStyle name="Comma 2 4 3 3 2" xfId="4632" xr:uid="{00000000-0005-0000-0000-00003E150000}"/>
    <cellStyle name="Comma 2 4 3 3 2 2" xfId="4633" xr:uid="{00000000-0005-0000-0000-00003F150000}"/>
    <cellStyle name="Comma 2 4 3 3 3" xfId="4634" xr:uid="{00000000-0005-0000-0000-000040150000}"/>
    <cellStyle name="Comma 2 4 3 3 3 2" xfId="4635" xr:uid="{00000000-0005-0000-0000-000041150000}"/>
    <cellStyle name="Comma 2 4 3 3 4" xfId="4636" xr:uid="{00000000-0005-0000-0000-000042150000}"/>
    <cellStyle name="Comma 2 4 3 4" xfId="4637" xr:uid="{00000000-0005-0000-0000-000043150000}"/>
    <cellStyle name="Comma 2 4 3 4 2" xfId="4638" xr:uid="{00000000-0005-0000-0000-000044150000}"/>
    <cellStyle name="Comma 2 4 3 5" xfId="4639" xr:uid="{00000000-0005-0000-0000-000045150000}"/>
    <cellStyle name="Comma 2 4 3 5 2" xfId="4640" xr:uid="{00000000-0005-0000-0000-000046150000}"/>
    <cellStyle name="Comma 2 4 3 6" xfId="4641" xr:uid="{00000000-0005-0000-0000-000047150000}"/>
    <cellStyle name="Comma 2 4 4" xfId="4642" xr:uid="{00000000-0005-0000-0000-000048150000}"/>
    <cellStyle name="Comma 2 4 4 2" xfId="4643" xr:uid="{00000000-0005-0000-0000-000049150000}"/>
    <cellStyle name="Comma 2 4 4 2 2" xfId="4644" xr:uid="{00000000-0005-0000-0000-00004A150000}"/>
    <cellStyle name="Comma 2 4 4 2 2 2" xfId="4645" xr:uid="{00000000-0005-0000-0000-00004B150000}"/>
    <cellStyle name="Comma 2 4 4 2 3" xfId="4646" xr:uid="{00000000-0005-0000-0000-00004C150000}"/>
    <cellStyle name="Comma 2 4 4 2 3 2" xfId="4647" xr:uid="{00000000-0005-0000-0000-00004D150000}"/>
    <cellStyle name="Comma 2 4 4 2 4" xfId="4648" xr:uid="{00000000-0005-0000-0000-00004E150000}"/>
    <cellStyle name="Comma 2 4 4 3" xfId="4649" xr:uid="{00000000-0005-0000-0000-00004F150000}"/>
    <cellStyle name="Comma 2 4 4 3 2" xfId="4650" xr:uid="{00000000-0005-0000-0000-000050150000}"/>
    <cellStyle name="Comma 2 4 4 4" xfId="4651" xr:uid="{00000000-0005-0000-0000-000051150000}"/>
    <cellStyle name="Comma 2 4 4 4 2" xfId="4652" xr:uid="{00000000-0005-0000-0000-000052150000}"/>
    <cellStyle name="Comma 2 4 4 5" xfId="4653" xr:uid="{00000000-0005-0000-0000-000053150000}"/>
    <cellStyle name="Comma 2 4 5" xfId="4654" xr:uid="{00000000-0005-0000-0000-000054150000}"/>
    <cellStyle name="Comma 2 4 5 2" xfId="4655" xr:uid="{00000000-0005-0000-0000-000055150000}"/>
    <cellStyle name="Comma 2 4 5 2 2" xfId="4656" xr:uid="{00000000-0005-0000-0000-000056150000}"/>
    <cellStyle name="Comma 2 4 5 3" xfId="4657" xr:uid="{00000000-0005-0000-0000-000057150000}"/>
    <cellStyle name="Comma 2 4 5 3 2" xfId="4658" xr:uid="{00000000-0005-0000-0000-000058150000}"/>
    <cellStyle name="Comma 2 4 5 4" xfId="4659" xr:uid="{00000000-0005-0000-0000-000059150000}"/>
    <cellStyle name="Comma 2 4 6" xfId="4660" xr:uid="{00000000-0005-0000-0000-00005A150000}"/>
    <cellStyle name="Comma 2 4 6 2" xfId="4661" xr:uid="{00000000-0005-0000-0000-00005B150000}"/>
    <cellStyle name="Comma 2 4 7" xfId="4662" xr:uid="{00000000-0005-0000-0000-00005C150000}"/>
    <cellStyle name="Comma 2 4 7 2" xfId="4663" xr:uid="{00000000-0005-0000-0000-00005D150000}"/>
    <cellStyle name="Comma 2 4 8" xfId="4664" xr:uid="{00000000-0005-0000-0000-00005E150000}"/>
    <cellStyle name="Comma 2 4 8 2" xfId="4665" xr:uid="{00000000-0005-0000-0000-00005F150000}"/>
    <cellStyle name="Comma 2 4 9" xfId="4666" xr:uid="{00000000-0005-0000-0000-000060150000}"/>
    <cellStyle name="Comma 2 4 9 2" xfId="4667" xr:uid="{00000000-0005-0000-0000-000061150000}"/>
    <cellStyle name="Comma 2 5" xfId="4668" xr:uid="{00000000-0005-0000-0000-000062150000}"/>
    <cellStyle name="Comma 2 5 10" xfId="4669" xr:uid="{00000000-0005-0000-0000-000063150000}"/>
    <cellStyle name="Comma 2 5 2" xfId="4670" xr:uid="{00000000-0005-0000-0000-000064150000}"/>
    <cellStyle name="Comma 2 5 2 2" xfId="4671" xr:uid="{00000000-0005-0000-0000-000065150000}"/>
    <cellStyle name="Comma 2 5 2 2 2" xfId="4672" xr:uid="{00000000-0005-0000-0000-000066150000}"/>
    <cellStyle name="Comma 2 5 2 2 2 2" xfId="4673" xr:uid="{00000000-0005-0000-0000-000067150000}"/>
    <cellStyle name="Comma 2 5 2 2 2 2 2" xfId="4674" xr:uid="{00000000-0005-0000-0000-000068150000}"/>
    <cellStyle name="Comma 2 5 2 2 2 3" xfId="4675" xr:uid="{00000000-0005-0000-0000-000069150000}"/>
    <cellStyle name="Comma 2 5 2 2 3" xfId="4676" xr:uid="{00000000-0005-0000-0000-00006A150000}"/>
    <cellStyle name="Comma 2 5 2 2 3 2" xfId="4677" xr:uid="{00000000-0005-0000-0000-00006B150000}"/>
    <cellStyle name="Comma 2 5 2 2 4" xfId="4678" xr:uid="{00000000-0005-0000-0000-00006C150000}"/>
    <cellStyle name="Comma 2 5 2 2 4 2" xfId="4679" xr:uid="{00000000-0005-0000-0000-00006D150000}"/>
    <cellStyle name="Comma 2 5 2 2 5" xfId="4680" xr:uid="{00000000-0005-0000-0000-00006E150000}"/>
    <cellStyle name="Comma 2 5 2 3" xfId="4681" xr:uid="{00000000-0005-0000-0000-00006F150000}"/>
    <cellStyle name="Comma 2 5 2 3 2" xfId="4682" xr:uid="{00000000-0005-0000-0000-000070150000}"/>
    <cellStyle name="Comma 2 5 2 3 2 2" xfId="4683" xr:uid="{00000000-0005-0000-0000-000071150000}"/>
    <cellStyle name="Comma 2 5 2 3 3" xfId="4684" xr:uid="{00000000-0005-0000-0000-000072150000}"/>
    <cellStyle name="Comma 2 5 2 3 3 2" xfId="4685" xr:uid="{00000000-0005-0000-0000-000073150000}"/>
    <cellStyle name="Comma 2 5 2 3 4" xfId="4686" xr:uid="{00000000-0005-0000-0000-000074150000}"/>
    <cellStyle name="Comma 2 5 2 4" xfId="4687" xr:uid="{00000000-0005-0000-0000-000075150000}"/>
    <cellStyle name="Comma 2 5 2 4 2" xfId="4688" xr:uid="{00000000-0005-0000-0000-000076150000}"/>
    <cellStyle name="Comma 2 5 2 5" xfId="4689" xr:uid="{00000000-0005-0000-0000-000077150000}"/>
    <cellStyle name="Comma 2 5 2 5 2" xfId="4690" xr:uid="{00000000-0005-0000-0000-000078150000}"/>
    <cellStyle name="Comma 2 5 2 6" xfId="4691" xr:uid="{00000000-0005-0000-0000-000079150000}"/>
    <cellStyle name="Comma 2 5 3" xfId="4692" xr:uid="{00000000-0005-0000-0000-00007A150000}"/>
    <cellStyle name="Comma 2 5 3 2" xfId="4693" xr:uid="{00000000-0005-0000-0000-00007B150000}"/>
    <cellStyle name="Comma 2 5 3 2 2" xfId="4694" xr:uid="{00000000-0005-0000-0000-00007C150000}"/>
    <cellStyle name="Comma 2 5 3 2 2 2" xfId="4695" xr:uid="{00000000-0005-0000-0000-00007D150000}"/>
    <cellStyle name="Comma 2 5 3 2 3" xfId="4696" xr:uid="{00000000-0005-0000-0000-00007E150000}"/>
    <cellStyle name="Comma 2 5 3 2 3 2" xfId="4697" xr:uid="{00000000-0005-0000-0000-00007F150000}"/>
    <cellStyle name="Comma 2 5 3 2 4" xfId="4698" xr:uid="{00000000-0005-0000-0000-000080150000}"/>
    <cellStyle name="Comma 2 5 3 3" xfId="4699" xr:uid="{00000000-0005-0000-0000-000081150000}"/>
    <cellStyle name="Comma 2 5 3 3 2" xfId="4700" xr:uid="{00000000-0005-0000-0000-000082150000}"/>
    <cellStyle name="Comma 2 5 3 4" xfId="4701" xr:uid="{00000000-0005-0000-0000-000083150000}"/>
    <cellStyle name="Comma 2 5 3 4 2" xfId="4702" xr:uid="{00000000-0005-0000-0000-000084150000}"/>
    <cellStyle name="Comma 2 5 3 5" xfId="4703" xr:uid="{00000000-0005-0000-0000-000085150000}"/>
    <cellStyle name="Comma 2 5 4" xfId="4704" xr:uid="{00000000-0005-0000-0000-000086150000}"/>
    <cellStyle name="Comma 2 5 4 2" xfId="4705" xr:uid="{00000000-0005-0000-0000-000087150000}"/>
    <cellStyle name="Comma 2 5 4 2 2" xfId="4706" xr:uid="{00000000-0005-0000-0000-000088150000}"/>
    <cellStyle name="Comma 2 5 4 3" xfId="4707" xr:uid="{00000000-0005-0000-0000-000089150000}"/>
    <cellStyle name="Comma 2 5 4 3 2" xfId="4708" xr:uid="{00000000-0005-0000-0000-00008A150000}"/>
    <cellStyle name="Comma 2 5 4 4" xfId="4709" xr:uid="{00000000-0005-0000-0000-00008B150000}"/>
    <cellStyle name="Comma 2 5 5" xfId="4710" xr:uid="{00000000-0005-0000-0000-00008C150000}"/>
    <cellStyle name="Comma 2 5 5 2" xfId="4711" xr:uid="{00000000-0005-0000-0000-00008D150000}"/>
    <cellStyle name="Comma 2 5 6" xfId="4712" xr:uid="{00000000-0005-0000-0000-00008E150000}"/>
    <cellStyle name="Comma 2 5 6 2" xfId="4713" xr:uid="{00000000-0005-0000-0000-00008F150000}"/>
    <cellStyle name="Comma 2 5 7" xfId="4714" xr:uid="{00000000-0005-0000-0000-000090150000}"/>
    <cellStyle name="Comma 2 5 7 2" xfId="4715" xr:uid="{00000000-0005-0000-0000-000091150000}"/>
    <cellStyle name="Comma 2 5 8" xfId="4716" xr:uid="{00000000-0005-0000-0000-000092150000}"/>
    <cellStyle name="Comma 2 5 8 2" xfId="4717" xr:uid="{00000000-0005-0000-0000-000093150000}"/>
    <cellStyle name="Comma 2 5 9" xfId="4718" xr:uid="{00000000-0005-0000-0000-000094150000}"/>
    <cellStyle name="Comma 2 6" xfId="4719" xr:uid="{00000000-0005-0000-0000-000095150000}"/>
    <cellStyle name="Comma 2 6 10" xfId="4720" xr:uid="{00000000-0005-0000-0000-000096150000}"/>
    <cellStyle name="Comma 2 6 2" xfId="4721" xr:uid="{00000000-0005-0000-0000-000097150000}"/>
    <cellStyle name="Comma 2 6 2 2" xfId="4722" xr:uid="{00000000-0005-0000-0000-000098150000}"/>
    <cellStyle name="Comma 2 6 2 2 2" xfId="4723" xr:uid="{00000000-0005-0000-0000-000099150000}"/>
    <cellStyle name="Comma 2 6 2 2 2 2" xfId="4724" xr:uid="{00000000-0005-0000-0000-00009A150000}"/>
    <cellStyle name="Comma 2 6 2 2 3" xfId="4725" xr:uid="{00000000-0005-0000-0000-00009B150000}"/>
    <cellStyle name="Comma 2 6 2 2 3 2" xfId="4726" xr:uid="{00000000-0005-0000-0000-00009C150000}"/>
    <cellStyle name="Comma 2 6 2 2 4" xfId="4727" xr:uid="{00000000-0005-0000-0000-00009D150000}"/>
    <cellStyle name="Comma 2 6 2 3" xfId="4728" xr:uid="{00000000-0005-0000-0000-00009E150000}"/>
    <cellStyle name="Comma 2 6 2 3 2" xfId="4729" xr:uid="{00000000-0005-0000-0000-00009F150000}"/>
    <cellStyle name="Comma 2 6 2 4" xfId="4730" xr:uid="{00000000-0005-0000-0000-0000A0150000}"/>
    <cellStyle name="Comma 2 6 2 4 2" xfId="4731" xr:uid="{00000000-0005-0000-0000-0000A1150000}"/>
    <cellStyle name="Comma 2 6 2 5" xfId="4732" xr:uid="{00000000-0005-0000-0000-0000A2150000}"/>
    <cellStyle name="Comma 2 6 3" xfId="4733" xr:uid="{00000000-0005-0000-0000-0000A3150000}"/>
    <cellStyle name="Comma 2 6 3 2" xfId="4734" xr:uid="{00000000-0005-0000-0000-0000A4150000}"/>
    <cellStyle name="Comma 2 6 3 2 2" xfId="4735" xr:uid="{00000000-0005-0000-0000-0000A5150000}"/>
    <cellStyle name="Comma 2 6 3 3" xfId="4736" xr:uid="{00000000-0005-0000-0000-0000A6150000}"/>
    <cellStyle name="Comma 2 6 3 3 2" xfId="4737" xr:uid="{00000000-0005-0000-0000-0000A7150000}"/>
    <cellStyle name="Comma 2 6 3 4" xfId="4738" xr:uid="{00000000-0005-0000-0000-0000A8150000}"/>
    <cellStyle name="Comma 2 6 4" xfId="4739" xr:uid="{00000000-0005-0000-0000-0000A9150000}"/>
    <cellStyle name="Comma 2 6 4 2" xfId="4740" xr:uid="{00000000-0005-0000-0000-0000AA150000}"/>
    <cellStyle name="Comma 2 6 4 2 2" xfId="4741" xr:uid="{00000000-0005-0000-0000-0000AB150000}"/>
    <cellStyle name="Comma 2 6 4 3" xfId="4742" xr:uid="{00000000-0005-0000-0000-0000AC150000}"/>
    <cellStyle name="Comma 2 6 5" xfId="4743" xr:uid="{00000000-0005-0000-0000-0000AD150000}"/>
    <cellStyle name="Comma 2 6 5 2" xfId="4744" xr:uid="{00000000-0005-0000-0000-0000AE150000}"/>
    <cellStyle name="Comma 2 6 6" xfId="4745" xr:uid="{00000000-0005-0000-0000-0000AF150000}"/>
    <cellStyle name="Comma 2 6 6 2" xfId="4746" xr:uid="{00000000-0005-0000-0000-0000B0150000}"/>
    <cellStyle name="Comma 2 6 7" xfId="4747" xr:uid="{00000000-0005-0000-0000-0000B1150000}"/>
    <cellStyle name="Comma 2 6 7 2" xfId="4748" xr:uid="{00000000-0005-0000-0000-0000B2150000}"/>
    <cellStyle name="Comma 2 6 8" xfId="4749" xr:uid="{00000000-0005-0000-0000-0000B3150000}"/>
    <cellStyle name="Comma 2 6 8 2" xfId="4750" xr:uid="{00000000-0005-0000-0000-0000B4150000}"/>
    <cellStyle name="Comma 2 6 9" xfId="4751" xr:uid="{00000000-0005-0000-0000-0000B5150000}"/>
    <cellStyle name="Comma 2 7" xfId="4752" xr:uid="{00000000-0005-0000-0000-0000B6150000}"/>
    <cellStyle name="Comma 2 7 2" xfId="4753" xr:uid="{00000000-0005-0000-0000-0000B7150000}"/>
    <cellStyle name="Comma 2 7 2 2" xfId="4754" xr:uid="{00000000-0005-0000-0000-0000B8150000}"/>
    <cellStyle name="Comma 2 7 3" xfId="4755" xr:uid="{00000000-0005-0000-0000-0000B9150000}"/>
    <cellStyle name="Comma 2 7 3 2" xfId="4756" xr:uid="{00000000-0005-0000-0000-0000BA150000}"/>
    <cellStyle name="Comma 2 7 3 2 2" xfId="4757" xr:uid="{00000000-0005-0000-0000-0000BB150000}"/>
    <cellStyle name="Comma 2 7 3 3" xfId="4758" xr:uid="{00000000-0005-0000-0000-0000BC150000}"/>
    <cellStyle name="Comma 2 7 3 3 2" xfId="4759" xr:uid="{00000000-0005-0000-0000-0000BD150000}"/>
    <cellStyle name="Comma 2 7 3 4" xfId="4760" xr:uid="{00000000-0005-0000-0000-0000BE150000}"/>
    <cellStyle name="Comma 2 7 4" xfId="4761" xr:uid="{00000000-0005-0000-0000-0000BF150000}"/>
    <cellStyle name="Comma 2 7 4 2" xfId="4762" xr:uid="{00000000-0005-0000-0000-0000C0150000}"/>
    <cellStyle name="Comma 2 7 4 2 2" xfId="4763" xr:uid="{00000000-0005-0000-0000-0000C1150000}"/>
    <cellStyle name="Comma 2 7 4 3" xfId="4764" xr:uid="{00000000-0005-0000-0000-0000C2150000}"/>
    <cellStyle name="Comma 2 7 5" xfId="4765" xr:uid="{00000000-0005-0000-0000-0000C3150000}"/>
    <cellStyle name="Comma 2 7 5 2" xfId="4766" xr:uid="{00000000-0005-0000-0000-0000C4150000}"/>
    <cellStyle name="Comma 2 7 6" xfId="4767" xr:uid="{00000000-0005-0000-0000-0000C5150000}"/>
    <cellStyle name="Comma 2 7 6 2" xfId="4768" xr:uid="{00000000-0005-0000-0000-0000C6150000}"/>
    <cellStyle name="Comma 2 7 7" xfId="4769" xr:uid="{00000000-0005-0000-0000-0000C7150000}"/>
    <cellStyle name="Comma 2 7 7 2" xfId="4770" xr:uid="{00000000-0005-0000-0000-0000C8150000}"/>
    <cellStyle name="Comma 2 7 8" xfId="4771" xr:uid="{00000000-0005-0000-0000-0000C9150000}"/>
    <cellStyle name="Comma 2 7 8 2" xfId="4772" xr:uid="{00000000-0005-0000-0000-0000CA150000}"/>
    <cellStyle name="Comma 2 7 9" xfId="4773" xr:uid="{00000000-0005-0000-0000-0000CB150000}"/>
    <cellStyle name="Comma 2 8" xfId="4774" xr:uid="{00000000-0005-0000-0000-0000CC150000}"/>
    <cellStyle name="Comma 2 8 2" xfId="4775" xr:uid="{00000000-0005-0000-0000-0000CD150000}"/>
    <cellStyle name="Comma 2 8 2 2" xfId="4776" xr:uid="{00000000-0005-0000-0000-0000CE150000}"/>
    <cellStyle name="Comma 2 8 2 2 2" xfId="4777" xr:uid="{00000000-0005-0000-0000-0000CF150000}"/>
    <cellStyle name="Comma 2 8 2 2 2 2" xfId="4778" xr:uid="{00000000-0005-0000-0000-0000D0150000}"/>
    <cellStyle name="Comma 2 8 2 2 3" xfId="4779" xr:uid="{00000000-0005-0000-0000-0000D1150000}"/>
    <cellStyle name="Comma 2 8 2 2 3 2" xfId="4780" xr:uid="{00000000-0005-0000-0000-0000D2150000}"/>
    <cellStyle name="Comma 2 8 2 2 4" xfId="4781" xr:uid="{00000000-0005-0000-0000-0000D3150000}"/>
    <cellStyle name="Comma 2 8 2 3" xfId="4782" xr:uid="{00000000-0005-0000-0000-0000D4150000}"/>
    <cellStyle name="Comma 2 8 2 3 2" xfId="4783" xr:uid="{00000000-0005-0000-0000-0000D5150000}"/>
    <cellStyle name="Comma 2 8 2 3 2 2" xfId="4784" xr:uid="{00000000-0005-0000-0000-0000D6150000}"/>
    <cellStyle name="Comma 2 8 2 3 3" xfId="4785" xr:uid="{00000000-0005-0000-0000-0000D7150000}"/>
    <cellStyle name="Comma 2 8 2 4" xfId="4786" xr:uid="{00000000-0005-0000-0000-0000D8150000}"/>
    <cellStyle name="Comma 2 8 2 4 2" xfId="4787" xr:uid="{00000000-0005-0000-0000-0000D9150000}"/>
    <cellStyle name="Comma 2 8 2 5" xfId="4788" xr:uid="{00000000-0005-0000-0000-0000DA150000}"/>
    <cellStyle name="Comma 2 8 2 5 2" xfId="4789" xr:uid="{00000000-0005-0000-0000-0000DB150000}"/>
    <cellStyle name="Comma 2 8 2 6" xfId="4790" xr:uid="{00000000-0005-0000-0000-0000DC150000}"/>
    <cellStyle name="Comma 2 8 3" xfId="4791" xr:uid="{00000000-0005-0000-0000-0000DD150000}"/>
    <cellStyle name="Comma 2 8 3 2" xfId="4792" xr:uid="{00000000-0005-0000-0000-0000DE150000}"/>
    <cellStyle name="Comma 2 8 3 2 2" xfId="4793" xr:uid="{00000000-0005-0000-0000-0000DF150000}"/>
    <cellStyle name="Comma 2 8 3 3" xfId="4794" xr:uid="{00000000-0005-0000-0000-0000E0150000}"/>
    <cellStyle name="Comma 2 8 3 3 2" xfId="4795" xr:uid="{00000000-0005-0000-0000-0000E1150000}"/>
    <cellStyle name="Comma 2 8 3 4" xfId="4796" xr:uid="{00000000-0005-0000-0000-0000E2150000}"/>
    <cellStyle name="Comma 2 8 4" xfId="4797" xr:uid="{00000000-0005-0000-0000-0000E3150000}"/>
    <cellStyle name="Comma 2 8 4 2" xfId="4798" xr:uid="{00000000-0005-0000-0000-0000E4150000}"/>
    <cellStyle name="Comma 2 8 4 2 2" xfId="4799" xr:uid="{00000000-0005-0000-0000-0000E5150000}"/>
    <cellStyle name="Comma 2 8 4 3" xfId="4800" xr:uid="{00000000-0005-0000-0000-0000E6150000}"/>
    <cellStyle name="Comma 2 8 5" xfId="4801" xr:uid="{00000000-0005-0000-0000-0000E7150000}"/>
    <cellStyle name="Comma 2 8 5 2" xfId="4802" xr:uid="{00000000-0005-0000-0000-0000E8150000}"/>
    <cellStyle name="Comma 2 8 6" xfId="4803" xr:uid="{00000000-0005-0000-0000-0000E9150000}"/>
    <cellStyle name="Comma 2 8 6 2" xfId="4804" xr:uid="{00000000-0005-0000-0000-0000EA150000}"/>
    <cellStyle name="Comma 2 8 7" xfId="4805" xr:uid="{00000000-0005-0000-0000-0000EB150000}"/>
    <cellStyle name="Comma 2 8 7 2" xfId="4806" xr:uid="{00000000-0005-0000-0000-0000EC150000}"/>
    <cellStyle name="Comma 2 8 8" xfId="4807" xr:uid="{00000000-0005-0000-0000-0000ED150000}"/>
    <cellStyle name="Comma 2 9" xfId="4808" xr:uid="{00000000-0005-0000-0000-0000EE150000}"/>
    <cellStyle name="Comma 2 9 2" xfId="4809" xr:uid="{00000000-0005-0000-0000-0000EF150000}"/>
    <cellStyle name="Comma 2 9 2 2" xfId="4810" xr:uid="{00000000-0005-0000-0000-0000F0150000}"/>
    <cellStyle name="Comma 2 9 3" xfId="4811" xr:uid="{00000000-0005-0000-0000-0000F1150000}"/>
    <cellStyle name="Comma 2 9 3 2" xfId="4812" xr:uid="{00000000-0005-0000-0000-0000F2150000}"/>
    <cellStyle name="Comma 2 9 4" xfId="4813" xr:uid="{00000000-0005-0000-0000-0000F3150000}"/>
    <cellStyle name="Comma 2 9 4 2" xfId="4814" xr:uid="{00000000-0005-0000-0000-0000F4150000}"/>
    <cellStyle name="Comma 2 9 5" xfId="4815" xr:uid="{00000000-0005-0000-0000-0000F5150000}"/>
    <cellStyle name="Comma 2 9 5 2" xfId="4816" xr:uid="{00000000-0005-0000-0000-0000F6150000}"/>
    <cellStyle name="Comma 2 9 6" xfId="4817" xr:uid="{00000000-0005-0000-0000-0000F7150000}"/>
    <cellStyle name="Comma 2 9 6 2" xfId="4818" xr:uid="{00000000-0005-0000-0000-0000F8150000}"/>
    <cellStyle name="Comma 2 9 7" xfId="4819" xr:uid="{00000000-0005-0000-0000-0000F9150000}"/>
    <cellStyle name="Comma 20" xfId="4820" xr:uid="{00000000-0005-0000-0000-0000FA150000}"/>
    <cellStyle name="Comma 20 10" xfId="4821" xr:uid="{00000000-0005-0000-0000-0000FB150000}"/>
    <cellStyle name="Comma 20 10 2" xfId="4822" xr:uid="{00000000-0005-0000-0000-0000FC150000}"/>
    <cellStyle name="Comma 20 10 2 2" xfId="4823" xr:uid="{00000000-0005-0000-0000-0000FD150000}"/>
    <cellStyle name="Comma 20 10 3" xfId="4824" xr:uid="{00000000-0005-0000-0000-0000FE150000}"/>
    <cellStyle name="Comma 20 11" xfId="4825" xr:uid="{00000000-0005-0000-0000-0000FF150000}"/>
    <cellStyle name="Comma 20 11 2" xfId="4826" xr:uid="{00000000-0005-0000-0000-000000160000}"/>
    <cellStyle name="Comma 20 11 2 2" xfId="4827" xr:uid="{00000000-0005-0000-0000-000001160000}"/>
    <cellStyle name="Comma 20 11 3" xfId="4828" xr:uid="{00000000-0005-0000-0000-000002160000}"/>
    <cellStyle name="Comma 20 12" xfId="4829" xr:uid="{00000000-0005-0000-0000-000003160000}"/>
    <cellStyle name="Comma 20 12 2" xfId="4830" xr:uid="{00000000-0005-0000-0000-000004160000}"/>
    <cellStyle name="Comma 20 12 2 2" xfId="4831" xr:uid="{00000000-0005-0000-0000-000005160000}"/>
    <cellStyle name="Comma 20 12 3" xfId="4832" xr:uid="{00000000-0005-0000-0000-000006160000}"/>
    <cellStyle name="Comma 20 13" xfId="4833" xr:uid="{00000000-0005-0000-0000-000007160000}"/>
    <cellStyle name="Comma 20 13 2" xfId="4834" xr:uid="{00000000-0005-0000-0000-000008160000}"/>
    <cellStyle name="Comma 20 13 2 2" xfId="4835" xr:uid="{00000000-0005-0000-0000-000009160000}"/>
    <cellStyle name="Comma 20 13 3" xfId="4836" xr:uid="{00000000-0005-0000-0000-00000A160000}"/>
    <cellStyle name="Comma 20 14" xfId="4837" xr:uid="{00000000-0005-0000-0000-00000B160000}"/>
    <cellStyle name="Comma 20 14 2" xfId="4838" xr:uid="{00000000-0005-0000-0000-00000C160000}"/>
    <cellStyle name="Comma 20 14 2 2" xfId="4839" xr:uid="{00000000-0005-0000-0000-00000D160000}"/>
    <cellStyle name="Comma 20 14 3" xfId="4840" xr:uid="{00000000-0005-0000-0000-00000E160000}"/>
    <cellStyle name="Comma 20 15" xfId="4841" xr:uid="{00000000-0005-0000-0000-00000F160000}"/>
    <cellStyle name="Comma 20 15 2" xfId="4842" xr:uid="{00000000-0005-0000-0000-000010160000}"/>
    <cellStyle name="Comma 20 15 2 2" xfId="4843" xr:uid="{00000000-0005-0000-0000-000011160000}"/>
    <cellStyle name="Comma 20 15 3" xfId="4844" xr:uid="{00000000-0005-0000-0000-000012160000}"/>
    <cellStyle name="Comma 20 16" xfId="4845" xr:uid="{00000000-0005-0000-0000-000013160000}"/>
    <cellStyle name="Comma 20 16 2" xfId="4846" xr:uid="{00000000-0005-0000-0000-000014160000}"/>
    <cellStyle name="Comma 20 16 2 2" xfId="4847" xr:uid="{00000000-0005-0000-0000-000015160000}"/>
    <cellStyle name="Comma 20 16 3" xfId="4848" xr:uid="{00000000-0005-0000-0000-000016160000}"/>
    <cellStyle name="Comma 20 17" xfId="4849" xr:uid="{00000000-0005-0000-0000-000017160000}"/>
    <cellStyle name="Comma 20 17 2" xfId="4850" xr:uid="{00000000-0005-0000-0000-000018160000}"/>
    <cellStyle name="Comma 20 17 2 2" xfId="4851" xr:uid="{00000000-0005-0000-0000-000019160000}"/>
    <cellStyle name="Comma 20 17 3" xfId="4852" xr:uid="{00000000-0005-0000-0000-00001A160000}"/>
    <cellStyle name="Comma 20 18" xfId="4853" xr:uid="{00000000-0005-0000-0000-00001B160000}"/>
    <cellStyle name="Comma 20 18 2" xfId="4854" xr:uid="{00000000-0005-0000-0000-00001C160000}"/>
    <cellStyle name="Comma 20 18 2 2" xfId="4855" xr:uid="{00000000-0005-0000-0000-00001D160000}"/>
    <cellStyle name="Comma 20 18 3" xfId="4856" xr:uid="{00000000-0005-0000-0000-00001E160000}"/>
    <cellStyle name="Comma 20 19" xfId="4857" xr:uid="{00000000-0005-0000-0000-00001F160000}"/>
    <cellStyle name="Comma 20 19 2" xfId="4858" xr:uid="{00000000-0005-0000-0000-000020160000}"/>
    <cellStyle name="Comma 20 19 2 2" xfId="4859" xr:uid="{00000000-0005-0000-0000-000021160000}"/>
    <cellStyle name="Comma 20 19 3" xfId="4860" xr:uid="{00000000-0005-0000-0000-000022160000}"/>
    <cellStyle name="Comma 20 2" xfId="4861" xr:uid="{00000000-0005-0000-0000-000023160000}"/>
    <cellStyle name="Comma 20 2 2" xfId="4862" xr:uid="{00000000-0005-0000-0000-000024160000}"/>
    <cellStyle name="Comma 20 2 2 2" xfId="4863" xr:uid="{00000000-0005-0000-0000-000025160000}"/>
    <cellStyle name="Comma 20 2 3" xfId="4864" xr:uid="{00000000-0005-0000-0000-000026160000}"/>
    <cellStyle name="Comma 20 2 3 2" xfId="4865" xr:uid="{00000000-0005-0000-0000-000027160000}"/>
    <cellStyle name="Comma 20 2 3 2 2" xfId="4866" xr:uid="{00000000-0005-0000-0000-000028160000}"/>
    <cellStyle name="Comma 20 2 3 3" xfId="4867" xr:uid="{00000000-0005-0000-0000-000029160000}"/>
    <cellStyle name="Comma 20 2 4" xfId="4868" xr:uid="{00000000-0005-0000-0000-00002A160000}"/>
    <cellStyle name="Comma 20 2 4 2" xfId="4869" xr:uid="{00000000-0005-0000-0000-00002B160000}"/>
    <cellStyle name="Comma 20 2 5" xfId="4870" xr:uid="{00000000-0005-0000-0000-00002C160000}"/>
    <cellStyle name="Comma 20 2 6" xfId="4871" xr:uid="{00000000-0005-0000-0000-00002D160000}"/>
    <cellStyle name="Comma 20 20" xfId="4872" xr:uid="{00000000-0005-0000-0000-00002E160000}"/>
    <cellStyle name="Comma 20 20 2" xfId="4873" xr:uid="{00000000-0005-0000-0000-00002F160000}"/>
    <cellStyle name="Comma 20 20 2 2" xfId="4874" xr:uid="{00000000-0005-0000-0000-000030160000}"/>
    <cellStyle name="Comma 20 20 3" xfId="4875" xr:uid="{00000000-0005-0000-0000-000031160000}"/>
    <cellStyle name="Comma 20 21" xfId="4876" xr:uid="{00000000-0005-0000-0000-000032160000}"/>
    <cellStyle name="Comma 20 21 2" xfId="4877" xr:uid="{00000000-0005-0000-0000-000033160000}"/>
    <cellStyle name="Comma 20 21 2 2" xfId="4878" xr:uid="{00000000-0005-0000-0000-000034160000}"/>
    <cellStyle name="Comma 20 21 3" xfId="4879" xr:uid="{00000000-0005-0000-0000-000035160000}"/>
    <cellStyle name="Comma 20 22" xfId="4880" xr:uid="{00000000-0005-0000-0000-000036160000}"/>
    <cellStyle name="Comma 20 22 2" xfId="4881" xr:uid="{00000000-0005-0000-0000-000037160000}"/>
    <cellStyle name="Comma 20 22 2 2" xfId="4882" xr:uid="{00000000-0005-0000-0000-000038160000}"/>
    <cellStyle name="Comma 20 22 3" xfId="4883" xr:uid="{00000000-0005-0000-0000-000039160000}"/>
    <cellStyle name="Comma 20 23" xfId="4884" xr:uid="{00000000-0005-0000-0000-00003A160000}"/>
    <cellStyle name="Comma 20 23 2" xfId="4885" xr:uid="{00000000-0005-0000-0000-00003B160000}"/>
    <cellStyle name="Comma 20 23 2 2" xfId="4886" xr:uid="{00000000-0005-0000-0000-00003C160000}"/>
    <cellStyle name="Comma 20 23 3" xfId="4887" xr:uid="{00000000-0005-0000-0000-00003D160000}"/>
    <cellStyle name="Comma 20 24" xfId="4888" xr:uid="{00000000-0005-0000-0000-00003E160000}"/>
    <cellStyle name="Comma 20 24 2" xfId="4889" xr:uid="{00000000-0005-0000-0000-00003F160000}"/>
    <cellStyle name="Comma 20 24 2 2" xfId="4890" xr:uid="{00000000-0005-0000-0000-000040160000}"/>
    <cellStyle name="Comma 20 24 3" xfId="4891" xr:uid="{00000000-0005-0000-0000-000041160000}"/>
    <cellStyle name="Comma 20 25" xfId="4892" xr:uid="{00000000-0005-0000-0000-000042160000}"/>
    <cellStyle name="Comma 20 25 2" xfId="4893" xr:uid="{00000000-0005-0000-0000-000043160000}"/>
    <cellStyle name="Comma 20 25 2 2" xfId="4894" xr:uid="{00000000-0005-0000-0000-000044160000}"/>
    <cellStyle name="Comma 20 25 3" xfId="4895" xr:uid="{00000000-0005-0000-0000-000045160000}"/>
    <cellStyle name="Comma 20 26" xfId="4896" xr:uid="{00000000-0005-0000-0000-000046160000}"/>
    <cellStyle name="Comma 20 26 2" xfId="4897" xr:uid="{00000000-0005-0000-0000-000047160000}"/>
    <cellStyle name="Comma 20 26 2 2" xfId="4898" xr:uid="{00000000-0005-0000-0000-000048160000}"/>
    <cellStyle name="Comma 20 26 3" xfId="4899" xr:uid="{00000000-0005-0000-0000-000049160000}"/>
    <cellStyle name="Comma 20 27" xfId="4900" xr:uid="{00000000-0005-0000-0000-00004A160000}"/>
    <cellStyle name="Comma 20 27 2" xfId="4901" xr:uid="{00000000-0005-0000-0000-00004B160000}"/>
    <cellStyle name="Comma 20 27 2 2" xfId="4902" xr:uid="{00000000-0005-0000-0000-00004C160000}"/>
    <cellStyle name="Comma 20 27 3" xfId="4903" xr:uid="{00000000-0005-0000-0000-00004D160000}"/>
    <cellStyle name="Comma 20 28" xfId="4904" xr:uid="{00000000-0005-0000-0000-00004E160000}"/>
    <cellStyle name="Comma 20 28 2" xfId="4905" xr:uid="{00000000-0005-0000-0000-00004F160000}"/>
    <cellStyle name="Comma 20 28 2 2" xfId="4906" xr:uid="{00000000-0005-0000-0000-000050160000}"/>
    <cellStyle name="Comma 20 28 3" xfId="4907" xr:uid="{00000000-0005-0000-0000-000051160000}"/>
    <cellStyle name="Comma 20 29" xfId="4908" xr:uid="{00000000-0005-0000-0000-000052160000}"/>
    <cellStyle name="Comma 20 29 2" xfId="4909" xr:uid="{00000000-0005-0000-0000-000053160000}"/>
    <cellStyle name="Comma 20 3" xfId="4910" xr:uid="{00000000-0005-0000-0000-000054160000}"/>
    <cellStyle name="Comma 20 3 2" xfId="4911" xr:uid="{00000000-0005-0000-0000-000055160000}"/>
    <cellStyle name="Comma 20 3 2 2" xfId="4912" xr:uid="{00000000-0005-0000-0000-000056160000}"/>
    <cellStyle name="Comma 20 3 3" xfId="4913" xr:uid="{00000000-0005-0000-0000-000057160000}"/>
    <cellStyle name="Comma 20 3 3 2" xfId="4914" xr:uid="{00000000-0005-0000-0000-000058160000}"/>
    <cellStyle name="Comma 20 3 3 2 2" xfId="4915" xr:uid="{00000000-0005-0000-0000-000059160000}"/>
    <cellStyle name="Comma 20 3 3 3" xfId="4916" xr:uid="{00000000-0005-0000-0000-00005A160000}"/>
    <cellStyle name="Comma 20 3 4" xfId="4917" xr:uid="{00000000-0005-0000-0000-00005B160000}"/>
    <cellStyle name="Comma 20 30" xfId="4918" xr:uid="{00000000-0005-0000-0000-00005C160000}"/>
    <cellStyle name="Comma 20 30 2" xfId="4919" xr:uid="{00000000-0005-0000-0000-00005D160000}"/>
    <cellStyle name="Comma 20 30 2 2" xfId="4920" xr:uid="{00000000-0005-0000-0000-00005E160000}"/>
    <cellStyle name="Comma 20 30 3" xfId="4921" xr:uid="{00000000-0005-0000-0000-00005F160000}"/>
    <cellStyle name="Comma 20 31" xfId="4922" xr:uid="{00000000-0005-0000-0000-000060160000}"/>
    <cellStyle name="Comma 20 31 2" xfId="4923" xr:uid="{00000000-0005-0000-0000-000061160000}"/>
    <cellStyle name="Comma 20 32" xfId="4924" xr:uid="{00000000-0005-0000-0000-000062160000}"/>
    <cellStyle name="Comma 20 33" xfId="4925" xr:uid="{00000000-0005-0000-0000-000063160000}"/>
    <cellStyle name="Comma 20 4" xfId="4926" xr:uid="{00000000-0005-0000-0000-000064160000}"/>
    <cellStyle name="Comma 20 4 2" xfId="4927" xr:uid="{00000000-0005-0000-0000-000065160000}"/>
    <cellStyle name="Comma 20 4 2 2" xfId="4928" xr:uid="{00000000-0005-0000-0000-000066160000}"/>
    <cellStyle name="Comma 20 4 3" xfId="4929" xr:uid="{00000000-0005-0000-0000-000067160000}"/>
    <cellStyle name="Comma 20 4 3 2" xfId="4930" xr:uid="{00000000-0005-0000-0000-000068160000}"/>
    <cellStyle name="Comma 20 4 3 2 2" xfId="4931" xr:uid="{00000000-0005-0000-0000-000069160000}"/>
    <cellStyle name="Comma 20 4 3 3" xfId="4932" xr:uid="{00000000-0005-0000-0000-00006A160000}"/>
    <cellStyle name="Comma 20 4 4" xfId="4933" xr:uid="{00000000-0005-0000-0000-00006B160000}"/>
    <cellStyle name="Comma 20 5" xfId="4934" xr:uid="{00000000-0005-0000-0000-00006C160000}"/>
    <cellStyle name="Comma 20 5 2" xfId="4935" xr:uid="{00000000-0005-0000-0000-00006D160000}"/>
    <cellStyle name="Comma 20 5 2 2" xfId="4936" xr:uid="{00000000-0005-0000-0000-00006E160000}"/>
    <cellStyle name="Comma 20 5 3" xfId="4937" xr:uid="{00000000-0005-0000-0000-00006F160000}"/>
    <cellStyle name="Comma 20 5 3 2" xfId="4938" xr:uid="{00000000-0005-0000-0000-000070160000}"/>
    <cellStyle name="Comma 20 5 3 2 2" xfId="4939" xr:uid="{00000000-0005-0000-0000-000071160000}"/>
    <cellStyle name="Comma 20 5 3 3" xfId="4940" xr:uid="{00000000-0005-0000-0000-000072160000}"/>
    <cellStyle name="Comma 20 5 4" xfId="4941" xr:uid="{00000000-0005-0000-0000-000073160000}"/>
    <cellStyle name="Comma 20 6" xfId="4942" xr:uid="{00000000-0005-0000-0000-000074160000}"/>
    <cellStyle name="Comma 20 6 2" xfId="4943" xr:uid="{00000000-0005-0000-0000-000075160000}"/>
    <cellStyle name="Comma 20 6 2 2" xfId="4944" xr:uid="{00000000-0005-0000-0000-000076160000}"/>
    <cellStyle name="Comma 20 6 3" xfId="4945" xr:uid="{00000000-0005-0000-0000-000077160000}"/>
    <cellStyle name="Comma 20 7" xfId="4946" xr:uid="{00000000-0005-0000-0000-000078160000}"/>
    <cellStyle name="Comma 20 7 2" xfId="4947" xr:uid="{00000000-0005-0000-0000-000079160000}"/>
    <cellStyle name="Comma 20 7 2 2" xfId="4948" xr:uid="{00000000-0005-0000-0000-00007A160000}"/>
    <cellStyle name="Comma 20 7 3" xfId="4949" xr:uid="{00000000-0005-0000-0000-00007B160000}"/>
    <cellStyle name="Comma 20 8" xfId="4950" xr:uid="{00000000-0005-0000-0000-00007C160000}"/>
    <cellStyle name="Comma 20 8 2" xfId="4951" xr:uid="{00000000-0005-0000-0000-00007D160000}"/>
    <cellStyle name="Comma 20 8 2 2" xfId="4952" xr:uid="{00000000-0005-0000-0000-00007E160000}"/>
    <cellStyle name="Comma 20 8 3" xfId="4953" xr:uid="{00000000-0005-0000-0000-00007F160000}"/>
    <cellStyle name="Comma 20 9" xfId="4954" xr:uid="{00000000-0005-0000-0000-000080160000}"/>
    <cellStyle name="Comma 20 9 2" xfId="4955" xr:uid="{00000000-0005-0000-0000-000081160000}"/>
    <cellStyle name="Comma 20 9 2 2" xfId="4956" xr:uid="{00000000-0005-0000-0000-000082160000}"/>
    <cellStyle name="Comma 20 9 3" xfId="4957" xr:uid="{00000000-0005-0000-0000-000083160000}"/>
    <cellStyle name="Comma 200" xfId="4958" xr:uid="{00000000-0005-0000-0000-000084160000}"/>
    <cellStyle name="Comma 200 2" xfId="4959" xr:uid="{00000000-0005-0000-0000-000085160000}"/>
    <cellStyle name="Comma 200 3" xfId="4960" xr:uid="{00000000-0005-0000-0000-000086160000}"/>
    <cellStyle name="Comma 201" xfId="4961" xr:uid="{00000000-0005-0000-0000-000087160000}"/>
    <cellStyle name="Comma 201 2" xfId="4962" xr:uid="{00000000-0005-0000-0000-000088160000}"/>
    <cellStyle name="Comma 201 3" xfId="4963" xr:uid="{00000000-0005-0000-0000-000089160000}"/>
    <cellStyle name="Comma 202" xfId="4964" xr:uid="{00000000-0005-0000-0000-00008A160000}"/>
    <cellStyle name="Comma 202 2" xfId="4965" xr:uid="{00000000-0005-0000-0000-00008B160000}"/>
    <cellStyle name="Comma 202 3" xfId="4966" xr:uid="{00000000-0005-0000-0000-00008C160000}"/>
    <cellStyle name="Comma 203" xfId="4967" xr:uid="{00000000-0005-0000-0000-00008D160000}"/>
    <cellStyle name="Comma 203 2" xfId="4968" xr:uid="{00000000-0005-0000-0000-00008E160000}"/>
    <cellStyle name="Comma 203 3" xfId="4969" xr:uid="{00000000-0005-0000-0000-00008F160000}"/>
    <cellStyle name="Comma 204" xfId="4970" xr:uid="{00000000-0005-0000-0000-000090160000}"/>
    <cellStyle name="Comma 204 2" xfId="4971" xr:uid="{00000000-0005-0000-0000-000091160000}"/>
    <cellStyle name="Comma 204 3" xfId="4972" xr:uid="{00000000-0005-0000-0000-000092160000}"/>
    <cellStyle name="Comma 205" xfId="4973" xr:uid="{00000000-0005-0000-0000-000093160000}"/>
    <cellStyle name="Comma 205 2" xfId="4974" xr:uid="{00000000-0005-0000-0000-000094160000}"/>
    <cellStyle name="Comma 205 3" xfId="4975" xr:uid="{00000000-0005-0000-0000-000095160000}"/>
    <cellStyle name="Comma 206" xfId="4976" xr:uid="{00000000-0005-0000-0000-000096160000}"/>
    <cellStyle name="Comma 206 2" xfId="4977" xr:uid="{00000000-0005-0000-0000-000097160000}"/>
    <cellStyle name="Comma 206 3" xfId="4978" xr:uid="{00000000-0005-0000-0000-000098160000}"/>
    <cellStyle name="Comma 207" xfId="4979" xr:uid="{00000000-0005-0000-0000-000099160000}"/>
    <cellStyle name="Comma 207 2" xfId="4980" xr:uid="{00000000-0005-0000-0000-00009A160000}"/>
    <cellStyle name="Comma 207 3" xfId="4981" xr:uid="{00000000-0005-0000-0000-00009B160000}"/>
    <cellStyle name="Comma 208" xfId="4982" xr:uid="{00000000-0005-0000-0000-00009C160000}"/>
    <cellStyle name="Comma 208 2" xfId="4983" xr:uid="{00000000-0005-0000-0000-00009D160000}"/>
    <cellStyle name="Comma 208 3" xfId="4984" xr:uid="{00000000-0005-0000-0000-00009E160000}"/>
    <cellStyle name="Comma 209" xfId="4985" xr:uid="{00000000-0005-0000-0000-00009F160000}"/>
    <cellStyle name="Comma 209 2" xfId="4986" xr:uid="{00000000-0005-0000-0000-0000A0160000}"/>
    <cellStyle name="Comma 209 3" xfId="4987" xr:uid="{00000000-0005-0000-0000-0000A1160000}"/>
    <cellStyle name="Comma 21" xfId="4988" xr:uid="{00000000-0005-0000-0000-0000A2160000}"/>
    <cellStyle name="Comma 21 10" xfId="4989" xr:uid="{00000000-0005-0000-0000-0000A3160000}"/>
    <cellStyle name="Comma 21 10 2" xfId="4990" xr:uid="{00000000-0005-0000-0000-0000A4160000}"/>
    <cellStyle name="Comma 21 10 2 2" xfId="4991" xr:uid="{00000000-0005-0000-0000-0000A5160000}"/>
    <cellStyle name="Comma 21 10 3" xfId="4992" xr:uid="{00000000-0005-0000-0000-0000A6160000}"/>
    <cellStyle name="Comma 21 11" xfId="4993" xr:uid="{00000000-0005-0000-0000-0000A7160000}"/>
    <cellStyle name="Comma 21 11 2" xfId="4994" xr:uid="{00000000-0005-0000-0000-0000A8160000}"/>
    <cellStyle name="Comma 21 11 2 2" xfId="4995" xr:uid="{00000000-0005-0000-0000-0000A9160000}"/>
    <cellStyle name="Comma 21 11 3" xfId="4996" xr:uid="{00000000-0005-0000-0000-0000AA160000}"/>
    <cellStyle name="Comma 21 12" xfId="4997" xr:uid="{00000000-0005-0000-0000-0000AB160000}"/>
    <cellStyle name="Comma 21 12 2" xfId="4998" xr:uid="{00000000-0005-0000-0000-0000AC160000}"/>
    <cellStyle name="Comma 21 12 2 2" xfId="4999" xr:uid="{00000000-0005-0000-0000-0000AD160000}"/>
    <cellStyle name="Comma 21 12 3" xfId="5000" xr:uid="{00000000-0005-0000-0000-0000AE160000}"/>
    <cellStyle name="Comma 21 13" xfId="5001" xr:uid="{00000000-0005-0000-0000-0000AF160000}"/>
    <cellStyle name="Comma 21 13 2" xfId="5002" xr:uid="{00000000-0005-0000-0000-0000B0160000}"/>
    <cellStyle name="Comma 21 13 2 2" xfId="5003" xr:uid="{00000000-0005-0000-0000-0000B1160000}"/>
    <cellStyle name="Comma 21 13 3" xfId="5004" xr:uid="{00000000-0005-0000-0000-0000B2160000}"/>
    <cellStyle name="Comma 21 14" xfId="5005" xr:uid="{00000000-0005-0000-0000-0000B3160000}"/>
    <cellStyle name="Comma 21 14 2" xfId="5006" xr:uid="{00000000-0005-0000-0000-0000B4160000}"/>
    <cellStyle name="Comma 21 14 2 2" xfId="5007" xr:uid="{00000000-0005-0000-0000-0000B5160000}"/>
    <cellStyle name="Comma 21 14 3" xfId="5008" xr:uid="{00000000-0005-0000-0000-0000B6160000}"/>
    <cellStyle name="Comma 21 15" xfId="5009" xr:uid="{00000000-0005-0000-0000-0000B7160000}"/>
    <cellStyle name="Comma 21 15 2" xfId="5010" xr:uid="{00000000-0005-0000-0000-0000B8160000}"/>
    <cellStyle name="Comma 21 15 2 2" xfId="5011" xr:uid="{00000000-0005-0000-0000-0000B9160000}"/>
    <cellStyle name="Comma 21 15 3" xfId="5012" xr:uid="{00000000-0005-0000-0000-0000BA160000}"/>
    <cellStyle name="Comma 21 16" xfId="5013" xr:uid="{00000000-0005-0000-0000-0000BB160000}"/>
    <cellStyle name="Comma 21 16 2" xfId="5014" xr:uid="{00000000-0005-0000-0000-0000BC160000}"/>
    <cellStyle name="Comma 21 16 2 2" xfId="5015" xr:uid="{00000000-0005-0000-0000-0000BD160000}"/>
    <cellStyle name="Comma 21 16 3" xfId="5016" xr:uid="{00000000-0005-0000-0000-0000BE160000}"/>
    <cellStyle name="Comma 21 17" xfId="5017" xr:uid="{00000000-0005-0000-0000-0000BF160000}"/>
    <cellStyle name="Comma 21 17 2" xfId="5018" xr:uid="{00000000-0005-0000-0000-0000C0160000}"/>
    <cellStyle name="Comma 21 17 2 2" xfId="5019" xr:uid="{00000000-0005-0000-0000-0000C1160000}"/>
    <cellStyle name="Comma 21 17 3" xfId="5020" xr:uid="{00000000-0005-0000-0000-0000C2160000}"/>
    <cellStyle name="Comma 21 18" xfId="5021" xr:uid="{00000000-0005-0000-0000-0000C3160000}"/>
    <cellStyle name="Comma 21 18 2" xfId="5022" xr:uid="{00000000-0005-0000-0000-0000C4160000}"/>
    <cellStyle name="Comma 21 18 2 2" xfId="5023" xr:uid="{00000000-0005-0000-0000-0000C5160000}"/>
    <cellStyle name="Comma 21 18 3" xfId="5024" xr:uid="{00000000-0005-0000-0000-0000C6160000}"/>
    <cellStyle name="Comma 21 19" xfId="5025" xr:uid="{00000000-0005-0000-0000-0000C7160000}"/>
    <cellStyle name="Comma 21 19 2" xfId="5026" xr:uid="{00000000-0005-0000-0000-0000C8160000}"/>
    <cellStyle name="Comma 21 19 2 2" xfId="5027" xr:uid="{00000000-0005-0000-0000-0000C9160000}"/>
    <cellStyle name="Comma 21 19 3" xfId="5028" xr:uid="{00000000-0005-0000-0000-0000CA160000}"/>
    <cellStyle name="Comma 21 2" xfId="5029" xr:uid="{00000000-0005-0000-0000-0000CB160000}"/>
    <cellStyle name="Comma 21 2 2" xfId="5030" xr:uid="{00000000-0005-0000-0000-0000CC160000}"/>
    <cellStyle name="Comma 21 2 2 2" xfId="5031" xr:uid="{00000000-0005-0000-0000-0000CD160000}"/>
    <cellStyle name="Comma 21 2 3" xfId="5032" xr:uid="{00000000-0005-0000-0000-0000CE160000}"/>
    <cellStyle name="Comma 21 2 3 2" xfId="5033" xr:uid="{00000000-0005-0000-0000-0000CF160000}"/>
    <cellStyle name="Comma 21 2 3 2 2" xfId="5034" xr:uid="{00000000-0005-0000-0000-0000D0160000}"/>
    <cellStyle name="Comma 21 2 3 3" xfId="5035" xr:uid="{00000000-0005-0000-0000-0000D1160000}"/>
    <cellStyle name="Comma 21 2 4" xfId="5036" xr:uid="{00000000-0005-0000-0000-0000D2160000}"/>
    <cellStyle name="Comma 21 2 4 2" xfId="5037" xr:uid="{00000000-0005-0000-0000-0000D3160000}"/>
    <cellStyle name="Comma 21 2 5" xfId="5038" xr:uid="{00000000-0005-0000-0000-0000D4160000}"/>
    <cellStyle name="Comma 21 2 6" xfId="5039" xr:uid="{00000000-0005-0000-0000-0000D5160000}"/>
    <cellStyle name="Comma 21 20" xfId="5040" xr:uid="{00000000-0005-0000-0000-0000D6160000}"/>
    <cellStyle name="Comma 21 20 2" xfId="5041" xr:uid="{00000000-0005-0000-0000-0000D7160000}"/>
    <cellStyle name="Comma 21 20 2 2" xfId="5042" xr:uid="{00000000-0005-0000-0000-0000D8160000}"/>
    <cellStyle name="Comma 21 20 3" xfId="5043" xr:uid="{00000000-0005-0000-0000-0000D9160000}"/>
    <cellStyle name="Comma 21 21" xfId="5044" xr:uid="{00000000-0005-0000-0000-0000DA160000}"/>
    <cellStyle name="Comma 21 21 2" xfId="5045" xr:uid="{00000000-0005-0000-0000-0000DB160000}"/>
    <cellStyle name="Comma 21 21 2 2" xfId="5046" xr:uid="{00000000-0005-0000-0000-0000DC160000}"/>
    <cellStyle name="Comma 21 21 3" xfId="5047" xr:uid="{00000000-0005-0000-0000-0000DD160000}"/>
    <cellStyle name="Comma 21 22" xfId="5048" xr:uid="{00000000-0005-0000-0000-0000DE160000}"/>
    <cellStyle name="Comma 21 22 2" xfId="5049" xr:uid="{00000000-0005-0000-0000-0000DF160000}"/>
    <cellStyle name="Comma 21 22 2 2" xfId="5050" xr:uid="{00000000-0005-0000-0000-0000E0160000}"/>
    <cellStyle name="Comma 21 22 3" xfId="5051" xr:uid="{00000000-0005-0000-0000-0000E1160000}"/>
    <cellStyle name="Comma 21 23" xfId="5052" xr:uid="{00000000-0005-0000-0000-0000E2160000}"/>
    <cellStyle name="Comma 21 23 2" xfId="5053" xr:uid="{00000000-0005-0000-0000-0000E3160000}"/>
    <cellStyle name="Comma 21 23 2 2" xfId="5054" xr:uid="{00000000-0005-0000-0000-0000E4160000}"/>
    <cellStyle name="Comma 21 23 3" xfId="5055" xr:uid="{00000000-0005-0000-0000-0000E5160000}"/>
    <cellStyle name="Comma 21 24" xfId="5056" xr:uid="{00000000-0005-0000-0000-0000E6160000}"/>
    <cellStyle name="Comma 21 24 2" xfId="5057" xr:uid="{00000000-0005-0000-0000-0000E7160000}"/>
    <cellStyle name="Comma 21 24 2 2" xfId="5058" xr:uid="{00000000-0005-0000-0000-0000E8160000}"/>
    <cellStyle name="Comma 21 24 3" xfId="5059" xr:uid="{00000000-0005-0000-0000-0000E9160000}"/>
    <cellStyle name="Comma 21 25" xfId="5060" xr:uid="{00000000-0005-0000-0000-0000EA160000}"/>
    <cellStyle name="Comma 21 25 2" xfId="5061" xr:uid="{00000000-0005-0000-0000-0000EB160000}"/>
    <cellStyle name="Comma 21 25 2 2" xfId="5062" xr:uid="{00000000-0005-0000-0000-0000EC160000}"/>
    <cellStyle name="Comma 21 25 3" xfId="5063" xr:uid="{00000000-0005-0000-0000-0000ED160000}"/>
    <cellStyle name="Comma 21 26" xfId="5064" xr:uid="{00000000-0005-0000-0000-0000EE160000}"/>
    <cellStyle name="Comma 21 26 2" xfId="5065" xr:uid="{00000000-0005-0000-0000-0000EF160000}"/>
    <cellStyle name="Comma 21 26 2 2" xfId="5066" xr:uid="{00000000-0005-0000-0000-0000F0160000}"/>
    <cellStyle name="Comma 21 26 3" xfId="5067" xr:uid="{00000000-0005-0000-0000-0000F1160000}"/>
    <cellStyle name="Comma 21 27" xfId="5068" xr:uid="{00000000-0005-0000-0000-0000F2160000}"/>
    <cellStyle name="Comma 21 27 2" xfId="5069" xr:uid="{00000000-0005-0000-0000-0000F3160000}"/>
    <cellStyle name="Comma 21 27 2 2" xfId="5070" xr:uid="{00000000-0005-0000-0000-0000F4160000}"/>
    <cellStyle name="Comma 21 27 3" xfId="5071" xr:uid="{00000000-0005-0000-0000-0000F5160000}"/>
    <cellStyle name="Comma 21 28" xfId="5072" xr:uid="{00000000-0005-0000-0000-0000F6160000}"/>
    <cellStyle name="Comma 21 28 2" xfId="5073" xr:uid="{00000000-0005-0000-0000-0000F7160000}"/>
    <cellStyle name="Comma 21 28 2 2" xfId="5074" xr:uid="{00000000-0005-0000-0000-0000F8160000}"/>
    <cellStyle name="Comma 21 28 3" xfId="5075" xr:uid="{00000000-0005-0000-0000-0000F9160000}"/>
    <cellStyle name="Comma 21 29" xfId="5076" xr:uid="{00000000-0005-0000-0000-0000FA160000}"/>
    <cellStyle name="Comma 21 29 2" xfId="5077" xr:uid="{00000000-0005-0000-0000-0000FB160000}"/>
    <cellStyle name="Comma 21 3" xfId="5078" xr:uid="{00000000-0005-0000-0000-0000FC160000}"/>
    <cellStyle name="Comma 21 3 2" xfId="5079" xr:uid="{00000000-0005-0000-0000-0000FD160000}"/>
    <cellStyle name="Comma 21 3 2 2" xfId="5080" xr:uid="{00000000-0005-0000-0000-0000FE160000}"/>
    <cellStyle name="Comma 21 3 3" xfId="5081" xr:uid="{00000000-0005-0000-0000-0000FF160000}"/>
    <cellStyle name="Comma 21 3 3 2" xfId="5082" xr:uid="{00000000-0005-0000-0000-000000170000}"/>
    <cellStyle name="Comma 21 3 3 2 2" xfId="5083" xr:uid="{00000000-0005-0000-0000-000001170000}"/>
    <cellStyle name="Comma 21 3 3 3" xfId="5084" xr:uid="{00000000-0005-0000-0000-000002170000}"/>
    <cellStyle name="Comma 21 3 4" xfId="5085" xr:uid="{00000000-0005-0000-0000-000003170000}"/>
    <cellStyle name="Comma 21 3 4 2" xfId="5086" xr:uid="{00000000-0005-0000-0000-000004170000}"/>
    <cellStyle name="Comma 21 3 5" xfId="5087" xr:uid="{00000000-0005-0000-0000-000005170000}"/>
    <cellStyle name="Comma 21 3 6" xfId="5088" xr:uid="{00000000-0005-0000-0000-000006170000}"/>
    <cellStyle name="Comma 21 30" xfId="5089" xr:uid="{00000000-0005-0000-0000-000007170000}"/>
    <cellStyle name="Comma 21 30 2" xfId="5090" xr:uid="{00000000-0005-0000-0000-000008170000}"/>
    <cellStyle name="Comma 21 30 2 2" xfId="5091" xr:uid="{00000000-0005-0000-0000-000009170000}"/>
    <cellStyle name="Comma 21 30 3" xfId="5092" xr:uid="{00000000-0005-0000-0000-00000A170000}"/>
    <cellStyle name="Comma 21 31" xfId="5093" xr:uid="{00000000-0005-0000-0000-00000B170000}"/>
    <cellStyle name="Comma 21 31 2" xfId="5094" xr:uid="{00000000-0005-0000-0000-00000C170000}"/>
    <cellStyle name="Comma 21 32" xfId="5095" xr:uid="{00000000-0005-0000-0000-00000D170000}"/>
    <cellStyle name="Comma 21 32 2" xfId="5096" xr:uid="{00000000-0005-0000-0000-00000E170000}"/>
    <cellStyle name="Comma 21 33" xfId="5097" xr:uid="{00000000-0005-0000-0000-00000F170000}"/>
    <cellStyle name="Comma 21 34" xfId="5098" xr:uid="{00000000-0005-0000-0000-000010170000}"/>
    <cellStyle name="Comma 21 35" xfId="5099" xr:uid="{00000000-0005-0000-0000-000011170000}"/>
    <cellStyle name="Comma 21 4" xfId="5100" xr:uid="{00000000-0005-0000-0000-000012170000}"/>
    <cellStyle name="Comma 21 4 2" xfId="5101" xr:uid="{00000000-0005-0000-0000-000013170000}"/>
    <cellStyle name="Comma 21 4 2 2" xfId="5102" xr:uid="{00000000-0005-0000-0000-000014170000}"/>
    <cellStyle name="Comma 21 4 3" xfId="5103" xr:uid="{00000000-0005-0000-0000-000015170000}"/>
    <cellStyle name="Comma 21 4 3 2" xfId="5104" xr:uid="{00000000-0005-0000-0000-000016170000}"/>
    <cellStyle name="Comma 21 4 3 2 2" xfId="5105" xr:uid="{00000000-0005-0000-0000-000017170000}"/>
    <cellStyle name="Comma 21 4 3 3" xfId="5106" xr:uid="{00000000-0005-0000-0000-000018170000}"/>
    <cellStyle name="Comma 21 4 4" xfId="5107" xr:uid="{00000000-0005-0000-0000-000019170000}"/>
    <cellStyle name="Comma 21 5" xfId="5108" xr:uid="{00000000-0005-0000-0000-00001A170000}"/>
    <cellStyle name="Comma 21 5 2" xfId="5109" xr:uid="{00000000-0005-0000-0000-00001B170000}"/>
    <cellStyle name="Comma 21 5 2 2" xfId="5110" xr:uid="{00000000-0005-0000-0000-00001C170000}"/>
    <cellStyle name="Comma 21 5 3" xfId="5111" xr:uid="{00000000-0005-0000-0000-00001D170000}"/>
    <cellStyle name="Comma 21 5 3 2" xfId="5112" xr:uid="{00000000-0005-0000-0000-00001E170000}"/>
    <cellStyle name="Comma 21 5 3 2 2" xfId="5113" xr:uid="{00000000-0005-0000-0000-00001F170000}"/>
    <cellStyle name="Comma 21 5 3 3" xfId="5114" xr:uid="{00000000-0005-0000-0000-000020170000}"/>
    <cellStyle name="Comma 21 5 4" xfId="5115" xr:uid="{00000000-0005-0000-0000-000021170000}"/>
    <cellStyle name="Comma 21 6" xfId="5116" xr:uid="{00000000-0005-0000-0000-000022170000}"/>
    <cellStyle name="Comma 21 6 2" xfId="5117" xr:uid="{00000000-0005-0000-0000-000023170000}"/>
    <cellStyle name="Comma 21 6 2 2" xfId="5118" xr:uid="{00000000-0005-0000-0000-000024170000}"/>
    <cellStyle name="Comma 21 6 3" xfId="5119" xr:uid="{00000000-0005-0000-0000-000025170000}"/>
    <cellStyle name="Comma 21 7" xfId="5120" xr:uid="{00000000-0005-0000-0000-000026170000}"/>
    <cellStyle name="Comma 21 7 2" xfId="5121" xr:uid="{00000000-0005-0000-0000-000027170000}"/>
    <cellStyle name="Comma 21 7 2 2" xfId="5122" xr:uid="{00000000-0005-0000-0000-000028170000}"/>
    <cellStyle name="Comma 21 7 3" xfId="5123" xr:uid="{00000000-0005-0000-0000-000029170000}"/>
    <cellStyle name="Comma 21 8" xfId="5124" xr:uid="{00000000-0005-0000-0000-00002A170000}"/>
    <cellStyle name="Comma 21 8 2" xfId="5125" xr:uid="{00000000-0005-0000-0000-00002B170000}"/>
    <cellStyle name="Comma 21 8 2 2" xfId="5126" xr:uid="{00000000-0005-0000-0000-00002C170000}"/>
    <cellStyle name="Comma 21 8 3" xfId="5127" xr:uid="{00000000-0005-0000-0000-00002D170000}"/>
    <cellStyle name="Comma 21 9" xfId="5128" xr:uid="{00000000-0005-0000-0000-00002E170000}"/>
    <cellStyle name="Comma 21 9 2" xfId="5129" xr:uid="{00000000-0005-0000-0000-00002F170000}"/>
    <cellStyle name="Comma 21 9 2 2" xfId="5130" xr:uid="{00000000-0005-0000-0000-000030170000}"/>
    <cellStyle name="Comma 21 9 3" xfId="5131" xr:uid="{00000000-0005-0000-0000-000031170000}"/>
    <cellStyle name="Comma 210" xfId="5132" xr:uid="{00000000-0005-0000-0000-000032170000}"/>
    <cellStyle name="Comma 210 2" xfId="5133" xr:uid="{00000000-0005-0000-0000-000033170000}"/>
    <cellStyle name="Comma 210 3" xfId="5134" xr:uid="{00000000-0005-0000-0000-000034170000}"/>
    <cellStyle name="Comma 211" xfId="5135" xr:uid="{00000000-0005-0000-0000-000035170000}"/>
    <cellStyle name="Comma 211 2" xfId="5136" xr:uid="{00000000-0005-0000-0000-000036170000}"/>
    <cellStyle name="Comma 211 3" xfId="5137" xr:uid="{00000000-0005-0000-0000-000037170000}"/>
    <cellStyle name="Comma 212" xfId="5138" xr:uid="{00000000-0005-0000-0000-000038170000}"/>
    <cellStyle name="Comma 212 2" xfId="5139" xr:uid="{00000000-0005-0000-0000-000039170000}"/>
    <cellStyle name="Comma 212 3" xfId="5140" xr:uid="{00000000-0005-0000-0000-00003A170000}"/>
    <cellStyle name="Comma 213" xfId="5141" xr:uid="{00000000-0005-0000-0000-00003B170000}"/>
    <cellStyle name="Comma 213 2" xfId="5142" xr:uid="{00000000-0005-0000-0000-00003C170000}"/>
    <cellStyle name="Comma 213 3" xfId="5143" xr:uid="{00000000-0005-0000-0000-00003D170000}"/>
    <cellStyle name="Comma 214" xfId="5144" xr:uid="{00000000-0005-0000-0000-00003E170000}"/>
    <cellStyle name="Comma 214 2" xfId="5145" xr:uid="{00000000-0005-0000-0000-00003F170000}"/>
    <cellStyle name="Comma 214 3" xfId="5146" xr:uid="{00000000-0005-0000-0000-000040170000}"/>
    <cellStyle name="Comma 215" xfId="5147" xr:uid="{00000000-0005-0000-0000-000041170000}"/>
    <cellStyle name="Comma 215 2" xfId="5148" xr:uid="{00000000-0005-0000-0000-000042170000}"/>
    <cellStyle name="Comma 215 3" xfId="5149" xr:uid="{00000000-0005-0000-0000-000043170000}"/>
    <cellStyle name="Comma 216" xfId="5150" xr:uid="{00000000-0005-0000-0000-000044170000}"/>
    <cellStyle name="Comma 216 2" xfId="5151" xr:uid="{00000000-0005-0000-0000-000045170000}"/>
    <cellStyle name="Comma 216 3" xfId="5152" xr:uid="{00000000-0005-0000-0000-000046170000}"/>
    <cellStyle name="Comma 217" xfId="5153" xr:uid="{00000000-0005-0000-0000-000047170000}"/>
    <cellStyle name="Comma 217 2" xfId="5154" xr:uid="{00000000-0005-0000-0000-000048170000}"/>
    <cellStyle name="Comma 217 3" xfId="5155" xr:uid="{00000000-0005-0000-0000-000049170000}"/>
    <cellStyle name="Comma 218" xfId="5156" xr:uid="{00000000-0005-0000-0000-00004A170000}"/>
    <cellStyle name="Comma 218 2" xfId="5157" xr:uid="{00000000-0005-0000-0000-00004B170000}"/>
    <cellStyle name="Comma 218 3" xfId="5158" xr:uid="{00000000-0005-0000-0000-00004C170000}"/>
    <cellStyle name="Comma 219" xfId="5159" xr:uid="{00000000-0005-0000-0000-00004D170000}"/>
    <cellStyle name="Comma 219 2" xfId="5160" xr:uid="{00000000-0005-0000-0000-00004E170000}"/>
    <cellStyle name="Comma 219 3" xfId="5161" xr:uid="{00000000-0005-0000-0000-00004F170000}"/>
    <cellStyle name="Comma 22" xfId="5162" xr:uid="{00000000-0005-0000-0000-000050170000}"/>
    <cellStyle name="Comma 22 10" xfId="5163" xr:uid="{00000000-0005-0000-0000-000051170000}"/>
    <cellStyle name="Comma 22 10 2" xfId="5164" xr:uid="{00000000-0005-0000-0000-000052170000}"/>
    <cellStyle name="Comma 22 10 2 2" xfId="5165" xr:uid="{00000000-0005-0000-0000-000053170000}"/>
    <cellStyle name="Comma 22 10 3" xfId="5166" xr:uid="{00000000-0005-0000-0000-000054170000}"/>
    <cellStyle name="Comma 22 11" xfId="5167" xr:uid="{00000000-0005-0000-0000-000055170000}"/>
    <cellStyle name="Comma 22 11 2" xfId="5168" xr:uid="{00000000-0005-0000-0000-000056170000}"/>
    <cellStyle name="Comma 22 11 2 2" xfId="5169" xr:uid="{00000000-0005-0000-0000-000057170000}"/>
    <cellStyle name="Comma 22 11 3" xfId="5170" xr:uid="{00000000-0005-0000-0000-000058170000}"/>
    <cellStyle name="Comma 22 12" xfId="5171" xr:uid="{00000000-0005-0000-0000-000059170000}"/>
    <cellStyle name="Comma 22 12 2" xfId="5172" xr:uid="{00000000-0005-0000-0000-00005A170000}"/>
    <cellStyle name="Comma 22 12 2 2" xfId="5173" xr:uid="{00000000-0005-0000-0000-00005B170000}"/>
    <cellStyle name="Comma 22 12 3" xfId="5174" xr:uid="{00000000-0005-0000-0000-00005C170000}"/>
    <cellStyle name="Comma 22 13" xfId="5175" xr:uid="{00000000-0005-0000-0000-00005D170000}"/>
    <cellStyle name="Comma 22 13 2" xfId="5176" xr:uid="{00000000-0005-0000-0000-00005E170000}"/>
    <cellStyle name="Comma 22 13 2 2" xfId="5177" xr:uid="{00000000-0005-0000-0000-00005F170000}"/>
    <cellStyle name="Comma 22 13 3" xfId="5178" xr:uid="{00000000-0005-0000-0000-000060170000}"/>
    <cellStyle name="Comma 22 14" xfId="5179" xr:uid="{00000000-0005-0000-0000-000061170000}"/>
    <cellStyle name="Comma 22 14 2" xfId="5180" xr:uid="{00000000-0005-0000-0000-000062170000}"/>
    <cellStyle name="Comma 22 14 2 2" xfId="5181" xr:uid="{00000000-0005-0000-0000-000063170000}"/>
    <cellStyle name="Comma 22 14 3" xfId="5182" xr:uid="{00000000-0005-0000-0000-000064170000}"/>
    <cellStyle name="Comma 22 15" xfId="5183" xr:uid="{00000000-0005-0000-0000-000065170000}"/>
    <cellStyle name="Comma 22 15 2" xfId="5184" xr:uid="{00000000-0005-0000-0000-000066170000}"/>
    <cellStyle name="Comma 22 15 2 2" xfId="5185" xr:uid="{00000000-0005-0000-0000-000067170000}"/>
    <cellStyle name="Comma 22 15 3" xfId="5186" xr:uid="{00000000-0005-0000-0000-000068170000}"/>
    <cellStyle name="Comma 22 16" xfId="5187" xr:uid="{00000000-0005-0000-0000-000069170000}"/>
    <cellStyle name="Comma 22 16 2" xfId="5188" xr:uid="{00000000-0005-0000-0000-00006A170000}"/>
    <cellStyle name="Comma 22 16 2 2" xfId="5189" xr:uid="{00000000-0005-0000-0000-00006B170000}"/>
    <cellStyle name="Comma 22 16 3" xfId="5190" xr:uid="{00000000-0005-0000-0000-00006C170000}"/>
    <cellStyle name="Comma 22 17" xfId="5191" xr:uid="{00000000-0005-0000-0000-00006D170000}"/>
    <cellStyle name="Comma 22 17 2" xfId="5192" xr:uid="{00000000-0005-0000-0000-00006E170000}"/>
    <cellStyle name="Comma 22 17 2 2" xfId="5193" xr:uid="{00000000-0005-0000-0000-00006F170000}"/>
    <cellStyle name="Comma 22 17 3" xfId="5194" xr:uid="{00000000-0005-0000-0000-000070170000}"/>
    <cellStyle name="Comma 22 18" xfId="5195" xr:uid="{00000000-0005-0000-0000-000071170000}"/>
    <cellStyle name="Comma 22 18 2" xfId="5196" xr:uid="{00000000-0005-0000-0000-000072170000}"/>
    <cellStyle name="Comma 22 18 2 2" xfId="5197" xr:uid="{00000000-0005-0000-0000-000073170000}"/>
    <cellStyle name="Comma 22 18 3" xfId="5198" xr:uid="{00000000-0005-0000-0000-000074170000}"/>
    <cellStyle name="Comma 22 19" xfId="5199" xr:uid="{00000000-0005-0000-0000-000075170000}"/>
    <cellStyle name="Comma 22 19 2" xfId="5200" xr:uid="{00000000-0005-0000-0000-000076170000}"/>
    <cellStyle name="Comma 22 19 2 2" xfId="5201" xr:uid="{00000000-0005-0000-0000-000077170000}"/>
    <cellStyle name="Comma 22 19 3" xfId="5202" xr:uid="{00000000-0005-0000-0000-000078170000}"/>
    <cellStyle name="Comma 22 2" xfId="5203" xr:uid="{00000000-0005-0000-0000-000079170000}"/>
    <cellStyle name="Comma 22 2 2" xfId="5204" xr:uid="{00000000-0005-0000-0000-00007A170000}"/>
    <cellStyle name="Comma 22 2 2 2" xfId="5205" xr:uid="{00000000-0005-0000-0000-00007B170000}"/>
    <cellStyle name="Comma 22 2 3" xfId="5206" xr:uid="{00000000-0005-0000-0000-00007C170000}"/>
    <cellStyle name="Comma 22 2 3 2" xfId="5207" xr:uid="{00000000-0005-0000-0000-00007D170000}"/>
    <cellStyle name="Comma 22 2 3 2 2" xfId="5208" xr:uid="{00000000-0005-0000-0000-00007E170000}"/>
    <cellStyle name="Comma 22 2 3 3" xfId="5209" xr:uid="{00000000-0005-0000-0000-00007F170000}"/>
    <cellStyle name="Comma 22 2 4" xfId="5210" xr:uid="{00000000-0005-0000-0000-000080170000}"/>
    <cellStyle name="Comma 22 2 4 2" xfId="5211" xr:uid="{00000000-0005-0000-0000-000081170000}"/>
    <cellStyle name="Comma 22 2 5" xfId="5212" xr:uid="{00000000-0005-0000-0000-000082170000}"/>
    <cellStyle name="Comma 22 2 6" xfId="5213" xr:uid="{00000000-0005-0000-0000-000083170000}"/>
    <cellStyle name="Comma 22 20" xfId="5214" xr:uid="{00000000-0005-0000-0000-000084170000}"/>
    <cellStyle name="Comma 22 20 2" xfId="5215" xr:uid="{00000000-0005-0000-0000-000085170000}"/>
    <cellStyle name="Comma 22 20 2 2" xfId="5216" xr:uid="{00000000-0005-0000-0000-000086170000}"/>
    <cellStyle name="Comma 22 20 3" xfId="5217" xr:uid="{00000000-0005-0000-0000-000087170000}"/>
    <cellStyle name="Comma 22 21" xfId="5218" xr:uid="{00000000-0005-0000-0000-000088170000}"/>
    <cellStyle name="Comma 22 21 2" xfId="5219" xr:uid="{00000000-0005-0000-0000-000089170000}"/>
    <cellStyle name="Comma 22 21 2 2" xfId="5220" xr:uid="{00000000-0005-0000-0000-00008A170000}"/>
    <cellStyle name="Comma 22 21 3" xfId="5221" xr:uid="{00000000-0005-0000-0000-00008B170000}"/>
    <cellStyle name="Comma 22 22" xfId="5222" xr:uid="{00000000-0005-0000-0000-00008C170000}"/>
    <cellStyle name="Comma 22 22 2" xfId="5223" xr:uid="{00000000-0005-0000-0000-00008D170000}"/>
    <cellStyle name="Comma 22 22 2 2" xfId="5224" xr:uid="{00000000-0005-0000-0000-00008E170000}"/>
    <cellStyle name="Comma 22 22 3" xfId="5225" xr:uid="{00000000-0005-0000-0000-00008F170000}"/>
    <cellStyle name="Comma 22 23" xfId="5226" xr:uid="{00000000-0005-0000-0000-000090170000}"/>
    <cellStyle name="Comma 22 23 2" xfId="5227" xr:uid="{00000000-0005-0000-0000-000091170000}"/>
    <cellStyle name="Comma 22 23 2 2" xfId="5228" xr:uid="{00000000-0005-0000-0000-000092170000}"/>
    <cellStyle name="Comma 22 23 3" xfId="5229" xr:uid="{00000000-0005-0000-0000-000093170000}"/>
    <cellStyle name="Comma 22 24" xfId="5230" xr:uid="{00000000-0005-0000-0000-000094170000}"/>
    <cellStyle name="Comma 22 24 2" xfId="5231" xr:uid="{00000000-0005-0000-0000-000095170000}"/>
    <cellStyle name="Comma 22 24 2 2" xfId="5232" xr:uid="{00000000-0005-0000-0000-000096170000}"/>
    <cellStyle name="Comma 22 24 3" xfId="5233" xr:uid="{00000000-0005-0000-0000-000097170000}"/>
    <cellStyle name="Comma 22 25" xfId="5234" xr:uid="{00000000-0005-0000-0000-000098170000}"/>
    <cellStyle name="Comma 22 25 2" xfId="5235" xr:uid="{00000000-0005-0000-0000-000099170000}"/>
    <cellStyle name="Comma 22 25 2 2" xfId="5236" xr:uid="{00000000-0005-0000-0000-00009A170000}"/>
    <cellStyle name="Comma 22 25 3" xfId="5237" xr:uid="{00000000-0005-0000-0000-00009B170000}"/>
    <cellStyle name="Comma 22 26" xfId="5238" xr:uid="{00000000-0005-0000-0000-00009C170000}"/>
    <cellStyle name="Comma 22 26 2" xfId="5239" xr:uid="{00000000-0005-0000-0000-00009D170000}"/>
    <cellStyle name="Comma 22 26 2 2" xfId="5240" xr:uid="{00000000-0005-0000-0000-00009E170000}"/>
    <cellStyle name="Comma 22 26 3" xfId="5241" xr:uid="{00000000-0005-0000-0000-00009F170000}"/>
    <cellStyle name="Comma 22 27" xfId="5242" xr:uid="{00000000-0005-0000-0000-0000A0170000}"/>
    <cellStyle name="Comma 22 27 2" xfId="5243" xr:uid="{00000000-0005-0000-0000-0000A1170000}"/>
    <cellStyle name="Comma 22 27 2 2" xfId="5244" xr:uid="{00000000-0005-0000-0000-0000A2170000}"/>
    <cellStyle name="Comma 22 27 3" xfId="5245" xr:uid="{00000000-0005-0000-0000-0000A3170000}"/>
    <cellStyle name="Comma 22 28" xfId="5246" xr:uid="{00000000-0005-0000-0000-0000A4170000}"/>
    <cellStyle name="Comma 22 28 2" xfId="5247" xr:uid="{00000000-0005-0000-0000-0000A5170000}"/>
    <cellStyle name="Comma 22 28 2 2" xfId="5248" xr:uid="{00000000-0005-0000-0000-0000A6170000}"/>
    <cellStyle name="Comma 22 28 3" xfId="5249" xr:uid="{00000000-0005-0000-0000-0000A7170000}"/>
    <cellStyle name="Comma 22 29" xfId="5250" xr:uid="{00000000-0005-0000-0000-0000A8170000}"/>
    <cellStyle name="Comma 22 29 2" xfId="5251" xr:uid="{00000000-0005-0000-0000-0000A9170000}"/>
    <cellStyle name="Comma 22 3" xfId="5252" xr:uid="{00000000-0005-0000-0000-0000AA170000}"/>
    <cellStyle name="Comma 22 3 2" xfId="5253" xr:uid="{00000000-0005-0000-0000-0000AB170000}"/>
    <cellStyle name="Comma 22 3 2 2" xfId="5254" xr:uid="{00000000-0005-0000-0000-0000AC170000}"/>
    <cellStyle name="Comma 22 3 3" xfId="5255" xr:uid="{00000000-0005-0000-0000-0000AD170000}"/>
    <cellStyle name="Comma 22 3 3 2" xfId="5256" xr:uid="{00000000-0005-0000-0000-0000AE170000}"/>
    <cellStyle name="Comma 22 3 3 2 2" xfId="5257" xr:uid="{00000000-0005-0000-0000-0000AF170000}"/>
    <cellStyle name="Comma 22 3 3 3" xfId="5258" xr:uid="{00000000-0005-0000-0000-0000B0170000}"/>
    <cellStyle name="Comma 22 3 4" xfId="5259" xr:uid="{00000000-0005-0000-0000-0000B1170000}"/>
    <cellStyle name="Comma 22 30" xfId="5260" xr:uid="{00000000-0005-0000-0000-0000B2170000}"/>
    <cellStyle name="Comma 22 30 2" xfId="5261" xr:uid="{00000000-0005-0000-0000-0000B3170000}"/>
    <cellStyle name="Comma 22 30 2 2" xfId="5262" xr:uid="{00000000-0005-0000-0000-0000B4170000}"/>
    <cellStyle name="Comma 22 30 3" xfId="5263" xr:uid="{00000000-0005-0000-0000-0000B5170000}"/>
    <cellStyle name="Comma 22 31" xfId="5264" xr:uid="{00000000-0005-0000-0000-0000B6170000}"/>
    <cellStyle name="Comma 22 31 2" xfId="5265" xr:uid="{00000000-0005-0000-0000-0000B7170000}"/>
    <cellStyle name="Comma 22 32" xfId="5266" xr:uid="{00000000-0005-0000-0000-0000B8170000}"/>
    <cellStyle name="Comma 22 33" xfId="5267" xr:uid="{00000000-0005-0000-0000-0000B9170000}"/>
    <cellStyle name="Comma 22 34" xfId="5268" xr:uid="{00000000-0005-0000-0000-0000BA170000}"/>
    <cellStyle name="Comma 22 4" xfId="5269" xr:uid="{00000000-0005-0000-0000-0000BB170000}"/>
    <cellStyle name="Comma 22 4 2" xfId="5270" xr:uid="{00000000-0005-0000-0000-0000BC170000}"/>
    <cellStyle name="Comma 22 4 2 2" xfId="5271" xr:uid="{00000000-0005-0000-0000-0000BD170000}"/>
    <cellStyle name="Comma 22 4 3" xfId="5272" xr:uid="{00000000-0005-0000-0000-0000BE170000}"/>
    <cellStyle name="Comma 22 4 3 2" xfId="5273" xr:uid="{00000000-0005-0000-0000-0000BF170000}"/>
    <cellStyle name="Comma 22 4 3 2 2" xfId="5274" xr:uid="{00000000-0005-0000-0000-0000C0170000}"/>
    <cellStyle name="Comma 22 4 3 3" xfId="5275" xr:uid="{00000000-0005-0000-0000-0000C1170000}"/>
    <cellStyle name="Comma 22 4 4" xfId="5276" xr:uid="{00000000-0005-0000-0000-0000C2170000}"/>
    <cellStyle name="Comma 22 5" xfId="5277" xr:uid="{00000000-0005-0000-0000-0000C3170000}"/>
    <cellStyle name="Comma 22 5 2" xfId="5278" xr:uid="{00000000-0005-0000-0000-0000C4170000}"/>
    <cellStyle name="Comma 22 5 2 2" xfId="5279" xr:uid="{00000000-0005-0000-0000-0000C5170000}"/>
    <cellStyle name="Comma 22 5 3" xfId="5280" xr:uid="{00000000-0005-0000-0000-0000C6170000}"/>
    <cellStyle name="Comma 22 5 3 2" xfId="5281" xr:uid="{00000000-0005-0000-0000-0000C7170000}"/>
    <cellStyle name="Comma 22 5 3 2 2" xfId="5282" xr:uid="{00000000-0005-0000-0000-0000C8170000}"/>
    <cellStyle name="Comma 22 5 3 3" xfId="5283" xr:uid="{00000000-0005-0000-0000-0000C9170000}"/>
    <cellStyle name="Comma 22 5 4" xfId="5284" xr:uid="{00000000-0005-0000-0000-0000CA170000}"/>
    <cellStyle name="Comma 22 6" xfId="5285" xr:uid="{00000000-0005-0000-0000-0000CB170000}"/>
    <cellStyle name="Comma 22 6 2" xfId="5286" xr:uid="{00000000-0005-0000-0000-0000CC170000}"/>
    <cellStyle name="Comma 22 6 2 2" xfId="5287" xr:uid="{00000000-0005-0000-0000-0000CD170000}"/>
    <cellStyle name="Comma 22 6 3" xfId="5288" xr:uid="{00000000-0005-0000-0000-0000CE170000}"/>
    <cellStyle name="Comma 22 7" xfId="5289" xr:uid="{00000000-0005-0000-0000-0000CF170000}"/>
    <cellStyle name="Comma 22 7 2" xfId="5290" xr:uid="{00000000-0005-0000-0000-0000D0170000}"/>
    <cellStyle name="Comma 22 7 2 2" xfId="5291" xr:uid="{00000000-0005-0000-0000-0000D1170000}"/>
    <cellStyle name="Comma 22 7 3" xfId="5292" xr:uid="{00000000-0005-0000-0000-0000D2170000}"/>
    <cellStyle name="Comma 22 8" xfId="5293" xr:uid="{00000000-0005-0000-0000-0000D3170000}"/>
    <cellStyle name="Comma 22 8 2" xfId="5294" xr:uid="{00000000-0005-0000-0000-0000D4170000}"/>
    <cellStyle name="Comma 22 8 2 2" xfId="5295" xr:uid="{00000000-0005-0000-0000-0000D5170000}"/>
    <cellStyle name="Comma 22 8 3" xfId="5296" xr:uid="{00000000-0005-0000-0000-0000D6170000}"/>
    <cellStyle name="Comma 22 9" xfId="5297" xr:uid="{00000000-0005-0000-0000-0000D7170000}"/>
    <cellStyle name="Comma 22 9 2" xfId="5298" xr:uid="{00000000-0005-0000-0000-0000D8170000}"/>
    <cellStyle name="Comma 22 9 2 2" xfId="5299" xr:uid="{00000000-0005-0000-0000-0000D9170000}"/>
    <cellStyle name="Comma 22 9 3" xfId="5300" xr:uid="{00000000-0005-0000-0000-0000DA170000}"/>
    <cellStyle name="Comma 220" xfId="5301" xr:uid="{00000000-0005-0000-0000-0000DB170000}"/>
    <cellStyle name="Comma 220 2" xfId="5302" xr:uid="{00000000-0005-0000-0000-0000DC170000}"/>
    <cellStyle name="Comma 220 3" xfId="5303" xr:uid="{00000000-0005-0000-0000-0000DD170000}"/>
    <cellStyle name="Comma 221" xfId="5304" xr:uid="{00000000-0005-0000-0000-0000DE170000}"/>
    <cellStyle name="Comma 221 2" xfId="5305" xr:uid="{00000000-0005-0000-0000-0000DF170000}"/>
    <cellStyle name="Comma 221 3" xfId="5306" xr:uid="{00000000-0005-0000-0000-0000E0170000}"/>
    <cellStyle name="Comma 222" xfId="5307" xr:uid="{00000000-0005-0000-0000-0000E1170000}"/>
    <cellStyle name="Comma 222 2" xfId="5308" xr:uid="{00000000-0005-0000-0000-0000E2170000}"/>
    <cellStyle name="Comma 222 3" xfId="5309" xr:uid="{00000000-0005-0000-0000-0000E3170000}"/>
    <cellStyle name="Comma 223" xfId="5310" xr:uid="{00000000-0005-0000-0000-0000E4170000}"/>
    <cellStyle name="Comma 223 2" xfId="5311" xr:uid="{00000000-0005-0000-0000-0000E5170000}"/>
    <cellStyle name="Comma 223 3" xfId="5312" xr:uid="{00000000-0005-0000-0000-0000E6170000}"/>
    <cellStyle name="Comma 224" xfId="5313" xr:uid="{00000000-0005-0000-0000-0000E7170000}"/>
    <cellStyle name="Comma 224 2" xfId="5314" xr:uid="{00000000-0005-0000-0000-0000E8170000}"/>
    <cellStyle name="Comma 224 3" xfId="5315" xr:uid="{00000000-0005-0000-0000-0000E9170000}"/>
    <cellStyle name="Comma 225" xfId="5316" xr:uid="{00000000-0005-0000-0000-0000EA170000}"/>
    <cellStyle name="Comma 225 2" xfId="5317" xr:uid="{00000000-0005-0000-0000-0000EB170000}"/>
    <cellStyle name="Comma 225 3" xfId="5318" xr:uid="{00000000-0005-0000-0000-0000EC170000}"/>
    <cellStyle name="Comma 226" xfId="5319" xr:uid="{00000000-0005-0000-0000-0000ED170000}"/>
    <cellStyle name="Comma 226 2" xfId="5320" xr:uid="{00000000-0005-0000-0000-0000EE170000}"/>
    <cellStyle name="Comma 226 3" xfId="5321" xr:uid="{00000000-0005-0000-0000-0000EF170000}"/>
    <cellStyle name="Comma 227" xfId="5322" xr:uid="{00000000-0005-0000-0000-0000F0170000}"/>
    <cellStyle name="Comma 227 2" xfId="5323" xr:uid="{00000000-0005-0000-0000-0000F1170000}"/>
    <cellStyle name="Comma 227 3" xfId="5324" xr:uid="{00000000-0005-0000-0000-0000F2170000}"/>
    <cellStyle name="Comma 228" xfId="5325" xr:uid="{00000000-0005-0000-0000-0000F3170000}"/>
    <cellStyle name="Comma 228 2" xfId="5326" xr:uid="{00000000-0005-0000-0000-0000F4170000}"/>
    <cellStyle name="Comma 228 3" xfId="5327" xr:uid="{00000000-0005-0000-0000-0000F5170000}"/>
    <cellStyle name="Comma 229" xfId="5328" xr:uid="{00000000-0005-0000-0000-0000F6170000}"/>
    <cellStyle name="Comma 229 2" xfId="5329" xr:uid="{00000000-0005-0000-0000-0000F7170000}"/>
    <cellStyle name="Comma 229 3" xfId="5330" xr:uid="{00000000-0005-0000-0000-0000F8170000}"/>
    <cellStyle name="Comma 23" xfId="5331" xr:uid="{00000000-0005-0000-0000-0000F9170000}"/>
    <cellStyle name="Comma 23 10" xfId="5332" xr:uid="{00000000-0005-0000-0000-0000FA170000}"/>
    <cellStyle name="Comma 23 10 2" xfId="5333" xr:uid="{00000000-0005-0000-0000-0000FB170000}"/>
    <cellStyle name="Comma 23 10 2 2" xfId="5334" xr:uid="{00000000-0005-0000-0000-0000FC170000}"/>
    <cellStyle name="Comma 23 10 3" xfId="5335" xr:uid="{00000000-0005-0000-0000-0000FD170000}"/>
    <cellStyle name="Comma 23 11" xfId="5336" xr:uid="{00000000-0005-0000-0000-0000FE170000}"/>
    <cellStyle name="Comma 23 11 2" xfId="5337" xr:uid="{00000000-0005-0000-0000-0000FF170000}"/>
    <cellStyle name="Comma 23 11 2 2" xfId="5338" xr:uid="{00000000-0005-0000-0000-000000180000}"/>
    <cellStyle name="Comma 23 11 3" xfId="5339" xr:uid="{00000000-0005-0000-0000-000001180000}"/>
    <cellStyle name="Comma 23 12" xfId="5340" xr:uid="{00000000-0005-0000-0000-000002180000}"/>
    <cellStyle name="Comma 23 12 2" xfId="5341" xr:uid="{00000000-0005-0000-0000-000003180000}"/>
    <cellStyle name="Comma 23 12 2 2" xfId="5342" xr:uid="{00000000-0005-0000-0000-000004180000}"/>
    <cellStyle name="Comma 23 12 3" xfId="5343" xr:uid="{00000000-0005-0000-0000-000005180000}"/>
    <cellStyle name="Comma 23 13" xfId="5344" xr:uid="{00000000-0005-0000-0000-000006180000}"/>
    <cellStyle name="Comma 23 13 2" xfId="5345" xr:uid="{00000000-0005-0000-0000-000007180000}"/>
    <cellStyle name="Comma 23 13 2 2" xfId="5346" xr:uid="{00000000-0005-0000-0000-000008180000}"/>
    <cellStyle name="Comma 23 13 3" xfId="5347" xr:uid="{00000000-0005-0000-0000-000009180000}"/>
    <cellStyle name="Comma 23 14" xfId="5348" xr:uid="{00000000-0005-0000-0000-00000A180000}"/>
    <cellStyle name="Comma 23 14 2" xfId="5349" xr:uid="{00000000-0005-0000-0000-00000B180000}"/>
    <cellStyle name="Comma 23 14 2 2" xfId="5350" xr:uid="{00000000-0005-0000-0000-00000C180000}"/>
    <cellStyle name="Comma 23 14 3" xfId="5351" xr:uid="{00000000-0005-0000-0000-00000D180000}"/>
    <cellStyle name="Comma 23 15" xfId="5352" xr:uid="{00000000-0005-0000-0000-00000E180000}"/>
    <cellStyle name="Comma 23 15 2" xfId="5353" xr:uid="{00000000-0005-0000-0000-00000F180000}"/>
    <cellStyle name="Comma 23 15 2 2" xfId="5354" xr:uid="{00000000-0005-0000-0000-000010180000}"/>
    <cellStyle name="Comma 23 15 3" xfId="5355" xr:uid="{00000000-0005-0000-0000-000011180000}"/>
    <cellStyle name="Comma 23 16" xfId="5356" xr:uid="{00000000-0005-0000-0000-000012180000}"/>
    <cellStyle name="Comma 23 16 2" xfId="5357" xr:uid="{00000000-0005-0000-0000-000013180000}"/>
    <cellStyle name="Comma 23 16 2 2" xfId="5358" xr:uid="{00000000-0005-0000-0000-000014180000}"/>
    <cellStyle name="Comma 23 16 3" xfId="5359" xr:uid="{00000000-0005-0000-0000-000015180000}"/>
    <cellStyle name="Comma 23 17" xfId="5360" xr:uid="{00000000-0005-0000-0000-000016180000}"/>
    <cellStyle name="Comma 23 17 2" xfId="5361" xr:uid="{00000000-0005-0000-0000-000017180000}"/>
    <cellStyle name="Comma 23 17 2 2" xfId="5362" xr:uid="{00000000-0005-0000-0000-000018180000}"/>
    <cellStyle name="Comma 23 17 3" xfId="5363" xr:uid="{00000000-0005-0000-0000-000019180000}"/>
    <cellStyle name="Comma 23 18" xfId="5364" xr:uid="{00000000-0005-0000-0000-00001A180000}"/>
    <cellStyle name="Comma 23 18 2" xfId="5365" xr:uid="{00000000-0005-0000-0000-00001B180000}"/>
    <cellStyle name="Comma 23 18 2 2" xfId="5366" xr:uid="{00000000-0005-0000-0000-00001C180000}"/>
    <cellStyle name="Comma 23 18 3" xfId="5367" xr:uid="{00000000-0005-0000-0000-00001D180000}"/>
    <cellStyle name="Comma 23 19" xfId="5368" xr:uid="{00000000-0005-0000-0000-00001E180000}"/>
    <cellStyle name="Comma 23 19 2" xfId="5369" xr:uid="{00000000-0005-0000-0000-00001F180000}"/>
    <cellStyle name="Comma 23 19 2 2" xfId="5370" xr:uid="{00000000-0005-0000-0000-000020180000}"/>
    <cellStyle name="Comma 23 19 3" xfId="5371" xr:uid="{00000000-0005-0000-0000-000021180000}"/>
    <cellStyle name="Comma 23 2" xfId="5372" xr:uid="{00000000-0005-0000-0000-000022180000}"/>
    <cellStyle name="Comma 23 2 2" xfId="5373" xr:uid="{00000000-0005-0000-0000-000023180000}"/>
    <cellStyle name="Comma 23 2 2 2" xfId="5374" xr:uid="{00000000-0005-0000-0000-000024180000}"/>
    <cellStyle name="Comma 23 2 3" xfId="5375" xr:uid="{00000000-0005-0000-0000-000025180000}"/>
    <cellStyle name="Comma 23 2 3 2" xfId="5376" xr:uid="{00000000-0005-0000-0000-000026180000}"/>
    <cellStyle name="Comma 23 2 3 2 2" xfId="5377" xr:uid="{00000000-0005-0000-0000-000027180000}"/>
    <cellStyle name="Comma 23 2 3 3" xfId="5378" xr:uid="{00000000-0005-0000-0000-000028180000}"/>
    <cellStyle name="Comma 23 2 4" xfId="5379" xr:uid="{00000000-0005-0000-0000-000029180000}"/>
    <cellStyle name="Comma 23 20" xfId="5380" xr:uid="{00000000-0005-0000-0000-00002A180000}"/>
    <cellStyle name="Comma 23 20 2" xfId="5381" xr:uid="{00000000-0005-0000-0000-00002B180000}"/>
    <cellStyle name="Comma 23 20 2 2" xfId="5382" xr:uid="{00000000-0005-0000-0000-00002C180000}"/>
    <cellStyle name="Comma 23 20 3" xfId="5383" xr:uid="{00000000-0005-0000-0000-00002D180000}"/>
    <cellStyle name="Comma 23 21" xfId="5384" xr:uid="{00000000-0005-0000-0000-00002E180000}"/>
    <cellStyle name="Comma 23 21 2" xfId="5385" xr:uid="{00000000-0005-0000-0000-00002F180000}"/>
    <cellStyle name="Comma 23 21 2 2" xfId="5386" xr:uid="{00000000-0005-0000-0000-000030180000}"/>
    <cellStyle name="Comma 23 21 3" xfId="5387" xr:uid="{00000000-0005-0000-0000-000031180000}"/>
    <cellStyle name="Comma 23 22" xfId="5388" xr:uid="{00000000-0005-0000-0000-000032180000}"/>
    <cellStyle name="Comma 23 22 2" xfId="5389" xr:uid="{00000000-0005-0000-0000-000033180000}"/>
    <cellStyle name="Comma 23 22 2 2" xfId="5390" xr:uid="{00000000-0005-0000-0000-000034180000}"/>
    <cellStyle name="Comma 23 22 3" xfId="5391" xr:uid="{00000000-0005-0000-0000-000035180000}"/>
    <cellStyle name="Comma 23 23" xfId="5392" xr:uid="{00000000-0005-0000-0000-000036180000}"/>
    <cellStyle name="Comma 23 23 2" xfId="5393" xr:uid="{00000000-0005-0000-0000-000037180000}"/>
    <cellStyle name="Comma 23 23 2 2" xfId="5394" xr:uid="{00000000-0005-0000-0000-000038180000}"/>
    <cellStyle name="Comma 23 23 3" xfId="5395" xr:uid="{00000000-0005-0000-0000-000039180000}"/>
    <cellStyle name="Comma 23 24" xfId="5396" xr:uid="{00000000-0005-0000-0000-00003A180000}"/>
    <cellStyle name="Comma 23 24 2" xfId="5397" xr:uid="{00000000-0005-0000-0000-00003B180000}"/>
    <cellStyle name="Comma 23 24 2 2" xfId="5398" xr:uid="{00000000-0005-0000-0000-00003C180000}"/>
    <cellStyle name="Comma 23 24 3" xfId="5399" xr:uid="{00000000-0005-0000-0000-00003D180000}"/>
    <cellStyle name="Comma 23 25" xfId="5400" xr:uid="{00000000-0005-0000-0000-00003E180000}"/>
    <cellStyle name="Comma 23 25 2" xfId="5401" xr:uid="{00000000-0005-0000-0000-00003F180000}"/>
    <cellStyle name="Comma 23 25 2 2" xfId="5402" xr:uid="{00000000-0005-0000-0000-000040180000}"/>
    <cellStyle name="Comma 23 25 3" xfId="5403" xr:uid="{00000000-0005-0000-0000-000041180000}"/>
    <cellStyle name="Comma 23 26" xfId="5404" xr:uid="{00000000-0005-0000-0000-000042180000}"/>
    <cellStyle name="Comma 23 26 2" xfId="5405" xr:uid="{00000000-0005-0000-0000-000043180000}"/>
    <cellStyle name="Comma 23 26 2 2" xfId="5406" xr:uid="{00000000-0005-0000-0000-000044180000}"/>
    <cellStyle name="Comma 23 26 3" xfId="5407" xr:uid="{00000000-0005-0000-0000-000045180000}"/>
    <cellStyle name="Comma 23 27" xfId="5408" xr:uid="{00000000-0005-0000-0000-000046180000}"/>
    <cellStyle name="Comma 23 27 2" xfId="5409" xr:uid="{00000000-0005-0000-0000-000047180000}"/>
    <cellStyle name="Comma 23 27 2 2" xfId="5410" xr:uid="{00000000-0005-0000-0000-000048180000}"/>
    <cellStyle name="Comma 23 27 3" xfId="5411" xr:uid="{00000000-0005-0000-0000-000049180000}"/>
    <cellStyle name="Comma 23 28" xfId="5412" xr:uid="{00000000-0005-0000-0000-00004A180000}"/>
    <cellStyle name="Comma 23 28 2" xfId="5413" xr:uid="{00000000-0005-0000-0000-00004B180000}"/>
    <cellStyle name="Comma 23 28 2 2" xfId="5414" xr:uid="{00000000-0005-0000-0000-00004C180000}"/>
    <cellStyle name="Comma 23 28 3" xfId="5415" xr:uid="{00000000-0005-0000-0000-00004D180000}"/>
    <cellStyle name="Comma 23 29" xfId="5416" xr:uid="{00000000-0005-0000-0000-00004E180000}"/>
    <cellStyle name="Comma 23 29 2" xfId="5417" xr:uid="{00000000-0005-0000-0000-00004F180000}"/>
    <cellStyle name="Comma 23 3" xfId="5418" xr:uid="{00000000-0005-0000-0000-000050180000}"/>
    <cellStyle name="Comma 23 3 2" xfId="5419" xr:uid="{00000000-0005-0000-0000-000051180000}"/>
    <cellStyle name="Comma 23 3 2 2" xfId="5420" xr:uid="{00000000-0005-0000-0000-000052180000}"/>
    <cellStyle name="Comma 23 3 3" xfId="5421" xr:uid="{00000000-0005-0000-0000-000053180000}"/>
    <cellStyle name="Comma 23 3 3 2" xfId="5422" xr:uid="{00000000-0005-0000-0000-000054180000}"/>
    <cellStyle name="Comma 23 3 3 2 2" xfId="5423" xr:uid="{00000000-0005-0000-0000-000055180000}"/>
    <cellStyle name="Comma 23 3 3 3" xfId="5424" xr:uid="{00000000-0005-0000-0000-000056180000}"/>
    <cellStyle name="Comma 23 3 4" xfId="5425" xr:uid="{00000000-0005-0000-0000-000057180000}"/>
    <cellStyle name="Comma 23 30" xfId="5426" xr:uid="{00000000-0005-0000-0000-000058180000}"/>
    <cellStyle name="Comma 23 30 2" xfId="5427" xr:uid="{00000000-0005-0000-0000-000059180000}"/>
    <cellStyle name="Comma 23 30 2 2" xfId="5428" xr:uid="{00000000-0005-0000-0000-00005A180000}"/>
    <cellStyle name="Comma 23 30 3" xfId="5429" xr:uid="{00000000-0005-0000-0000-00005B180000}"/>
    <cellStyle name="Comma 23 31" xfId="5430" xr:uid="{00000000-0005-0000-0000-00005C180000}"/>
    <cellStyle name="Comma 23 31 2" xfId="5431" xr:uid="{00000000-0005-0000-0000-00005D180000}"/>
    <cellStyle name="Comma 23 32" xfId="5432" xr:uid="{00000000-0005-0000-0000-00005E180000}"/>
    <cellStyle name="Comma 23 32 2" xfId="5433" xr:uid="{00000000-0005-0000-0000-00005F180000}"/>
    <cellStyle name="Comma 23 33" xfId="5434" xr:uid="{00000000-0005-0000-0000-000060180000}"/>
    <cellStyle name="Comma 23 34" xfId="5435" xr:uid="{00000000-0005-0000-0000-000061180000}"/>
    <cellStyle name="Comma 23 35" xfId="5436" xr:uid="{00000000-0005-0000-0000-000062180000}"/>
    <cellStyle name="Comma 23 4" xfId="5437" xr:uid="{00000000-0005-0000-0000-000063180000}"/>
    <cellStyle name="Comma 23 4 2" xfId="5438" xr:uid="{00000000-0005-0000-0000-000064180000}"/>
    <cellStyle name="Comma 23 4 2 2" xfId="5439" xr:uid="{00000000-0005-0000-0000-000065180000}"/>
    <cellStyle name="Comma 23 4 3" xfId="5440" xr:uid="{00000000-0005-0000-0000-000066180000}"/>
    <cellStyle name="Comma 23 4 3 2" xfId="5441" xr:uid="{00000000-0005-0000-0000-000067180000}"/>
    <cellStyle name="Comma 23 4 3 2 2" xfId="5442" xr:uid="{00000000-0005-0000-0000-000068180000}"/>
    <cellStyle name="Comma 23 4 3 3" xfId="5443" xr:uid="{00000000-0005-0000-0000-000069180000}"/>
    <cellStyle name="Comma 23 4 4" xfId="5444" xr:uid="{00000000-0005-0000-0000-00006A180000}"/>
    <cellStyle name="Comma 23 5" xfId="5445" xr:uid="{00000000-0005-0000-0000-00006B180000}"/>
    <cellStyle name="Comma 23 5 2" xfId="5446" xr:uid="{00000000-0005-0000-0000-00006C180000}"/>
    <cellStyle name="Comma 23 5 2 2" xfId="5447" xr:uid="{00000000-0005-0000-0000-00006D180000}"/>
    <cellStyle name="Comma 23 5 3" xfId="5448" xr:uid="{00000000-0005-0000-0000-00006E180000}"/>
    <cellStyle name="Comma 23 5 3 2" xfId="5449" xr:uid="{00000000-0005-0000-0000-00006F180000}"/>
    <cellStyle name="Comma 23 5 3 2 2" xfId="5450" xr:uid="{00000000-0005-0000-0000-000070180000}"/>
    <cellStyle name="Comma 23 5 3 3" xfId="5451" xr:uid="{00000000-0005-0000-0000-000071180000}"/>
    <cellStyle name="Comma 23 5 4" xfId="5452" xr:uid="{00000000-0005-0000-0000-000072180000}"/>
    <cellStyle name="Comma 23 6" xfId="5453" xr:uid="{00000000-0005-0000-0000-000073180000}"/>
    <cellStyle name="Comma 23 6 2" xfId="5454" xr:uid="{00000000-0005-0000-0000-000074180000}"/>
    <cellStyle name="Comma 23 6 2 2" xfId="5455" xr:uid="{00000000-0005-0000-0000-000075180000}"/>
    <cellStyle name="Comma 23 6 3" xfId="5456" xr:uid="{00000000-0005-0000-0000-000076180000}"/>
    <cellStyle name="Comma 23 7" xfId="5457" xr:uid="{00000000-0005-0000-0000-000077180000}"/>
    <cellStyle name="Comma 23 7 2" xfId="5458" xr:uid="{00000000-0005-0000-0000-000078180000}"/>
    <cellStyle name="Comma 23 7 2 2" xfId="5459" xr:uid="{00000000-0005-0000-0000-000079180000}"/>
    <cellStyle name="Comma 23 7 3" xfId="5460" xr:uid="{00000000-0005-0000-0000-00007A180000}"/>
    <cellStyle name="Comma 23 8" xfId="5461" xr:uid="{00000000-0005-0000-0000-00007B180000}"/>
    <cellStyle name="Comma 23 8 2" xfId="5462" xr:uid="{00000000-0005-0000-0000-00007C180000}"/>
    <cellStyle name="Comma 23 8 2 2" xfId="5463" xr:uid="{00000000-0005-0000-0000-00007D180000}"/>
    <cellStyle name="Comma 23 8 3" xfId="5464" xr:uid="{00000000-0005-0000-0000-00007E180000}"/>
    <cellStyle name="Comma 23 9" xfId="5465" xr:uid="{00000000-0005-0000-0000-00007F180000}"/>
    <cellStyle name="Comma 23 9 2" xfId="5466" xr:uid="{00000000-0005-0000-0000-000080180000}"/>
    <cellStyle name="Comma 23 9 2 2" xfId="5467" xr:uid="{00000000-0005-0000-0000-000081180000}"/>
    <cellStyle name="Comma 23 9 3" xfId="5468" xr:uid="{00000000-0005-0000-0000-000082180000}"/>
    <cellStyle name="Comma 230" xfId="5469" xr:uid="{00000000-0005-0000-0000-000083180000}"/>
    <cellStyle name="Comma 230 2" xfId="5470" xr:uid="{00000000-0005-0000-0000-000084180000}"/>
    <cellStyle name="Comma 230 3" xfId="5471" xr:uid="{00000000-0005-0000-0000-000085180000}"/>
    <cellStyle name="Comma 231" xfId="5472" xr:uid="{00000000-0005-0000-0000-000086180000}"/>
    <cellStyle name="Comma 231 2" xfId="5473" xr:uid="{00000000-0005-0000-0000-000087180000}"/>
    <cellStyle name="Comma 231 3" xfId="5474" xr:uid="{00000000-0005-0000-0000-000088180000}"/>
    <cellStyle name="Comma 232" xfId="5475" xr:uid="{00000000-0005-0000-0000-000089180000}"/>
    <cellStyle name="Comma 232 2" xfId="5476" xr:uid="{00000000-0005-0000-0000-00008A180000}"/>
    <cellStyle name="Comma 232 3" xfId="5477" xr:uid="{00000000-0005-0000-0000-00008B180000}"/>
    <cellStyle name="Comma 233" xfId="5478" xr:uid="{00000000-0005-0000-0000-00008C180000}"/>
    <cellStyle name="Comma 233 2" xfId="5479" xr:uid="{00000000-0005-0000-0000-00008D180000}"/>
    <cellStyle name="Comma 233 3" xfId="5480" xr:uid="{00000000-0005-0000-0000-00008E180000}"/>
    <cellStyle name="Comma 234" xfId="5481" xr:uid="{00000000-0005-0000-0000-00008F180000}"/>
    <cellStyle name="Comma 234 2" xfId="5482" xr:uid="{00000000-0005-0000-0000-000090180000}"/>
    <cellStyle name="Comma 234 3" xfId="5483" xr:uid="{00000000-0005-0000-0000-000091180000}"/>
    <cellStyle name="Comma 235" xfId="5484" xr:uid="{00000000-0005-0000-0000-000092180000}"/>
    <cellStyle name="Comma 235 2" xfId="5485" xr:uid="{00000000-0005-0000-0000-000093180000}"/>
    <cellStyle name="Comma 235 3" xfId="5486" xr:uid="{00000000-0005-0000-0000-000094180000}"/>
    <cellStyle name="Comma 236" xfId="5487" xr:uid="{00000000-0005-0000-0000-000095180000}"/>
    <cellStyle name="Comma 236 2" xfId="5488" xr:uid="{00000000-0005-0000-0000-000096180000}"/>
    <cellStyle name="Comma 236 3" xfId="5489" xr:uid="{00000000-0005-0000-0000-000097180000}"/>
    <cellStyle name="Comma 237" xfId="5490" xr:uid="{00000000-0005-0000-0000-000098180000}"/>
    <cellStyle name="Comma 237 2" xfId="5491" xr:uid="{00000000-0005-0000-0000-000099180000}"/>
    <cellStyle name="Comma 237 3" xfId="5492" xr:uid="{00000000-0005-0000-0000-00009A180000}"/>
    <cellStyle name="Comma 238" xfId="5493" xr:uid="{00000000-0005-0000-0000-00009B180000}"/>
    <cellStyle name="Comma 238 2" xfId="5494" xr:uid="{00000000-0005-0000-0000-00009C180000}"/>
    <cellStyle name="Comma 238 3" xfId="5495" xr:uid="{00000000-0005-0000-0000-00009D180000}"/>
    <cellStyle name="Comma 239" xfId="5496" xr:uid="{00000000-0005-0000-0000-00009E180000}"/>
    <cellStyle name="Comma 239 2" xfId="5497" xr:uid="{00000000-0005-0000-0000-00009F180000}"/>
    <cellStyle name="Comma 239 3" xfId="5498" xr:uid="{00000000-0005-0000-0000-0000A0180000}"/>
    <cellStyle name="Comma 24" xfId="5499" xr:uid="{00000000-0005-0000-0000-0000A1180000}"/>
    <cellStyle name="Comma 24 10" xfId="5500" xr:uid="{00000000-0005-0000-0000-0000A2180000}"/>
    <cellStyle name="Comma 24 10 2" xfId="5501" xr:uid="{00000000-0005-0000-0000-0000A3180000}"/>
    <cellStyle name="Comma 24 10 2 2" xfId="5502" xr:uid="{00000000-0005-0000-0000-0000A4180000}"/>
    <cellStyle name="Comma 24 10 3" xfId="5503" xr:uid="{00000000-0005-0000-0000-0000A5180000}"/>
    <cellStyle name="Comma 24 11" xfId="5504" xr:uid="{00000000-0005-0000-0000-0000A6180000}"/>
    <cellStyle name="Comma 24 11 2" xfId="5505" xr:uid="{00000000-0005-0000-0000-0000A7180000}"/>
    <cellStyle name="Comma 24 11 2 2" xfId="5506" xr:uid="{00000000-0005-0000-0000-0000A8180000}"/>
    <cellStyle name="Comma 24 11 3" xfId="5507" xr:uid="{00000000-0005-0000-0000-0000A9180000}"/>
    <cellStyle name="Comma 24 12" xfId="5508" xr:uid="{00000000-0005-0000-0000-0000AA180000}"/>
    <cellStyle name="Comma 24 12 2" xfId="5509" xr:uid="{00000000-0005-0000-0000-0000AB180000}"/>
    <cellStyle name="Comma 24 12 2 2" xfId="5510" xr:uid="{00000000-0005-0000-0000-0000AC180000}"/>
    <cellStyle name="Comma 24 12 3" xfId="5511" xr:uid="{00000000-0005-0000-0000-0000AD180000}"/>
    <cellStyle name="Comma 24 13" xfId="5512" xr:uid="{00000000-0005-0000-0000-0000AE180000}"/>
    <cellStyle name="Comma 24 13 2" xfId="5513" xr:uid="{00000000-0005-0000-0000-0000AF180000}"/>
    <cellStyle name="Comma 24 13 2 2" xfId="5514" xr:uid="{00000000-0005-0000-0000-0000B0180000}"/>
    <cellStyle name="Comma 24 13 3" xfId="5515" xr:uid="{00000000-0005-0000-0000-0000B1180000}"/>
    <cellStyle name="Comma 24 14" xfId="5516" xr:uid="{00000000-0005-0000-0000-0000B2180000}"/>
    <cellStyle name="Comma 24 14 2" xfId="5517" xr:uid="{00000000-0005-0000-0000-0000B3180000}"/>
    <cellStyle name="Comma 24 14 2 2" xfId="5518" xr:uid="{00000000-0005-0000-0000-0000B4180000}"/>
    <cellStyle name="Comma 24 14 3" xfId="5519" xr:uid="{00000000-0005-0000-0000-0000B5180000}"/>
    <cellStyle name="Comma 24 15" xfId="5520" xr:uid="{00000000-0005-0000-0000-0000B6180000}"/>
    <cellStyle name="Comma 24 15 2" xfId="5521" xr:uid="{00000000-0005-0000-0000-0000B7180000}"/>
    <cellStyle name="Comma 24 15 2 2" xfId="5522" xr:uid="{00000000-0005-0000-0000-0000B8180000}"/>
    <cellStyle name="Comma 24 15 3" xfId="5523" xr:uid="{00000000-0005-0000-0000-0000B9180000}"/>
    <cellStyle name="Comma 24 16" xfId="5524" xr:uid="{00000000-0005-0000-0000-0000BA180000}"/>
    <cellStyle name="Comma 24 16 2" xfId="5525" xr:uid="{00000000-0005-0000-0000-0000BB180000}"/>
    <cellStyle name="Comma 24 16 2 2" xfId="5526" xr:uid="{00000000-0005-0000-0000-0000BC180000}"/>
    <cellStyle name="Comma 24 16 3" xfId="5527" xr:uid="{00000000-0005-0000-0000-0000BD180000}"/>
    <cellStyle name="Comma 24 17" xfId="5528" xr:uid="{00000000-0005-0000-0000-0000BE180000}"/>
    <cellStyle name="Comma 24 17 2" xfId="5529" xr:uid="{00000000-0005-0000-0000-0000BF180000}"/>
    <cellStyle name="Comma 24 17 2 2" xfId="5530" xr:uid="{00000000-0005-0000-0000-0000C0180000}"/>
    <cellStyle name="Comma 24 17 3" xfId="5531" xr:uid="{00000000-0005-0000-0000-0000C1180000}"/>
    <cellStyle name="Comma 24 18" xfId="5532" xr:uid="{00000000-0005-0000-0000-0000C2180000}"/>
    <cellStyle name="Comma 24 18 2" xfId="5533" xr:uid="{00000000-0005-0000-0000-0000C3180000}"/>
    <cellStyle name="Comma 24 18 2 2" xfId="5534" xr:uid="{00000000-0005-0000-0000-0000C4180000}"/>
    <cellStyle name="Comma 24 18 3" xfId="5535" xr:uid="{00000000-0005-0000-0000-0000C5180000}"/>
    <cellStyle name="Comma 24 19" xfId="5536" xr:uid="{00000000-0005-0000-0000-0000C6180000}"/>
    <cellStyle name="Comma 24 19 2" xfId="5537" xr:uid="{00000000-0005-0000-0000-0000C7180000}"/>
    <cellStyle name="Comma 24 19 2 2" xfId="5538" xr:uid="{00000000-0005-0000-0000-0000C8180000}"/>
    <cellStyle name="Comma 24 19 3" xfId="5539" xr:uid="{00000000-0005-0000-0000-0000C9180000}"/>
    <cellStyle name="Comma 24 2" xfId="5540" xr:uid="{00000000-0005-0000-0000-0000CA180000}"/>
    <cellStyle name="Comma 24 2 2" xfId="5541" xr:uid="{00000000-0005-0000-0000-0000CB180000}"/>
    <cellStyle name="Comma 24 2 2 2" xfId="5542" xr:uid="{00000000-0005-0000-0000-0000CC180000}"/>
    <cellStyle name="Comma 24 2 3" xfId="5543" xr:uid="{00000000-0005-0000-0000-0000CD180000}"/>
    <cellStyle name="Comma 24 2 3 2" xfId="5544" xr:uid="{00000000-0005-0000-0000-0000CE180000}"/>
    <cellStyle name="Comma 24 2 3 2 2" xfId="5545" xr:uid="{00000000-0005-0000-0000-0000CF180000}"/>
    <cellStyle name="Comma 24 2 3 3" xfId="5546" xr:uid="{00000000-0005-0000-0000-0000D0180000}"/>
    <cellStyle name="Comma 24 2 4" xfId="5547" xr:uid="{00000000-0005-0000-0000-0000D1180000}"/>
    <cellStyle name="Comma 24 2 4 2" xfId="5548" xr:uid="{00000000-0005-0000-0000-0000D2180000}"/>
    <cellStyle name="Comma 24 2 5" xfId="5549" xr:uid="{00000000-0005-0000-0000-0000D3180000}"/>
    <cellStyle name="Comma 24 2 6" xfId="5550" xr:uid="{00000000-0005-0000-0000-0000D4180000}"/>
    <cellStyle name="Comma 24 20" xfId="5551" xr:uid="{00000000-0005-0000-0000-0000D5180000}"/>
    <cellStyle name="Comma 24 20 2" xfId="5552" xr:uid="{00000000-0005-0000-0000-0000D6180000}"/>
    <cellStyle name="Comma 24 20 2 2" xfId="5553" xr:uid="{00000000-0005-0000-0000-0000D7180000}"/>
    <cellStyle name="Comma 24 20 3" xfId="5554" xr:uid="{00000000-0005-0000-0000-0000D8180000}"/>
    <cellStyle name="Comma 24 21" xfId="5555" xr:uid="{00000000-0005-0000-0000-0000D9180000}"/>
    <cellStyle name="Comma 24 21 2" xfId="5556" xr:uid="{00000000-0005-0000-0000-0000DA180000}"/>
    <cellStyle name="Comma 24 21 2 2" xfId="5557" xr:uid="{00000000-0005-0000-0000-0000DB180000}"/>
    <cellStyle name="Comma 24 21 3" xfId="5558" xr:uid="{00000000-0005-0000-0000-0000DC180000}"/>
    <cellStyle name="Comma 24 22" xfId="5559" xr:uid="{00000000-0005-0000-0000-0000DD180000}"/>
    <cellStyle name="Comma 24 22 2" xfId="5560" xr:uid="{00000000-0005-0000-0000-0000DE180000}"/>
    <cellStyle name="Comma 24 22 2 2" xfId="5561" xr:uid="{00000000-0005-0000-0000-0000DF180000}"/>
    <cellStyle name="Comma 24 22 3" xfId="5562" xr:uid="{00000000-0005-0000-0000-0000E0180000}"/>
    <cellStyle name="Comma 24 23" xfId="5563" xr:uid="{00000000-0005-0000-0000-0000E1180000}"/>
    <cellStyle name="Comma 24 23 2" xfId="5564" xr:uid="{00000000-0005-0000-0000-0000E2180000}"/>
    <cellStyle name="Comma 24 23 2 2" xfId="5565" xr:uid="{00000000-0005-0000-0000-0000E3180000}"/>
    <cellStyle name="Comma 24 23 3" xfId="5566" xr:uid="{00000000-0005-0000-0000-0000E4180000}"/>
    <cellStyle name="Comma 24 24" xfId="5567" xr:uid="{00000000-0005-0000-0000-0000E5180000}"/>
    <cellStyle name="Comma 24 24 2" xfId="5568" xr:uid="{00000000-0005-0000-0000-0000E6180000}"/>
    <cellStyle name="Comma 24 24 2 2" xfId="5569" xr:uid="{00000000-0005-0000-0000-0000E7180000}"/>
    <cellStyle name="Comma 24 24 3" xfId="5570" xr:uid="{00000000-0005-0000-0000-0000E8180000}"/>
    <cellStyle name="Comma 24 25" xfId="5571" xr:uid="{00000000-0005-0000-0000-0000E9180000}"/>
    <cellStyle name="Comma 24 25 2" xfId="5572" xr:uid="{00000000-0005-0000-0000-0000EA180000}"/>
    <cellStyle name="Comma 24 25 2 2" xfId="5573" xr:uid="{00000000-0005-0000-0000-0000EB180000}"/>
    <cellStyle name="Comma 24 25 3" xfId="5574" xr:uid="{00000000-0005-0000-0000-0000EC180000}"/>
    <cellStyle name="Comma 24 26" xfId="5575" xr:uid="{00000000-0005-0000-0000-0000ED180000}"/>
    <cellStyle name="Comma 24 26 2" xfId="5576" xr:uid="{00000000-0005-0000-0000-0000EE180000}"/>
    <cellStyle name="Comma 24 26 2 2" xfId="5577" xr:uid="{00000000-0005-0000-0000-0000EF180000}"/>
    <cellStyle name="Comma 24 26 3" xfId="5578" xr:uid="{00000000-0005-0000-0000-0000F0180000}"/>
    <cellStyle name="Comma 24 27" xfId="5579" xr:uid="{00000000-0005-0000-0000-0000F1180000}"/>
    <cellStyle name="Comma 24 27 2" xfId="5580" xr:uid="{00000000-0005-0000-0000-0000F2180000}"/>
    <cellStyle name="Comma 24 27 2 2" xfId="5581" xr:uid="{00000000-0005-0000-0000-0000F3180000}"/>
    <cellStyle name="Comma 24 27 3" xfId="5582" xr:uid="{00000000-0005-0000-0000-0000F4180000}"/>
    <cellStyle name="Comma 24 28" xfId="5583" xr:uid="{00000000-0005-0000-0000-0000F5180000}"/>
    <cellStyle name="Comma 24 28 2" xfId="5584" xr:uid="{00000000-0005-0000-0000-0000F6180000}"/>
    <cellStyle name="Comma 24 28 2 2" xfId="5585" xr:uid="{00000000-0005-0000-0000-0000F7180000}"/>
    <cellStyle name="Comma 24 28 3" xfId="5586" xr:uid="{00000000-0005-0000-0000-0000F8180000}"/>
    <cellStyle name="Comma 24 29" xfId="5587" xr:uid="{00000000-0005-0000-0000-0000F9180000}"/>
    <cellStyle name="Comma 24 29 2" xfId="5588" xr:uid="{00000000-0005-0000-0000-0000FA180000}"/>
    <cellStyle name="Comma 24 3" xfId="5589" xr:uid="{00000000-0005-0000-0000-0000FB180000}"/>
    <cellStyle name="Comma 24 3 2" xfId="5590" xr:uid="{00000000-0005-0000-0000-0000FC180000}"/>
    <cellStyle name="Comma 24 3 2 2" xfId="5591" xr:uid="{00000000-0005-0000-0000-0000FD180000}"/>
    <cellStyle name="Comma 24 3 3" xfId="5592" xr:uid="{00000000-0005-0000-0000-0000FE180000}"/>
    <cellStyle name="Comma 24 3 3 2" xfId="5593" xr:uid="{00000000-0005-0000-0000-0000FF180000}"/>
    <cellStyle name="Comma 24 3 3 2 2" xfId="5594" xr:uid="{00000000-0005-0000-0000-000000190000}"/>
    <cellStyle name="Comma 24 3 3 3" xfId="5595" xr:uid="{00000000-0005-0000-0000-000001190000}"/>
    <cellStyle name="Comma 24 3 4" xfId="5596" xr:uid="{00000000-0005-0000-0000-000002190000}"/>
    <cellStyle name="Comma 24 30" xfId="5597" xr:uid="{00000000-0005-0000-0000-000003190000}"/>
    <cellStyle name="Comma 24 30 2" xfId="5598" xr:uid="{00000000-0005-0000-0000-000004190000}"/>
    <cellStyle name="Comma 24 30 2 2" xfId="5599" xr:uid="{00000000-0005-0000-0000-000005190000}"/>
    <cellStyle name="Comma 24 30 3" xfId="5600" xr:uid="{00000000-0005-0000-0000-000006190000}"/>
    <cellStyle name="Comma 24 31" xfId="5601" xr:uid="{00000000-0005-0000-0000-000007190000}"/>
    <cellStyle name="Comma 24 31 2" xfId="5602" xr:uid="{00000000-0005-0000-0000-000008190000}"/>
    <cellStyle name="Comma 24 32" xfId="5603" xr:uid="{00000000-0005-0000-0000-000009190000}"/>
    <cellStyle name="Comma 24 32 2" xfId="5604" xr:uid="{00000000-0005-0000-0000-00000A190000}"/>
    <cellStyle name="Comma 24 33" xfId="5605" xr:uid="{00000000-0005-0000-0000-00000B190000}"/>
    <cellStyle name="Comma 24 34" xfId="5606" xr:uid="{00000000-0005-0000-0000-00000C190000}"/>
    <cellStyle name="Comma 24 35" xfId="5607" xr:uid="{00000000-0005-0000-0000-00000D190000}"/>
    <cellStyle name="Comma 24 4" xfId="5608" xr:uid="{00000000-0005-0000-0000-00000E190000}"/>
    <cellStyle name="Comma 24 4 2" xfId="5609" xr:uid="{00000000-0005-0000-0000-00000F190000}"/>
    <cellStyle name="Comma 24 4 2 2" xfId="5610" xr:uid="{00000000-0005-0000-0000-000010190000}"/>
    <cellStyle name="Comma 24 4 3" xfId="5611" xr:uid="{00000000-0005-0000-0000-000011190000}"/>
    <cellStyle name="Comma 24 4 3 2" xfId="5612" xr:uid="{00000000-0005-0000-0000-000012190000}"/>
    <cellStyle name="Comma 24 4 3 2 2" xfId="5613" xr:uid="{00000000-0005-0000-0000-000013190000}"/>
    <cellStyle name="Comma 24 4 3 3" xfId="5614" xr:uid="{00000000-0005-0000-0000-000014190000}"/>
    <cellStyle name="Comma 24 4 4" xfId="5615" xr:uid="{00000000-0005-0000-0000-000015190000}"/>
    <cellStyle name="Comma 24 5" xfId="5616" xr:uid="{00000000-0005-0000-0000-000016190000}"/>
    <cellStyle name="Comma 24 5 2" xfId="5617" xr:uid="{00000000-0005-0000-0000-000017190000}"/>
    <cellStyle name="Comma 24 5 2 2" xfId="5618" xr:uid="{00000000-0005-0000-0000-000018190000}"/>
    <cellStyle name="Comma 24 5 3" xfId="5619" xr:uid="{00000000-0005-0000-0000-000019190000}"/>
    <cellStyle name="Comma 24 5 3 2" xfId="5620" xr:uid="{00000000-0005-0000-0000-00001A190000}"/>
    <cellStyle name="Comma 24 5 3 2 2" xfId="5621" xr:uid="{00000000-0005-0000-0000-00001B190000}"/>
    <cellStyle name="Comma 24 5 3 3" xfId="5622" xr:uid="{00000000-0005-0000-0000-00001C190000}"/>
    <cellStyle name="Comma 24 5 4" xfId="5623" xr:uid="{00000000-0005-0000-0000-00001D190000}"/>
    <cellStyle name="Comma 24 6" xfId="5624" xr:uid="{00000000-0005-0000-0000-00001E190000}"/>
    <cellStyle name="Comma 24 6 2" xfId="5625" xr:uid="{00000000-0005-0000-0000-00001F190000}"/>
    <cellStyle name="Comma 24 6 2 2" xfId="5626" xr:uid="{00000000-0005-0000-0000-000020190000}"/>
    <cellStyle name="Comma 24 6 3" xfId="5627" xr:uid="{00000000-0005-0000-0000-000021190000}"/>
    <cellStyle name="Comma 24 7" xfId="5628" xr:uid="{00000000-0005-0000-0000-000022190000}"/>
    <cellStyle name="Comma 24 7 2" xfId="5629" xr:uid="{00000000-0005-0000-0000-000023190000}"/>
    <cellStyle name="Comma 24 7 2 2" xfId="5630" xr:uid="{00000000-0005-0000-0000-000024190000}"/>
    <cellStyle name="Comma 24 7 3" xfId="5631" xr:uid="{00000000-0005-0000-0000-000025190000}"/>
    <cellStyle name="Comma 24 8" xfId="5632" xr:uid="{00000000-0005-0000-0000-000026190000}"/>
    <cellStyle name="Comma 24 8 2" xfId="5633" xr:uid="{00000000-0005-0000-0000-000027190000}"/>
    <cellStyle name="Comma 24 8 2 2" xfId="5634" xr:uid="{00000000-0005-0000-0000-000028190000}"/>
    <cellStyle name="Comma 24 8 3" xfId="5635" xr:uid="{00000000-0005-0000-0000-000029190000}"/>
    <cellStyle name="Comma 24 9" xfId="5636" xr:uid="{00000000-0005-0000-0000-00002A190000}"/>
    <cellStyle name="Comma 24 9 2" xfId="5637" xr:uid="{00000000-0005-0000-0000-00002B190000}"/>
    <cellStyle name="Comma 24 9 2 2" xfId="5638" xr:uid="{00000000-0005-0000-0000-00002C190000}"/>
    <cellStyle name="Comma 24 9 3" xfId="5639" xr:uid="{00000000-0005-0000-0000-00002D190000}"/>
    <cellStyle name="Comma 240" xfId="5640" xr:uid="{00000000-0005-0000-0000-00002E190000}"/>
    <cellStyle name="Comma 240 2" xfId="5641" xr:uid="{00000000-0005-0000-0000-00002F190000}"/>
    <cellStyle name="Comma 240 3" xfId="5642" xr:uid="{00000000-0005-0000-0000-000030190000}"/>
    <cellStyle name="Comma 241" xfId="5643" xr:uid="{00000000-0005-0000-0000-000031190000}"/>
    <cellStyle name="Comma 241 2" xfId="5644" xr:uid="{00000000-0005-0000-0000-000032190000}"/>
    <cellStyle name="Comma 241 3" xfId="5645" xr:uid="{00000000-0005-0000-0000-000033190000}"/>
    <cellStyle name="Comma 242" xfId="5646" xr:uid="{00000000-0005-0000-0000-000034190000}"/>
    <cellStyle name="Comma 242 2" xfId="5647" xr:uid="{00000000-0005-0000-0000-000035190000}"/>
    <cellStyle name="Comma 242 3" xfId="5648" xr:uid="{00000000-0005-0000-0000-000036190000}"/>
    <cellStyle name="Comma 243" xfId="5649" xr:uid="{00000000-0005-0000-0000-000037190000}"/>
    <cellStyle name="Comma 243 2" xfId="5650" xr:uid="{00000000-0005-0000-0000-000038190000}"/>
    <cellStyle name="Comma 243 3" xfId="5651" xr:uid="{00000000-0005-0000-0000-000039190000}"/>
    <cellStyle name="Comma 244" xfId="5652" xr:uid="{00000000-0005-0000-0000-00003A190000}"/>
    <cellStyle name="Comma 244 2" xfId="5653" xr:uid="{00000000-0005-0000-0000-00003B190000}"/>
    <cellStyle name="Comma 244 3" xfId="5654" xr:uid="{00000000-0005-0000-0000-00003C190000}"/>
    <cellStyle name="Comma 245" xfId="5655" xr:uid="{00000000-0005-0000-0000-00003D190000}"/>
    <cellStyle name="Comma 245 2" xfId="5656" xr:uid="{00000000-0005-0000-0000-00003E190000}"/>
    <cellStyle name="Comma 245 3" xfId="5657" xr:uid="{00000000-0005-0000-0000-00003F190000}"/>
    <cellStyle name="Comma 246" xfId="5658" xr:uid="{00000000-0005-0000-0000-000040190000}"/>
    <cellStyle name="Comma 246 2" xfId="5659" xr:uid="{00000000-0005-0000-0000-000041190000}"/>
    <cellStyle name="Comma 246 3" xfId="5660" xr:uid="{00000000-0005-0000-0000-000042190000}"/>
    <cellStyle name="Comma 247" xfId="5661" xr:uid="{00000000-0005-0000-0000-000043190000}"/>
    <cellStyle name="Comma 247 2" xfId="5662" xr:uid="{00000000-0005-0000-0000-000044190000}"/>
    <cellStyle name="Comma 247 3" xfId="5663" xr:uid="{00000000-0005-0000-0000-000045190000}"/>
    <cellStyle name="Comma 248" xfId="5664" xr:uid="{00000000-0005-0000-0000-000046190000}"/>
    <cellStyle name="Comma 248 2" xfId="5665" xr:uid="{00000000-0005-0000-0000-000047190000}"/>
    <cellStyle name="Comma 248 3" xfId="5666" xr:uid="{00000000-0005-0000-0000-000048190000}"/>
    <cellStyle name="Comma 249" xfId="5667" xr:uid="{00000000-0005-0000-0000-000049190000}"/>
    <cellStyle name="Comma 249 2" xfId="5668" xr:uid="{00000000-0005-0000-0000-00004A190000}"/>
    <cellStyle name="Comma 249 3" xfId="5669" xr:uid="{00000000-0005-0000-0000-00004B190000}"/>
    <cellStyle name="Comma 25" xfId="5670" xr:uid="{00000000-0005-0000-0000-00004C190000}"/>
    <cellStyle name="Comma 25 10" xfId="5671" xr:uid="{00000000-0005-0000-0000-00004D190000}"/>
    <cellStyle name="Comma 25 10 2" xfId="5672" xr:uid="{00000000-0005-0000-0000-00004E190000}"/>
    <cellStyle name="Comma 25 10 2 2" xfId="5673" xr:uid="{00000000-0005-0000-0000-00004F190000}"/>
    <cellStyle name="Comma 25 10 3" xfId="5674" xr:uid="{00000000-0005-0000-0000-000050190000}"/>
    <cellStyle name="Comma 25 11" xfId="5675" xr:uid="{00000000-0005-0000-0000-000051190000}"/>
    <cellStyle name="Comma 25 11 2" xfId="5676" xr:uid="{00000000-0005-0000-0000-000052190000}"/>
    <cellStyle name="Comma 25 11 2 2" xfId="5677" xr:uid="{00000000-0005-0000-0000-000053190000}"/>
    <cellStyle name="Comma 25 11 3" xfId="5678" xr:uid="{00000000-0005-0000-0000-000054190000}"/>
    <cellStyle name="Comma 25 12" xfId="5679" xr:uid="{00000000-0005-0000-0000-000055190000}"/>
    <cellStyle name="Comma 25 12 2" xfId="5680" xr:uid="{00000000-0005-0000-0000-000056190000}"/>
    <cellStyle name="Comma 25 12 2 2" xfId="5681" xr:uid="{00000000-0005-0000-0000-000057190000}"/>
    <cellStyle name="Comma 25 12 3" xfId="5682" xr:uid="{00000000-0005-0000-0000-000058190000}"/>
    <cellStyle name="Comma 25 13" xfId="5683" xr:uid="{00000000-0005-0000-0000-000059190000}"/>
    <cellStyle name="Comma 25 13 2" xfId="5684" xr:uid="{00000000-0005-0000-0000-00005A190000}"/>
    <cellStyle name="Comma 25 13 2 2" xfId="5685" xr:uid="{00000000-0005-0000-0000-00005B190000}"/>
    <cellStyle name="Comma 25 13 3" xfId="5686" xr:uid="{00000000-0005-0000-0000-00005C190000}"/>
    <cellStyle name="Comma 25 14" xfId="5687" xr:uid="{00000000-0005-0000-0000-00005D190000}"/>
    <cellStyle name="Comma 25 14 2" xfId="5688" xr:uid="{00000000-0005-0000-0000-00005E190000}"/>
    <cellStyle name="Comma 25 14 2 2" xfId="5689" xr:uid="{00000000-0005-0000-0000-00005F190000}"/>
    <cellStyle name="Comma 25 14 3" xfId="5690" xr:uid="{00000000-0005-0000-0000-000060190000}"/>
    <cellStyle name="Comma 25 15" xfId="5691" xr:uid="{00000000-0005-0000-0000-000061190000}"/>
    <cellStyle name="Comma 25 15 2" xfId="5692" xr:uid="{00000000-0005-0000-0000-000062190000}"/>
    <cellStyle name="Comma 25 15 2 2" xfId="5693" xr:uid="{00000000-0005-0000-0000-000063190000}"/>
    <cellStyle name="Comma 25 15 3" xfId="5694" xr:uid="{00000000-0005-0000-0000-000064190000}"/>
    <cellStyle name="Comma 25 16" xfId="5695" xr:uid="{00000000-0005-0000-0000-000065190000}"/>
    <cellStyle name="Comma 25 16 2" xfId="5696" xr:uid="{00000000-0005-0000-0000-000066190000}"/>
    <cellStyle name="Comma 25 16 2 2" xfId="5697" xr:uid="{00000000-0005-0000-0000-000067190000}"/>
    <cellStyle name="Comma 25 16 3" xfId="5698" xr:uid="{00000000-0005-0000-0000-000068190000}"/>
    <cellStyle name="Comma 25 17" xfId="5699" xr:uid="{00000000-0005-0000-0000-000069190000}"/>
    <cellStyle name="Comma 25 17 2" xfId="5700" xr:uid="{00000000-0005-0000-0000-00006A190000}"/>
    <cellStyle name="Comma 25 17 2 2" xfId="5701" xr:uid="{00000000-0005-0000-0000-00006B190000}"/>
    <cellStyle name="Comma 25 17 3" xfId="5702" xr:uid="{00000000-0005-0000-0000-00006C190000}"/>
    <cellStyle name="Comma 25 18" xfId="5703" xr:uid="{00000000-0005-0000-0000-00006D190000}"/>
    <cellStyle name="Comma 25 18 2" xfId="5704" xr:uid="{00000000-0005-0000-0000-00006E190000}"/>
    <cellStyle name="Comma 25 18 2 2" xfId="5705" xr:uid="{00000000-0005-0000-0000-00006F190000}"/>
    <cellStyle name="Comma 25 18 3" xfId="5706" xr:uid="{00000000-0005-0000-0000-000070190000}"/>
    <cellStyle name="Comma 25 19" xfId="5707" xr:uid="{00000000-0005-0000-0000-000071190000}"/>
    <cellStyle name="Comma 25 19 2" xfId="5708" xr:uid="{00000000-0005-0000-0000-000072190000}"/>
    <cellStyle name="Comma 25 19 2 2" xfId="5709" xr:uid="{00000000-0005-0000-0000-000073190000}"/>
    <cellStyle name="Comma 25 19 3" xfId="5710" xr:uid="{00000000-0005-0000-0000-000074190000}"/>
    <cellStyle name="Comma 25 2" xfId="5711" xr:uid="{00000000-0005-0000-0000-000075190000}"/>
    <cellStyle name="Comma 25 2 2" xfId="5712" xr:uid="{00000000-0005-0000-0000-000076190000}"/>
    <cellStyle name="Comma 25 2 2 2" xfId="5713" xr:uid="{00000000-0005-0000-0000-000077190000}"/>
    <cellStyle name="Comma 25 2 3" xfId="5714" xr:uid="{00000000-0005-0000-0000-000078190000}"/>
    <cellStyle name="Comma 25 2 3 2" xfId="5715" xr:uid="{00000000-0005-0000-0000-000079190000}"/>
    <cellStyle name="Comma 25 2 3 2 2" xfId="5716" xr:uid="{00000000-0005-0000-0000-00007A190000}"/>
    <cellStyle name="Comma 25 2 3 3" xfId="5717" xr:uid="{00000000-0005-0000-0000-00007B190000}"/>
    <cellStyle name="Comma 25 2 4" xfId="5718" xr:uid="{00000000-0005-0000-0000-00007C190000}"/>
    <cellStyle name="Comma 25 2 4 2" xfId="5719" xr:uid="{00000000-0005-0000-0000-00007D190000}"/>
    <cellStyle name="Comma 25 2 5" xfId="5720" xr:uid="{00000000-0005-0000-0000-00007E190000}"/>
    <cellStyle name="Comma 25 2 6" xfId="5721" xr:uid="{00000000-0005-0000-0000-00007F190000}"/>
    <cellStyle name="Comma 25 20" xfId="5722" xr:uid="{00000000-0005-0000-0000-000080190000}"/>
    <cellStyle name="Comma 25 20 2" xfId="5723" xr:uid="{00000000-0005-0000-0000-000081190000}"/>
    <cellStyle name="Comma 25 20 2 2" xfId="5724" xr:uid="{00000000-0005-0000-0000-000082190000}"/>
    <cellStyle name="Comma 25 20 3" xfId="5725" xr:uid="{00000000-0005-0000-0000-000083190000}"/>
    <cellStyle name="Comma 25 21" xfId="5726" xr:uid="{00000000-0005-0000-0000-000084190000}"/>
    <cellStyle name="Comma 25 21 2" xfId="5727" xr:uid="{00000000-0005-0000-0000-000085190000}"/>
    <cellStyle name="Comma 25 21 2 2" xfId="5728" xr:uid="{00000000-0005-0000-0000-000086190000}"/>
    <cellStyle name="Comma 25 21 3" xfId="5729" xr:uid="{00000000-0005-0000-0000-000087190000}"/>
    <cellStyle name="Comma 25 22" xfId="5730" xr:uid="{00000000-0005-0000-0000-000088190000}"/>
    <cellStyle name="Comma 25 22 2" xfId="5731" xr:uid="{00000000-0005-0000-0000-000089190000}"/>
    <cellStyle name="Comma 25 22 2 2" xfId="5732" xr:uid="{00000000-0005-0000-0000-00008A190000}"/>
    <cellStyle name="Comma 25 22 3" xfId="5733" xr:uid="{00000000-0005-0000-0000-00008B190000}"/>
    <cellStyle name="Comma 25 23" xfId="5734" xr:uid="{00000000-0005-0000-0000-00008C190000}"/>
    <cellStyle name="Comma 25 23 2" xfId="5735" xr:uid="{00000000-0005-0000-0000-00008D190000}"/>
    <cellStyle name="Comma 25 23 2 2" xfId="5736" xr:uid="{00000000-0005-0000-0000-00008E190000}"/>
    <cellStyle name="Comma 25 23 3" xfId="5737" xr:uid="{00000000-0005-0000-0000-00008F190000}"/>
    <cellStyle name="Comma 25 24" xfId="5738" xr:uid="{00000000-0005-0000-0000-000090190000}"/>
    <cellStyle name="Comma 25 24 2" xfId="5739" xr:uid="{00000000-0005-0000-0000-000091190000}"/>
    <cellStyle name="Comma 25 24 2 2" xfId="5740" xr:uid="{00000000-0005-0000-0000-000092190000}"/>
    <cellStyle name="Comma 25 24 3" xfId="5741" xr:uid="{00000000-0005-0000-0000-000093190000}"/>
    <cellStyle name="Comma 25 25" xfId="5742" xr:uid="{00000000-0005-0000-0000-000094190000}"/>
    <cellStyle name="Comma 25 25 2" xfId="5743" xr:uid="{00000000-0005-0000-0000-000095190000}"/>
    <cellStyle name="Comma 25 25 2 2" xfId="5744" xr:uid="{00000000-0005-0000-0000-000096190000}"/>
    <cellStyle name="Comma 25 25 3" xfId="5745" xr:uid="{00000000-0005-0000-0000-000097190000}"/>
    <cellStyle name="Comma 25 26" xfId="5746" xr:uid="{00000000-0005-0000-0000-000098190000}"/>
    <cellStyle name="Comma 25 26 2" xfId="5747" xr:uid="{00000000-0005-0000-0000-000099190000}"/>
    <cellStyle name="Comma 25 26 2 2" xfId="5748" xr:uid="{00000000-0005-0000-0000-00009A190000}"/>
    <cellStyle name="Comma 25 26 3" xfId="5749" xr:uid="{00000000-0005-0000-0000-00009B190000}"/>
    <cellStyle name="Comma 25 27" xfId="5750" xr:uid="{00000000-0005-0000-0000-00009C190000}"/>
    <cellStyle name="Comma 25 27 2" xfId="5751" xr:uid="{00000000-0005-0000-0000-00009D190000}"/>
    <cellStyle name="Comma 25 27 2 2" xfId="5752" xr:uid="{00000000-0005-0000-0000-00009E190000}"/>
    <cellStyle name="Comma 25 27 3" xfId="5753" xr:uid="{00000000-0005-0000-0000-00009F190000}"/>
    <cellStyle name="Comma 25 28" xfId="5754" xr:uid="{00000000-0005-0000-0000-0000A0190000}"/>
    <cellStyle name="Comma 25 28 2" xfId="5755" xr:uid="{00000000-0005-0000-0000-0000A1190000}"/>
    <cellStyle name="Comma 25 28 2 2" xfId="5756" xr:uid="{00000000-0005-0000-0000-0000A2190000}"/>
    <cellStyle name="Comma 25 28 3" xfId="5757" xr:uid="{00000000-0005-0000-0000-0000A3190000}"/>
    <cellStyle name="Comma 25 29" xfId="5758" xr:uid="{00000000-0005-0000-0000-0000A4190000}"/>
    <cellStyle name="Comma 25 29 2" xfId="5759" xr:uid="{00000000-0005-0000-0000-0000A5190000}"/>
    <cellStyle name="Comma 25 3" xfId="5760" xr:uid="{00000000-0005-0000-0000-0000A6190000}"/>
    <cellStyle name="Comma 25 3 2" xfId="5761" xr:uid="{00000000-0005-0000-0000-0000A7190000}"/>
    <cellStyle name="Comma 25 3 2 2" xfId="5762" xr:uid="{00000000-0005-0000-0000-0000A8190000}"/>
    <cellStyle name="Comma 25 3 3" xfId="5763" xr:uid="{00000000-0005-0000-0000-0000A9190000}"/>
    <cellStyle name="Comma 25 3 3 2" xfId="5764" xr:uid="{00000000-0005-0000-0000-0000AA190000}"/>
    <cellStyle name="Comma 25 3 3 2 2" xfId="5765" xr:uid="{00000000-0005-0000-0000-0000AB190000}"/>
    <cellStyle name="Comma 25 3 3 3" xfId="5766" xr:uid="{00000000-0005-0000-0000-0000AC190000}"/>
    <cellStyle name="Comma 25 3 4" xfId="5767" xr:uid="{00000000-0005-0000-0000-0000AD190000}"/>
    <cellStyle name="Comma 25 30" xfId="5768" xr:uid="{00000000-0005-0000-0000-0000AE190000}"/>
    <cellStyle name="Comma 25 30 2" xfId="5769" xr:uid="{00000000-0005-0000-0000-0000AF190000}"/>
    <cellStyle name="Comma 25 30 2 2" xfId="5770" xr:uid="{00000000-0005-0000-0000-0000B0190000}"/>
    <cellStyle name="Comma 25 30 3" xfId="5771" xr:uid="{00000000-0005-0000-0000-0000B1190000}"/>
    <cellStyle name="Comma 25 31" xfId="5772" xr:uid="{00000000-0005-0000-0000-0000B2190000}"/>
    <cellStyle name="Comma 25 31 2" xfId="5773" xr:uid="{00000000-0005-0000-0000-0000B3190000}"/>
    <cellStyle name="Comma 25 32" xfId="5774" xr:uid="{00000000-0005-0000-0000-0000B4190000}"/>
    <cellStyle name="Comma 25 32 2" xfId="5775" xr:uid="{00000000-0005-0000-0000-0000B5190000}"/>
    <cellStyle name="Comma 25 33" xfId="5776" xr:uid="{00000000-0005-0000-0000-0000B6190000}"/>
    <cellStyle name="Comma 25 34" xfId="5777" xr:uid="{00000000-0005-0000-0000-0000B7190000}"/>
    <cellStyle name="Comma 25 35" xfId="5778" xr:uid="{00000000-0005-0000-0000-0000B8190000}"/>
    <cellStyle name="Comma 25 4" xfId="5779" xr:uid="{00000000-0005-0000-0000-0000B9190000}"/>
    <cellStyle name="Comma 25 4 2" xfId="5780" xr:uid="{00000000-0005-0000-0000-0000BA190000}"/>
    <cellStyle name="Comma 25 4 2 2" xfId="5781" xr:uid="{00000000-0005-0000-0000-0000BB190000}"/>
    <cellStyle name="Comma 25 4 3" xfId="5782" xr:uid="{00000000-0005-0000-0000-0000BC190000}"/>
    <cellStyle name="Comma 25 4 3 2" xfId="5783" xr:uid="{00000000-0005-0000-0000-0000BD190000}"/>
    <cellStyle name="Comma 25 4 3 2 2" xfId="5784" xr:uid="{00000000-0005-0000-0000-0000BE190000}"/>
    <cellStyle name="Comma 25 4 3 3" xfId="5785" xr:uid="{00000000-0005-0000-0000-0000BF190000}"/>
    <cellStyle name="Comma 25 4 4" xfId="5786" xr:uid="{00000000-0005-0000-0000-0000C0190000}"/>
    <cellStyle name="Comma 25 5" xfId="5787" xr:uid="{00000000-0005-0000-0000-0000C1190000}"/>
    <cellStyle name="Comma 25 5 2" xfId="5788" xr:uid="{00000000-0005-0000-0000-0000C2190000}"/>
    <cellStyle name="Comma 25 5 2 2" xfId="5789" xr:uid="{00000000-0005-0000-0000-0000C3190000}"/>
    <cellStyle name="Comma 25 5 3" xfId="5790" xr:uid="{00000000-0005-0000-0000-0000C4190000}"/>
    <cellStyle name="Comma 25 5 3 2" xfId="5791" xr:uid="{00000000-0005-0000-0000-0000C5190000}"/>
    <cellStyle name="Comma 25 5 3 2 2" xfId="5792" xr:uid="{00000000-0005-0000-0000-0000C6190000}"/>
    <cellStyle name="Comma 25 5 3 3" xfId="5793" xr:uid="{00000000-0005-0000-0000-0000C7190000}"/>
    <cellStyle name="Comma 25 5 4" xfId="5794" xr:uid="{00000000-0005-0000-0000-0000C8190000}"/>
    <cellStyle name="Comma 25 6" xfId="5795" xr:uid="{00000000-0005-0000-0000-0000C9190000}"/>
    <cellStyle name="Comma 25 6 2" xfId="5796" xr:uid="{00000000-0005-0000-0000-0000CA190000}"/>
    <cellStyle name="Comma 25 6 2 2" xfId="5797" xr:uid="{00000000-0005-0000-0000-0000CB190000}"/>
    <cellStyle name="Comma 25 6 3" xfId="5798" xr:uid="{00000000-0005-0000-0000-0000CC190000}"/>
    <cellStyle name="Comma 25 7" xfId="5799" xr:uid="{00000000-0005-0000-0000-0000CD190000}"/>
    <cellStyle name="Comma 25 7 2" xfId="5800" xr:uid="{00000000-0005-0000-0000-0000CE190000}"/>
    <cellStyle name="Comma 25 7 2 2" xfId="5801" xr:uid="{00000000-0005-0000-0000-0000CF190000}"/>
    <cellStyle name="Comma 25 7 3" xfId="5802" xr:uid="{00000000-0005-0000-0000-0000D0190000}"/>
    <cellStyle name="Comma 25 8" xfId="5803" xr:uid="{00000000-0005-0000-0000-0000D1190000}"/>
    <cellStyle name="Comma 25 8 2" xfId="5804" xr:uid="{00000000-0005-0000-0000-0000D2190000}"/>
    <cellStyle name="Comma 25 8 2 2" xfId="5805" xr:uid="{00000000-0005-0000-0000-0000D3190000}"/>
    <cellStyle name="Comma 25 8 3" xfId="5806" xr:uid="{00000000-0005-0000-0000-0000D4190000}"/>
    <cellStyle name="Comma 25 9" xfId="5807" xr:uid="{00000000-0005-0000-0000-0000D5190000}"/>
    <cellStyle name="Comma 25 9 2" xfId="5808" xr:uid="{00000000-0005-0000-0000-0000D6190000}"/>
    <cellStyle name="Comma 25 9 2 2" xfId="5809" xr:uid="{00000000-0005-0000-0000-0000D7190000}"/>
    <cellStyle name="Comma 25 9 3" xfId="5810" xr:uid="{00000000-0005-0000-0000-0000D8190000}"/>
    <cellStyle name="Comma 250" xfId="5811" xr:uid="{00000000-0005-0000-0000-0000D9190000}"/>
    <cellStyle name="Comma 250 2" xfId="5812" xr:uid="{00000000-0005-0000-0000-0000DA190000}"/>
    <cellStyle name="Comma 250 3" xfId="5813" xr:uid="{00000000-0005-0000-0000-0000DB190000}"/>
    <cellStyle name="Comma 251" xfId="5814" xr:uid="{00000000-0005-0000-0000-0000DC190000}"/>
    <cellStyle name="Comma 251 2" xfId="5815" xr:uid="{00000000-0005-0000-0000-0000DD190000}"/>
    <cellStyle name="Comma 251 3" xfId="5816" xr:uid="{00000000-0005-0000-0000-0000DE190000}"/>
    <cellStyle name="Comma 252" xfId="5817" xr:uid="{00000000-0005-0000-0000-0000DF190000}"/>
    <cellStyle name="Comma 252 2" xfId="5818" xr:uid="{00000000-0005-0000-0000-0000E0190000}"/>
    <cellStyle name="Comma 252 3" xfId="5819" xr:uid="{00000000-0005-0000-0000-0000E1190000}"/>
    <cellStyle name="Comma 253" xfId="5820" xr:uid="{00000000-0005-0000-0000-0000E2190000}"/>
    <cellStyle name="Comma 253 2" xfId="5821" xr:uid="{00000000-0005-0000-0000-0000E3190000}"/>
    <cellStyle name="Comma 253 3" xfId="5822" xr:uid="{00000000-0005-0000-0000-0000E4190000}"/>
    <cellStyle name="Comma 254" xfId="5823" xr:uid="{00000000-0005-0000-0000-0000E5190000}"/>
    <cellStyle name="Comma 254 2" xfId="5824" xr:uid="{00000000-0005-0000-0000-0000E6190000}"/>
    <cellStyle name="Comma 254 3" xfId="5825" xr:uid="{00000000-0005-0000-0000-0000E7190000}"/>
    <cellStyle name="Comma 255" xfId="5826" xr:uid="{00000000-0005-0000-0000-0000E8190000}"/>
    <cellStyle name="Comma 255 2" xfId="5827" xr:uid="{00000000-0005-0000-0000-0000E9190000}"/>
    <cellStyle name="Comma 255 3" xfId="5828" xr:uid="{00000000-0005-0000-0000-0000EA190000}"/>
    <cellStyle name="Comma 256" xfId="5829" xr:uid="{00000000-0005-0000-0000-0000EB190000}"/>
    <cellStyle name="Comma 256 2" xfId="5830" xr:uid="{00000000-0005-0000-0000-0000EC190000}"/>
    <cellStyle name="Comma 256 3" xfId="5831" xr:uid="{00000000-0005-0000-0000-0000ED190000}"/>
    <cellStyle name="Comma 257" xfId="5832" xr:uid="{00000000-0005-0000-0000-0000EE190000}"/>
    <cellStyle name="Comma 257 2" xfId="5833" xr:uid="{00000000-0005-0000-0000-0000EF190000}"/>
    <cellStyle name="Comma 257 3" xfId="5834" xr:uid="{00000000-0005-0000-0000-0000F0190000}"/>
    <cellStyle name="Comma 258" xfId="5835" xr:uid="{00000000-0005-0000-0000-0000F1190000}"/>
    <cellStyle name="Comma 258 2" xfId="5836" xr:uid="{00000000-0005-0000-0000-0000F2190000}"/>
    <cellStyle name="Comma 258 3" xfId="5837" xr:uid="{00000000-0005-0000-0000-0000F3190000}"/>
    <cellStyle name="Comma 259" xfId="5838" xr:uid="{00000000-0005-0000-0000-0000F4190000}"/>
    <cellStyle name="Comma 259 2" xfId="5839" xr:uid="{00000000-0005-0000-0000-0000F5190000}"/>
    <cellStyle name="Comma 259 3" xfId="5840" xr:uid="{00000000-0005-0000-0000-0000F6190000}"/>
    <cellStyle name="Comma 26" xfId="5841" xr:uid="{00000000-0005-0000-0000-0000F7190000}"/>
    <cellStyle name="Comma 26 10" xfId="5842" xr:uid="{00000000-0005-0000-0000-0000F8190000}"/>
    <cellStyle name="Comma 26 10 2" xfId="5843" xr:uid="{00000000-0005-0000-0000-0000F9190000}"/>
    <cellStyle name="Comma 26 10 2 2" xfId="5844" xr:uid="{00000000-0005-0000-0000-0000FA190000}"/>
    <cellStyle name="Comma 26 10 3" xfId="5845" xr:uid="{00000000-0005-0000-0000-0000FB190000}"/>
    <cellStyle name="Comma 26 11" xfId="5846" xr:uid="{00000000-0005-0000-0000-0000FC190000}"/>
    <cellStyle name="Comma 26 11 2" xfId="5847" xr:uid="{00000000-0005-0000-0000-0000FD190000}"/>
    <cellStyle name="Comma 26 11 2 2" xfId="5848" xr:uid="{00000000-0005-0000-0000-0000FE190000}"/>
    <cellStyle name="Comma 26 11 3" xfId="5849" xr:uid="{00000000-0005-0000-0000-0000FF190000}"/>
    <cellStyle name="Comma 26 12" xfId="5850" xr:uid="{00000000-0005-0000-0000-0000001A0000}"/>
    <cellStyle name="Comma 26 12 2" xfId="5851" xr:uid="{00000000-0005-0000-0000-0000011A0000}"/>
    <cellStyle name="Comma 26 12 2 2" xfId="5852" xr:uid="{00000000-0005-0000-0000-0000021A0000}"/>
    <cellStyle name="Comma 26 12 3" xfId="5853" xr:uid="{00000000-0005-0000-0000-0000031A0000}"/>
    <cellStyle name="Comma 26 13" xfId="5854" xr:uid="{00000000-0005-0000-0000-0000041A0000}"/>
    <cellStyle name="Comma 26 13 2" xfId="5855" xr:uid="{00000000-0005-0000-0000-0000051A0000}"/>
    <cellStyle name="Comma 26 13 2 2" xfId="5856" xr:uid="{00000000-0005-0000-0000-0000061A0000}"/>
    <cellStyle name="Comma 26 13 3" xfId="5857" xr:uid="{00000000-0005-0000-0000-0000071A0000}"/>
    <cellStyle name="Comma 26 14" xfId="5858" xr:uid="{00000000-0005-0000-0000-0000081A0000}"/>
    <cellStyle name="Comma 26 14 2" xfId="5859" xr:uid="{00000000-0005-0000-0000-0000091A0000}"/>
    <cellStyle name="Comma 26 14 2 2" xfId="5860" xr:uid="{00000000-0005-0000-0000-00000A1A0000}"/>
    <cellStyle name="Comma 26 14 3" xfId="5861" xr:uid="{00000000-0005-0000-0000-00000B1A0000}"/>
    <cellStyle name="Comma 26 15" xfId="5862" xr:uid="{00000000-0005-0000-0000-00000C1A0000}"/>
    <cellStyle name="Comma 26 15 2" xfId="5863" xr:uid="{00000000-0005-0000-0000-00000D1A0000}"/>
    <cellStyle name="Comma 26 15 2 2" xfId="5864" xr:uid="{00000000-0005-0000-0000-00000E1A0000}"/>
    <cellStyle name="Comma 26 15 3" xfId="5865" xr:uid="{00000000-0005-0000-0000-00000F1A0000}"/>
    <cellStyle name="Comma 26 16" xfId="5866" xr:uid="{00000000-0005-0000-0000-0000101A0000}"/>
    <cellStyle name="Comma 26 16 2" xfId="5867" xr:uid="{00000000-0005-0000-0000-0000111A0000}"/>
    <cellStyle name="Comma 26 16 2 2" xfId="5868" xr:uid="{00000000-0005-0000-0000-0000121A0000}"/>
    <cellStyle name="Comma 26 16 3" xfId="5869" xr:uid="{00000000-0005-0000-0000-0000131A0000}"/>
    <cellStyle name="Comma 26 17" xfId="5870" xr:uid="{00000000-0005-0000-0000-0000141A0000}"/>
    <cellStyle name="Comma 26 17 2" xfId="5871" xr:uid="{00000000-0005-0000-0000-0000151A0000}"/>
    <cellStyle name="Comma 26 17 2 2" xfId="5872" xr:uid="{00000000-0005-0000-0000-0000161A0000}"/>
    <cellStyle name="Comma 26 17 3" xfId="5873" xr:uid="{00000000-0005-0000-0000-0000171A0000}"/>
    <cellStyle name="Comma 26 18" xfId="5874" xr:uid="{00000000-0005-0000-0000-0000181A0000}"/>
    <cellStyle name="Comma 26 18 2" xfId="5875" xr:uid="{00000000-0005-0000-0000-0000191A0000}"/>
    <cellStyle name="Comma 26 18 2 2" xfId="5876" xr:uid="{00000000-0005-0000-0000-00001A1A0000}"/>
    <cellStyle name="Comma 26 18 3" xfId="5877" xr:uid="{00000000-0005-0000-0000-00001B1A0000}"/>
    <cellStyle name="Comma 26 19" xfId="5878" xr:uid="{00000000-0005-0000-0000-00001C1A0000}"/>
    <cellStyle name="Comma 26 19 2" xfId="5879" xr:uid="{00000000-0005-0000-0000-00001D1A0000}"/>
    <cellStyle name="Comma 26 19 2 2" xfId="5880" xr:uid="{00000000-0005-0000-0000-00001E1A0000}"/>
    <cellStyle name="Comma 26 19 3" xfId="5881" xr:uid="{00000000-0005-0000-0000-00001F1A0000}"/>
    <cellStyle name="Comma 26 2" xfId="5882" xr:uid="{00000000-0005-0000-0000-0000201A0000}"/>
    <cellStyle name="Comma 26 2 2" xfId="5883" xr:uid="{00000000-0005-0000-0000-0000211A0000}"/>
    <cellStyle name="Comma 26 2 2 2" xfId="5884" xr:uid="{00000000-0005-0000-0000-0000221A0000}"/>
    <cellStyle name="Comma 26 2 3" xfId="5885" xr:uid="{00000000-0005-0000-0000-0000231A0000}"/>
    <cellStyle name="Comma 26 2 3 2" xfId="5886" xr:uid="{00000000-0005-0000-0000-0000241A0000}"/>
    <cellStyle name="Comma 26 2 3 2 2" xfId="5887" xr:uid="{00000000-0005-0000-0000-0000251A0000}"/>
    <cellStyle name="Comma 26 2 3 3" xfId="5888" xr:uid="{00000000-0005-0000-0000-0000261A0000}"/>
    <cellStyle name="Comma 26 2 4" xfId="5889" xr:uid="{00000000-0005-0000-0000-0000271A0000}"/>
    <cellStyle name="Comma 26 2 4 2" xfId="5890" xr:uid="{00000000-0005-0000-0000-0000281A0000}"/>
    <cellStyle name="Comma 26 2 5" xfId="5891" xr:uid="{00000000-0005-0000-0000-0000291A0000}"/>
    <cellStyle name="Comma 26 2 6" xfId="5892" xr:uid="{00000000-0005-0000-0000-00002A1A0000}"/>
    <cellStyle name="Comma 26 20" xfId="5893" xr:uid="{00000000-0005-0000-0000-00002B1A0000}"/>
    <cellStyle name="Comma 26 20 2" xfId="5894" xr:uid="{00000000-0005-0000-0000-00002C1A0000}"/>
    <cellStyle name="Comma 26 20 2 2" xfId="5895" xr:uid="{00000000-0005-0000-0000-00002D1A0000}"/>
    <cellStyle name="Comma 26 20 3" xfId="5896" xr:uid="{00000000-0005-0000-0000-00002E1A0000}"/>
    <cellStyle name="Comma 26 21" xfId="5897" xr:uid="{00000000-0005-0000-0000-00002F1A0000}"/>
    <cellStyle name="Comma 26 21 2" xfId="5898" xr:uid="{00000000-0005-0000-0000-0000301A0000}"/>
    <cellStyle name="Comma 26 21 2 2" xfId="5899" xr:uid="{00000000-0005-0000-0000-0000311A0000}"/>
    <cellStyle name="Comma 26 21 3" xfId="5900" xr:uid="{00000000-0005-0000-0000-0000321A0000}"/>
    <cellStyle name="Comma 26 22" xfId="5901" xr:uid="{00000000-0005-0000-0000-0000331A0000}"/>
    <cellStyle name="Comma 26 22 2" xfId="5902" xr:uid="{00000000-0005-0000-0000-0000341A0000}"/>
    <cellStyle name="Comma 26 22 2 2" xfId="5903" xr:uid="{00000000-0005-0000-0000-0000351A0000}"/>
    <cellStyle name="Comma 26 22 3" xfId="5904" xr:uid="{00000000-0005-0000-0000-0000361A0000}"/>
    <cellStyle name="Comma 26 23" xfId="5905" xr:uid="{00000000-0005-0000-0000-0000371A0000}"/>
    <cellStyle name="Comma 26 23 2" xfId="5906" xr:uid="{00000000-0005-0000-0000-0000381A0000}"/>
    <cellStyle name="Comma 26 23 2 2" xfId="5907" xr:uid="{00000000-0005-0000-0000-0000391A0000}"/>
    <cellStyle name="Comma 26 23 3" xfId="5908" xr:uid="{00000000-0005-0000-0000-00003A1A0000}"/>
    <cellStyle name="Comma 26 24" xfId="5909" xr:uid="{00000000-0005-0000-0000-00003B1A0000}"/>
    <cellStyle name="Comma 26 24 2" xfId="5910" xr:uid="{00000000-0005-0000-0000-00003C1A0000}"/>
    <cellStyle name="Comma 26 24 2 2" xfId="5911" xr:uid="{00000000-0005-0000-0000-00003D1A0000}"/>
    <cellStyle name="Comma 26 24 3" xfId="5912" xr:uid="{00000000-0005-0000-0000-00003E1A0000}"/>
    <cellStyle name="Comma 26 25" xfId="5913" xr:uid="{00000000-0005-0000-0000-00003F1A0000}"/>
    <cellStyle name="Comma 26 25 2" xfId="5914" xr:uid="{00000000-0005-0000-0000-0000401A0000}"/>
    <cellStyle name="Comma 26 25 2 2" xfId="5915" xr:uid="{00000000-0005-0000-0000-0000411A0000}"/>
    <cellStyle name="Comma 26 25 3" xfId="5916" xr:uid="{00000000-0005-0000-0000-0000421A0000}"/>
    <cellStyle name="Comma 26 26" xfId="5917" xr:uid="{00000000-0005-0000-0000-0000431A0000}"/>
    <cellStyle name="Comma 26 26 2" xfId="5918" xr:uid="{00000000-0005-0000-0000-0000441A0000}"/>
    <cellStyle name="Comma 26 26 2 2" xfId="5919" xr:uid="{00000000-0005-0000-0000-0000451A0000}"/>
    <cellStyle name="Comma 26 26 3" xfId="5920" xr:uid="{00000000-0005-0000-0000-0000461A0000}"/>
    <cellStyle name="Comma 26 27" xfId="5921" xr:uid="{00000000-0005-0000-0000-0000471A0000}"/>
    <cellStyle name="Comma 26 27 2" xfId="5922" xr:uid="{00000000-0005-0000-0000-0000481A0000}"/>
    <cellStyle name="Comma 26 27 2 2" xfId="5923" xr:uid="{00000000-0005-0000-0000-0000491A0000}"/>
    <cellStyle name="Comma 26 27 3" xfId="5924" xr:uid="{00000000-0005-0000-0000-00004A1A0000}"/>
    <cellStyle name="Comma 26 28" xfId="5925" xr:uid="{00000000-0005-0000-0000-00004B1A0000}"/>
    <cellStyle name="Comma 26 28 2" xfId="5926" xr:uid="{00000000-0005-0000-0000-00004C1A0000}"/>
    <cellStyle name="Comma 26 28 2 2" xfId="5927" xr:uid="{00000000-0005-0000-0000-00004D1A0000}"/>
    <cellStyle name="Comma 26 28 3" xfId="5928" xr:uid="{00000000-0005-0000-0000-00004E1A0000}"/>
    <cellStyle name="Comma 26 29" xfId="5929" xr:uid="{00000000-0005-0000-0000-00004F1A0000}"/>
    <cellStyle name="Comma 26 29 2" xfId="5930" xr:uid="{00000000-0005-0000-0000-0000501A0000}"/>
    <cellStyle name="Comma 26 3" xfId="5931" xr:uid="{00000000-0005-0000-0000-0000511A0000}"/>
    <cellStyle name="Comma 26 3 2" xfId="5932" xr:uid="{00000000-0005-0000-0000-0000521A0000}"/>
    <cellStyle name="Comma 26 3 2 2" xfId="5933" xr:uid="{00000000-0005-0000-0000-0000531A0000}"/>
    <cellStyle name="Comma 26 3 3" xfId="5934" xr:uid="{00000000-0005-0000-0000-0000541A0000}"/>
    <cellStyle name="Comma 26 3 3 2" xfId="5935" xr:uid="{00000000-0005-0000-0000-0000551A0000}"/>
    <cellStyle name="Comma 26 3 3 2 2" xfId="5936" xr:uid="{00000000-0005-0000-0000-0000561A0000}"/>
    <cellStyle name="Comma 26 3 3 3" xfId="5937" xr:uid="{00000000-0005-0000-0000-0000571A0000}"/>
    <cellStyle name="Comma 26 3 4" xfId="5938" xr:uid="{00000000-0005-0000-0000-0000581A0000}"/>
    <cellStyle name="Comma 26 30" xfId="5939" xr:uid="{00000000-0005-0000-0000-0000591A0000}"/>
    <cellStyle name="Comma 26 30 2" xfId="5940" xr:uid="{00000000-0005-0000-0000-00005A1A0000}"/>
    <cellStyle name="Comma 26 30 2 2" xfId="5941" xr:uid="{00000000-0005-0000-0000-00005B1A0000}"/>
    <cellStyle name="Comma 26 30 3" xfId="5942" xr:uid="{00000000-0005-0000-0000-00005C1A0000}"/>
    <cellStyle name="Comma 26 31" xfId="5943" xr:uid="{00000000-0005-0000-0000-00005D1A0000}"/>
    <cellStyle name="Comma 26 31 2" xfId="5944" xr:uid="{00000000-0005-0000-0000-00005E1A0000}"/>
    <cellStyle name="Comma 26 32" xfId="5945" xr:uid="{00000000-0005-0000-0000-00005F1A0000}"/>
    <cellStyle name="Comma 26 32 2" xfId="5946" xr:uid="{00000000-0005-0000-0000-0000601A0000}"/>
    <cellStyle name="Comma 26 33" xfId="5947" xr:uid="{00000000-0005-0000-0000-0000611A0000}"/>
    <cellStyle name="Comma 26 34" xfId="5948" xr:uid="{00000000-0005-0000-0000-0000621A0000}"/>
    <cellStyle name="Comma 26 35" xfId="5949" xr:uid="{00000000-0005-0000-0000-0000631A0000}"/>
    <cellStyle name="Comma 26 4" xfId="5950" xr:uid="{00000000-0005-0000-0000-0000641A0000}"/>
    <cellStyle name="Comma 26 4 2" xfId="5951" xr:uid="{00000000-0005-0000-0000-0000651A0000}"/>
    <cellStyle name="Comma 26 4 2 2" xfId="5952" xr:uid="{00000000-0005-0000-0000-0000661A0000}"/>
    <cellStyle name="Comma 26 4 3" xfId="5953" xr:uid="{00000000-0005-0000-0000-0000671A0000}"/>
    <cellStyle name="Comma 26 4 3 2" xfId="5954" xr:uid="{00000000-0005-0000-0000-0000681A0000}"/>
    <cellStyle name="Comma 26 4 3 2 2" xfId="5955" xr:uid="{00000000-0005-0000-0000-0000691A0000}"/>
    <cellStyle name="Comma 26 4 3 3" xfId="5956" xr:uid="{00000000-0005-0000-0000-00006A1A0000}"/>
    <cellStyle name="Comma 26 4 4" xfId="5957" xr:uid="{00000000-0005-0000-0000-00006B1A0000}"/>
    <cellStyle name="Comma 26 5" xfId="5958" xr:uid="{00000000-0005-0000-0000-00006C1A0000}"/>
    <cellStyle name="Comma 26 5 2" xfId="5959" xr:uid="{00000000-0005-0000-0000-00006D1A0000}"/>
    <cellStyle name="Comma 26 5 2 2" xfId="5960" xr:uid="{00000000-0005-0000-0000-00006E1A0000}"/>
    <cellStyle name="Comma 26 5 3" xfId="5961" xr:uid="{00000000-0005-0000-0000-00006F1A0000}"/>
    <cellStyle name="Comma 26 5 3 2" xfId="5962" xr:uid="{00000000-0005-0000-0000-0000701A0000}"/>
    <cellStyle name="Comma 26 5 3 2 2" xfId="5963" xr:uid="{00000000-0005-0000-0000-0000711A0000}"/>
    <cellStyle name="Comma 26 5 3 3" xfId="5964" xr:uid="{00000000-0005-0000-0000-0000721A0000}"/>
    <cellStyle name="Comma 26 5 4" xfId="5965" xr:uid="{00000000-0005-0000-0000-0000731A0000}"/>
    <cellStyle name="Comma 26 6" xfId="5966" xr:uid="{00000000-0005-0000-0000-0000741A0000}"/>
    <cellStyle name="Comma 26 6 2" xfId="5967" xr:uid="{00000000-0005-0000-0000-0000751A0000}"/>
    <cellStyle name="Comma 26 6 2 2" xfId="5968" xr:uid="{00000000-0005-0000-0000-0000761A0000}"/>
    <cellStyle name="Comma 26 6 3" xfId="5969" xr:uid="{00000000-0005-0000-0000-0000771A0000}"/>
    <cellStyle name="Comma 26 7" xfId="5970" xr:uid="{00000000-0005-0000-0000-0000781A0000}"/>
    <cellStyle name="Comma 26 7 2" xfId="5971" xr:uid="{00000000-0005-0000-0000-0000791A0000}"/>
    <cellStyle name="Comma 26 7 2 2" xfId="5972" xr:uid="{00000000-0005-0000-0000-00007A1A0000}"/>
    <cellStyle name="Comma 26 7 3" xfId="5973" xr:uid="{00000000-0005-0000-0000-00007B1A0000}"/>
    <cellStyle name="Comma 26 8" xfId="5974" xr:uid="{00000000-0005-0000-0000-00007C1A0000}"/>
    <cellStyle name="Comma 26 8 2" xfId="5975" xr:uid="{00000000-0005-0000-0000-00007D1A0000}"/>
    <cellStyle name="Comma 26 8 2 2" xfId="5976" xr:uid="{00000000-0005-0000-0000-00007E1A0000}"/>
    <cellStyle name="Comma 26 8 3" xfId="5977" xr:uid="{00000000-0005-0000-0000-00007F1A0000}"/>
    <cellStyle name="Comma 26 9" xfId="5978" xr:uid="{00000000-0005-0000-0000-0000801A0000}"/>
    <cellStyle name="Comma 26 9 2" xfId="5979" xr:uid="{00000000-0005-0000-0000-0000811A0000}"/>
    <cellStyle name="Comma 26 9 2 2" xfId="5980" xr:uid="{00000000-0005-0000-0000-0000821A0000}"/>
    <cellStyle name="Comma 26 9 3" xfId="5981" xr:uid="{00000000-0005-0000-0000-0000831A0000}"/>
    <cellStyle name="Comma 260" xfId="5982" xr:uid="{00000000-0005-0000-0000-0000841A0000}"/>
    <cellStyle name="Comma 260 2" xfId="5983" xr:uid="{00000000-0005-0000-0000-0000851A0000}"/>
    <cellStyle name="Comma 260 3" xfId="5984" xr:uid="{00000000-0005-0000-0000-0000861A0000}"/>
    <cellStyle name="Comma 261" xfId="5985" xr:uid="{00000000-0005-0000-0000-0000871A0000}"/>
    <cellStyle name="Comma 261 2" xfId="5986" xr:uid="{00000000-0005-0000-0000-0000881A0000}"/>
    <cellStyle name="Comma 261 3" xfId="5987" xr:uid="{00000000-0005-0000-0000-0000891A0000}"/>
    <cellStyle name="Comma 262" xfId="5988" xr:uid="{00000000-0005-0000-0000-00008A1A0000}"/>
    <cellStyle name="Comma 262 2" xfId="5989" xr:uid="{00000000-0005-0000-0000-00008B1A0000}"/>
    <cellStyle name="Comma 262 3" xfId="5990" xr:uid="{00000000-0005-0000-0000-00008C1A0000}"/>
    <cellStyle name="Comma 263" xfId="5991" xr:uid="{00000000-0005-0000-0000-00008D1A0000}"/>
    <cellStyle name="Comma 263 2" xfId="5992" xr:uid="{00000000-0005-0000-0000-00008E1A0000}"/>
    <cellStyle name="Comma 263 3" xfId="5993" xr:uid="{00000000-0005-0000-0000-00008F1A0000}"/>
    <cellStyle name="Comma 264" xfId="5994" xr:uid="{00000000-0005-0000-0000-0000901A0000}"/>
    <cellStyle name="Comma 264 2" xfId="5995" xr:uid="{00000000-0005-0000-0000-0000911A0000}"/>
    <cellStyle name="Comma 264 3" xfId="5996" xr:uid="{00000000-0005-0000-0000-0000921A0000}"/>
    <cellStyle name="Comma 265" xfId="5997" xr:uid="{00000000-0005-0000-0000-0000931A0000}"/>
    <cellStyle name="Comma 265 2" xfId="5998" xr:uid="{00000000-0005-0000-0000-0000941A0000}"/>
    <cellStyle name="Comma 265 3" xfId="5999" xr:uid="{00000000-0005-0000-0000-0000951A0000}"/>
    <cellStyle name="Comma 266" xfId="6000" xr:uid="{00000000-0005-0000-0000-0000961A0000}"/>
    <cellStyle name="Comma 266 2" xfId="6001" xr:uid="{00000000-0005-0000-0000-0000971A0000}"/>
    <cellStyle name="Comma 266 3" xfId="6002" xr:uid="{00000000-0005-0000-0000-0000981A0000}"/>
    <cellStyle name="Comma 267" xfId="6003" xr:uid="{00000000-0005-0000-0000-0000991A0000}"/>
    <cellStyle name="Comma 267 2" xfId="6004" xr:uid="{00000000-0005-0000-0000-00009A1A0000}"/>
    <cellStyle name="Comma 267 3" xfId="6005" xr:uid="{00000000-0005-0000-0000-00009B1A0000}"/>
    <cellStyle name="Comma 268" xfId="6006" xr:uid="{00000000-0005-0000-0000-00009C1A0000}"/>
    <cellStyle name="Comma 268 2" xfId="6007" xr:uid="{00000000-0005-0000-0000-00009D1A0000}"/>
    <cellStyle name="Comma 268 3" xfId="6008" xr:uid="{00000000-0005-0000-0000-00009E1A0000}"/>
    <cellStyle name="Comma 269" xfId="6009" xr:uid="{00000000-0005-0000-0000-00009F1A0000}"/>
    <cellStyle name="Comma 269 2" xfId="6010" xr:uid="{00000000-0005-0000-0000-0000A01A0000}"/>
    <cellStyle name="Comma 269 3" xfId="6011" xr:uid="{00000000-0005-0000-0000-0000A11A0000}"/>
    <cellStyle name="Comma 27" xfId="6012" xr:uid="{00000000-0005-0000-0000-0000A21A0000}"/>
    <cellStyle name="Comma 27 10" xfId="6013" xr:uid="{00000000-0005-0000-0000-0000A31A0000}"/>
    <cellStyle name="Comma 27 10 2" xfId="6014" xr:uid="{00000000-0005-0000-0000-0000A41A0000}"/>
    <cellStyle name="Comma 27 10 2 2" xfId="6015" xr:uid="{00000000-0005-0000-0000-0000A51A0000}"/>
    <cellStyle name="Comma 27 10 3" xfId="6016" xr:uid="{00000000-0005-0000-0000-0000A61A0000}"/>
    <cellStyle name="Comma 27 11" xfId="6017" xr:uid="{00000000-0005-0000-0000-0000A71A0000}"/>
    <cellStyle name="Comma 27 11 2" xfId="6018" xr:uid="{00000000-0005-0000-0000-0000A81A0000}"/>
    <cellStyle name="Comma 27 11 2 2" xfId="6019" xr:uid="{00000000-0005-0000-0000-0000A91A0000}"/>
    <cellStyle name="Comma 27 11 3" xfId="6020" xr:uid="{00000000-0005-0000-0000-0000AA1A0000}"/>
    <cellStyle name="Comma 27 12" xfId="6021" xr:uid="{00000000-0005-0000-0000-0000AB1A0000}"/>
    <cellStyle name="Comma 27 12 2" xfId="6022" xr:uid="{00000000-0005-0000-0000-0000AC1A0000}"/>
    <cellStyle name="Comma 27 12 2 2" xfId="6023" xr:uid="{00000000-0005-0000-0000-0000AD1A0000}"/>
    <cellStyle name="Comma 27 12 3" xfId="6024" xr:uid="{00000000-0005-0000-0000-0000AE1A0000}"/>
    <cellStyle name="Comma 27 13" xfId="6025" xr:uid="{00000000-0005-0000-0000-0000AF1A0000}"/>
    <cellStyle name="Comma 27 13 2" xfId="6026" xr:uid="{00000000-0005-0000-0000-0000B01A0000}"/>
    <cellStyle name="Comma 27 13 2 2" xfId="6027" xr:uid="{00000000-0005-0000-0000-0000B11A0000}"/>
    <cellStyle name="Comma 27 13 3" xfId="6028" xr:uid="{00000000-0005-0000-0000-0000B21A0000}"/>
    <cellStyle name="Comma 27 14" xfId="6029" xr:uid="{00000000-0005-0000-0000-0000B31A0000}"/>
    <cellStyle name="Comma 27 14 2" xfId="6030" xr:uid="{00000000-0005-0000-0000-0000B41A0000}"/>
    <cellStyle name="Comma 27 14 2 2" xfId="6031" xr:uid="{00000000-0005-0000-0000-0000B51A0000}"/>
    <cellStyle name="Comma 27 14 3" xfId="6032" xr:uid="{00000000-0005-0000-0000-0000B61A0000}"/>
    <cellStyle name="Comma 27 15" xfId="6033" xr:uid="{00000000-0005-0000-0000-0000B71A0000}"/>
    <cellStyle name="Comma 27 15 2" xfId="6034" xr:uid="{00000000-0005-0000-0000-0000B81A0000}"/>
    <cellStyle name="Comma 27 15 2 2" xfId="6035" xr:uid="{00000000-0005-0000-0000-0000B91A0000}"/>
    <cellStyle name="Comma 27 15 3" xfId="6036" xr:uid="{00000000-0005-0000-0000-0000BA1A0000}"/>
    <cellStyle name="Comma 27 16" xfId="6037" xr:uid="{00000000-0005-0000-0000-0000BB1A0000}"/>
    <cellStyle name="Comma 27 16 2" xfId="6038" xr:uid="{00000000-0005-0000-0000-0000BC1A0000}"/>
    <cellStyle name="Comma 27 16 2 2" xfId="6039" xr:uid="{00000000-0005-0000-0000-0000BD1A0000}"/>
    <cellStyle name="Comma 27 16 3" xfId="6040" xr:uid="{00000000-0005-0000-0000-0000BE1A0000}"/>
    <cellStyle name="Comma 27 17" xfId="6041" xr:uid="{00000000-0005-0000-0000-0000BF1A0000}"/>
    <cellStyle name="Comma 27 17 2" xfId="6042" xr:uid="{00000000-0005-0000-0000-0000C01A0000}"/>
    <cellStyle name="Comma 27 17 2 2" xfId="6043" xr:uid="{00000000-0005-0000-0000-0000C11A0000}"/>
    <cellStyle name="Comma 27 17 3" xfId="6044" xr:uid="{00000000-0005-0000-0000-0000C21A0000}"/>
    <cellStyle name="Comma 27 18" xfId="6045" xr:uid="{00000000-0005-0000-0000-0000C31A0000}"/>
    <cellStyle name="Comma 27 18 2" xfId="6046" xr:uid="{00000000-0005-0000-0000-0000C41A0000}"/>
    <cellStyle name="Comma 27 18 2 2" xfId="6047" xr:uid="{00000000-0005-0000-0000-0000C51A0000}"/>
    <cellStyle name="Comma 27 18 3" xfId="6048" xr:uid="{00000000-0005-0000-0000-0000C61A0000}"/>
    <cellStyle name="Comma 27 19" xfId="6049" xr:uid="{00000000-0005-0000-0000-0000C71A0000}"/>
    <cellStyle name="Comma 27 19 2" xfId="6050" xr:uid="{00000000-0005-0000-0000-0000C81A0000}"/>
    <cellStyle name="Comma 27 19 2 2" xfId="6051" xr:uid="{00000000-0005-0000-0000-0000C91A0000}"/>
    <cellStyle name="Comma 27 19 3" xfId="6052" xr:uid="{00000000-0005-0000-0000-0000CA1A0000}"/>
    <cellStyle name="Comma 27 2" xfId="6053" xr:uid="{00000000-0005-0000-0000-0000CB1A0000}"/>
    <cellStyle name="Comma 27 2 2" xfId="6054" xr:uid="{00000000-0005-0000-0000-0000CC1A0000}"/>
    <cellStyle name="Comma 27 2 2 2" xfId="6055" xr:uid="{00000000-0005-0000-0000-0000CD1A0000}"/>
    <cellStyle name="Comma 27 2 3" xfId="6056" xr:uid="{00000000-0005-0000-0000-0000CE1A0000}"/>
    <cellStyle name="Comma 27 2 3 2" xfId="6057" xr:uid="{00000000-0005-0000-0000-0000CF1A0000}"/>
    <cellStyle name="Comma 27 2 3 2 2" xfId="6058" xr:uid="{00000000-0005-0000-0000-0000D01A0000}"/>
    <cellStyle name="Comma 27 2 3 3" xfId="6059" xr:uid="{00000000-0005-0000-0000-0000D11A0000}"/>
    <cellStyle name="Comma 27 2 4" xfId="6060" xr:uid="{00000000-0005-0000-0000-0000D21A0000}"/>
    <cellStyle name="Comma 27 2 4 2" xfId="6061" xr:uid="{00000000-0005-0000-0000-0000D31A0000}"/>
    <cellStyle name="Comma 27 2 5" xfId="6062" xr:uid="{00000000-0005-0000-0000-0000D41A0000}"/>
    <cellStyle name="Comma 27 2 6" xfId="6063" xr:uid="{00000000-0005-0000-0000-0000D51A0000}"/>
    <cellStyle name="Comma 27 20" xfId="6064" xr:uid="{00000000-0005-0000-0000-0000D61A0000}"/>
    <cellStyle name="Comma 27 20 2" xfId="6065" xr:uid="{00000000-0005-0000-0000-0000D71A0000}"/>
    <cellStyle name="Comma 27 20 2 2" xfId="6066" xr:uid="{00000000-0005-0000-0000-0000D81A0000}"/>
    <cellStyle name="Comma 27 20 3" xfId="6067" xr:uid="{00000000-0005-0000-0000-0000D91A0000}"/>
    <cellStyle name="Comma 27 21" xfId="6068" xr:uid="{00000000-0005-0000-0000-0000DA1A0000}"/>
    <cellStyle name="Comma 27 21 2" xfId="6069" xr:uid="{00000000-0005-0000-0000-0000DB1A0000}"/>
    <cellStyle name="Comma 27 21 2 2" xfId="6070" xr:uid="{00000000-0005-0000-0000-0000DC1A0000}"/>
    <cellStyle name="Comma 27 21 3" xfId="6071" xr:uid="{00000000-0005-0000-0000-0000DD1A0000}"/>
    <cellStyle name="Comma 27 22" xfId="6072" xr:uid="{00000000-0005-0000-0000-0000DE1A0000}"/>
    <cellStyle name="Comma 27 22 2" xfId="6073" xr:uid="{00000000-0005-0000-0000-0000DF1A0000}"/>
    <cellStyle name="Comma 27 22 2 2" xfId="6074" xr:uid="{00000000-0005-0000-0000-0000E01A0000}"/>
    <cellStyle name="Comma 27 22 3" xfId="6075" xr:uid="{00000000-0005-0000-0000-0000E11A0000}"/>
    <cellStyle name="Comma 27 23" xfId="6076" xr:uid="{00000000-0005-0000-0000-0000E21A0000}"/>
    <cellStyle name="Comma 27 23 2" xfId="6077" xr:uid="{00000000-0005-0000-0000-0000E31A0000}"/>
    <cellStyle name="Comma 27 23 2 2" xfId="6078" xr:uid="{00000000-0005-0000-0000-0000E41A0000}"/>
    <cellStyle name="Comma 27 23 3" xfId="6079" xr:uid="{00000000-0005-0000-0000-0000E51A0000}"/>
    <cellStyle name="Comma 27 24" xfId="6080" xr:uid="{00000000-0005-0000-0000-0000E61A0000}"/>
    <cellStyle name="Comma 27 24 2" xfId="6081" xr:uid="{00000000-0005-0000-0000-0000E71A0000}"/>
    <cellStyle name="Comma 27 24 2 2" xfId="6082" xr:uid="{00000000-0005-0000-0000-0000E81A0000}"/>
    <cellStyle name="Comma 27 24 3" xfId="6083" xr:uid="{00000000-0005-0000-0000-0000E91A0000}"/>
    <cellStyle name="Comma 27 25" xfId="6084" xr:uid="{00000000-0005-0000-0000-0000EA1A0000}"/>
    <cellStyle name="Comma 27 25 2" xfId="6085" xr:uid="{00000000-0005-0000-0000-0000EB1A0000}"/>
    <cellStyle name="Comma 27 25 2 2" xfId="6086" xr:uid="{00000000-0005-0000-0000-0000EC1A0000}"/>
    <cellStyle name="Comma 27 25 3" xfId="6087" xr:uid="{00000000-0005-0000-0000-0000ED1A0000}"/>
    <cellStyle name="Comma 27 26" xfId="6088" xr:uid="{00000000-0005-0000-0000-0000EE1A0000}"/>
    <cellStyle name="Comma 27 26 2" xfId="6089" xr:uid="{00000000-0005-0000-0000-0000EF1A0000}"/>
    <cellStyle name="Comma 27 26 2 2" xfId="6090" xr:uid="{00000000-0005-0000-0000-0000F01A0000}"/>
    <cellStyle name="Comma 27 26 3" xfId="6091" xr:uid="{00000000-0005-0000-0000-0000F11A0000}"/>
    <cellStyle name="Comma 27 27" xfId="6092" xr:uid="{00000000-0005-0000-0000-0000F21A0000}"/>
    <cellStyle name="Comma 27 27 2" xfId="6093" xr:uid="{00000000-0005-0000-0000-0000F31A0000}"/>
    <cellStyle name="Comma 27 27 2 2" xfId="6094" xr:uid="{00000000-0005-0000-0000-0000F41A0000}"/>
    <cellStyle name="Comma 27 27 3" xfId="6095" xr:uid="{00000000-0005-0000-0000-0000F51A0000}"/>
    <cellStyle name="Comma 27 28" xfId="6096" xr:uid="{00000000-0005-0000-0000-0000F61A0000}"/>
    <cellStyle name="Comma 27 28 2" xfId="6097" xr:uid="{00000000-0005-0000-0000-0000F71A0000}"/>
    <cellStyle name="Comma 27 28 2 2" xfId="6098" xr:uid="{00000000-0005-0000-0000-0000F81A0000}"/>
    <cellStyle name="Comma 27 28 3" xfId="6099" xr:uid="{00000000-0005-0000-0000-0000F91A0000}"/>
    <cellStyle name="Comma 27 29" xfId="6100" xr:uid="{00000000-0005-0000-0000-0000FA1A0000}"/>
    <cellStyle name="Comma 27 29 2" xfId="6101" xr:uid="{00000000-0005-0000-0000-0000FB1A0000}"/>
    <cellStyle name="Comma 27 3" xfId="6102" xr:uid="{00000000-0005-0000-0000-0000FC1A0000}"/>
    <cellStyle name="Comma 27 3 2" xfId="6103" xr:uid="{00000000-0005-0000-0000-0000FD1A0000}"/>
    <cellStyle name="Comma 27 3 2 2" xfId="6104" xr:uid="{00000000-0005-0000-0000-0000FE1A0000}"/>
    <cellStyle name="Comma 27 3 3" xfId="6105" xr:uid="{00000000-0005-0000-0000-0000FF1A0000}"/>
    <cellStyle name="Comma 27 3 3 2" xfId="6106" xr:uid="{00000000-0005-0000-0000-0000001B0000}"/>
    <cellStyle name="Comma 27 3 3 2 2" xfId="6107" xr:uid="{00000000-0005-0000-0000-0000011B0000}"/>
    <cellStyle name="Comma 27 3 3 3" xfId="6108" xr:uid="{00000000-0005-0000-0000-0000021B0000}"/>
    <cellStyle name="Comma 27 3 4" xfId="6109" xr:uid="{00000000-0005-0000-0000-0000031B0000}"/>
    <cellStyle name="Comma 27 30" xfId="6110" xr:uid="{00000000-0005-0000-0000-0000041B0000}"/>
    <cellStyle name="Comma 27 30 2" xfId="6111" xr:uid="{00000000-0005-0000-0000-0000051B0000}"/>
    <cellStyle name="Comma 27 30 2 2" xfId="6112" xr:uid="{00000000-0005-0000-0000-0000061B0000}"/>
    <cellStyle name="Comma 27 30 3" xfId="6113" xr:uid="{00000000-0005-0000-0000-0000071B0000}"/>
    <cellStyle name="Comma 27 31" xfId="6114" xr:uid="{00000000-0005-0000-0000-0000081B0000}"/>
    <cellStyle name="Comma 27 31 2" xfId="6115" xr:uid="{00000000-0005-0000-0000-0000091B0000}"/>
    <cellStyle name="Comma 27 32" xfId="6116" xr:uid="{00000000-0005-0000-0000-00000A1B0000}"/>
    <cellStyle name="Comma 27 32 2" xfId="6117" xr:uid="{00000000-0005-0000-0000-00000B1B0000}"/>
    <cellStyle name="Comma 27 33" xfId="6118" xr:uid="{00000000-0005-0000-0000-00000C1B0000}"/>
    <cellStyle name="Comma 27 34" xfId="6119" xr:uid="{00000000-0005-0000-0000-00000D1B0000}"/>
    <cellStyle name="Comma 27 35" xfId="6120" xr:uid="{00000000-0005-0000-0000-00000E1B0000}"/>
    <cellStyle name="Comma 27 4" xfId="6121" xr:uid="{00000000-0005-0000-0000-00000F1B0000}"/>
    <cellStyle name="Comma 27 4 2" xfId="6122" xr:uid="{00000000-0005-0000-0000-0000101B0000}"/>
    <cellStyle name="Comma 27 4 2 2" xfId="6123" xr:uid="{00000000-0005-0000-0000-0000111B0000}"/>
    <cellStyle name="Comma 27 4 3" xfId="6124" xr:uid="{00000000-0005-0000-0000-0000121B0000}"/>
    <cellStyle name="Comma 27 4 3 2" xfId="6125" xr:uid="{00000000-0005-0000-0000-0000131B0000}"/>
    <cellStyle name="Comma 27 4 3 2 2" xfId="6126" xr:uid="{00000000-0005-0000-0000-0000141B0000}"/>
    <cellStyle name="Comma 27 4 3 3" xfId="6127" xr:uid="{00000000-0005-0000-0000-0000151B0000}"/>
    <cellStyle name="Comma 27 4 4" xfId="6128" xr:uid="{00000000-0005-0000-0000-0000161B0000}"/>
    <cellStyle name="Comma 27 5" xfId="6129" xr:uid="{00000000-0005-0000-0000-0000171B0000}"/>
    <cellStyle name="Comma 27 5 2" xfId="6130" xr:uid="{00000000-0005-0000-0000-0000181B0000}"/>
    <cellStyle name="Comma 27 5 2 2" xfId="6131" xr:uid="{00000000-0005-0000-0000-0000191B0000}"/>
    <cellStyle name="Comma 27 5 3" xfId="6132" xr:uid="{00000000-0005-0000-0000-00001A1B0000}"/>
    <cellStyle name="Comma 27 5 3 2" xfId="6133" xr:uid="{00000000-0005-0000-0000-00001B1B0000}"/>
    <cellStyle name="Comma 27 5 3 2 2" xfId="6134" xr:uid="{00000000-0005-0000-0000-00001C1B0000}"/>
    <cellStyle name="Comma 27 5 3 3" xfId="6135" xr:uid="{00000000-0005-0000-0000-00001D1B0000}"/>
    <cellStyle name="Comma 27 5 4" xfId="6136" xr:uid="{00000000-0005-0000-0000-00001E1B0000}"/>
    <cellStyle name="Comma 27 6" xfId="6137" xr:uid="{00000000-0005-0000-0000-00001F1B0000}"/>
    <cellStyle name="Comma 27 6 2" xfId="6138" xr:uid="{00000000-0005-0000-0000-0000201B0000}"/>
    <cellStyle name="Comma 27 6 2 2" xfId="6139" xr:uid="{00000000-0005-0000-0000-0000211B0000}"/>
    <cellStyle name="Comma 27 6 3" xfId="6140" xr:uid="{00000000-0005-0000-0000-0000221B0000}"/>
    <cellStyle name="Comma 27 7" xfId="6141" xr:uid="{00000000-0005-0000-0000-0000231B0000}"/>
    <cellStyle name="Comma 27 7 2" xfId="6142" xr:uid="{00000000-0005-0000-0000-0000241B0000}"/>
    <cellStyle name="Comma 27 7 2 2" xfId="6143" xr:uid="{00000000-0005-0000-0000-0000251B0000}"/>
    <cellStyle name="Comma 27 7 3" xfId="6144" xr:uid="{00000000-0005-0000-0000-0000261B0000}"/>
    <cellStyle name="Comma 27 8" xfId="6145" xr:uid="{00000000-0005-0000-0000-0000271B0000}"/>
    <cellStyle name="Comma 27 8 2" xfId="6146" xr:uid="{00000000-0005-0000-0000-0000281B0000}"/>
    <cellStyle name="Comma 27 8 2 2" xfId="6147" xr:uid="{00000000-0005-0000-0000-0000291B0000}"/>
    <cellStyle name="Comma 27 8 3" xfId="6148" xr:uid="{00000000-0005-0000-0000-00002A1B0000}"/>
    <cellStyle name="Comma 27 9" xfId="6149" xr:uid="{00000000-0005-0000-0000-00002B1B0000}"/>
    <cellStyle name="Comma 27 9 2" xfId="6150" xr:uid="{00000000-0005-0000-0000-00002C1B0000}"/>
    <cellStyle name="Comma 27 9 2 2" xfId="6151" xr:uid="{00000000-0005-0000-0000-00002D1B0000}"/>
    <cellStyle name="Comma 27 9 3" xfId="6152" xr:uid="{00000000-0005-0000-0000-00002E1B0000}"/>
    <cellStyle name="Comma 270" xfId="6153" xr:uid="{00000000-0005-0000-0000-00002F1B0000}"/>
    <cellStyle name="Comma 270 2" xfId="6154" xr:uid="{00000000-0005-0000-0000-0000301B0000}"/>
    <cellStyle name="Comma 270 3" xfId="6155" xr:uid="{00000000-0005-0000-0000-0000311B0000}"/>
    <cellStyle name="Comma 271" xfId="6156" xr:uid="{00000000-0005-0000-0000-0000321B0000}"/>
    <cellStyle name="Comma 271 2" xfId="6157" xr:uid="{00000000-0005-0000-0000-0000331B0000}"/>
    <cellStyle name="Comma 271 3" xfId="6158" xr:uid="{00000000-0005-0000-0000-0000341B0000}"/>
    <cellStyle name="Comma 272" xfId="6159" xr:uid="{00000000-0005-0000-0000-0000351B0000}"/>
    <cellStyle name="Comma 272 2" xfId="6160" xr:uid="{00000000-0005-0000-0000-0000361B0000}"/>
    <cellStyle name="Comma 272 3" xfId="6161" xr:uid="{00000000-0005-0000-0000-0000371B0000}"/>
    <cellStyle name="Comma 273" xfId="6162" xr:uid="{00000000-0005-0000-0000-0000381B0000}"/>
    <cellStyle name="Comma 273 2" xfId="6163" xr:uid="{00000000-0005-0000-0000-0000391B0000}"/>
    <cellStyle name="Comma 273 3" xfId="6164" xr:uid="{00000000-0005-0000-0000-00003A1B0000}"/>
    <cellStyle name="Comma 274" xfId="6165" xr:uid="{00000000-0005-0000-0000-00003B1B0000}"/>
    <cellStyle name="Comma 274 2" xfId="6166" xr:uid="{00000000-0005-0000-0000-00003C1B0000}"/>
    <cellStyle name="Comma 274 3" xfId="6167" xr:uid="{00000000-0005-0000-0000-00003D1B0000}"/>
    <cellStyle name="Comma 275" xfId="6168" xr:uid="{00000000-0005-0000-0000-00003E1B0000}"/>
    <cellStyle name="Comma 275 2" xfId="6169" xr:uid="{00000000-0005-0000-0000-00003F1B0000}"/>
    <cellStyle name="Comma 275 3" xfId="6170" xr:uid="{00000000-0005-0000-0000-0000401B0000}"/>
    <cellStyle name="Comma 276" xfId="6171" xr:uid="{00000000-0005-0000-0000-0000411B0000}"/>
    <cellStyle name="Comma 276 2" xfId="6172" xr:uid="{00000000-0005-0000-0000-0000421B0000}"/>
    <cellStyle name="Comma 276 3" xfId="6173" xr:uid="{00000000-0005-0000-0000-0000431B0000}"/>
    <cellStyle name="Comma 277" xfId="6174" xr:uid="{00000000-0005-0000-0000-0000441B0000}"/>
    <cellStyle name="Comma 277 2" xfId="6175" xr:uid="{00000000-0005-0000-0000-0000451B0000}"/>
    <cellStyle name="Comma 277 3" xfId="6176" xr:uid="{00000000-0005-0000-0000-0000461B0000}"/>
    <cellStyle name="Comma 278" xfId="6177" xr:uid="{00000000-0005-0000-0000-0000471B0000}"/>
    <cellStyle name="Comma 278 2" xfId="6178" xr:uid="{00000000-0005-0000-0000-0000481B0000}"/>
    <cellStyle name="Comma 278 3" xfId="6179" xr:uid="{00000000-0005-0000-0000-0000491B0000}"/>
    <cellStyle name="Comma 279" xfId="6180" xr:uid="{00000000-0005-0000-0000-00004A1B0000}"/>
    <cellStyle name="Comma 279 2" xfId="6181" xr:uid="{00000000-0005-0000-0000-00004B1B0000}"/>
    <cellStyle name="Comma 279 3" xfId="6182" xr:uid="{00000000-0005-0000-0000-00004C1B0000}"/>
    <cellStyle name="Comma 28" xfId="6183" xr:uid="{00000000-0005-0000-0000-00004D1B0000}"/>
    <cellStyle name="Comma 28 10" xfId="6184" xr:uid="{00000000-0005-0000-0000-00004E1B0000}"/>
    <cellStyle name="Comma 28 10 2" xfId="6185" xr:uid="{00000000-0005-0000-0000-00004F1B0000}"/>
    <cellStyle name="Comma 28 10 2 2" xfId="6186" xr:uid="{00000000-0005-0000-0000-0000501B0000}"/>
    <cellStyle name="Comma 28 10 3" xfId="6187" xr:uid="{00000000-0005-0000-0000-0000511B0000}"/>
    <cellStyle name="Comma 28 11" xfId="6188" xr:uid="{00000000-0005-0000-0000-0000521B0000}"/>
    <cellStyle name="Comma 28 11 2" xfId="6189" xr:uid="{00000000-0005-0000-0000-0000531B0000}"/>
    <cellStyle name="Comma 28 11 2 2" xfId="6190" xr:uid="{00000000-0005-0000-0000-0000541B0000}"/>
    <cellStyle name="Comma 28 11 3" xfId="6191" xr:uid="{00000000-0005-0000-0000-0000551B0000}"/>
    <cellStyle name="Comma 28 12" xfId="6192" xr:uid="{00000000-0005-0000-0000-0000561B0000}"/>
    <cellStyle name="Comma 28 12 2" xfId="6193" xr:uid="{00000000-0005-0000-0000-0000571B0000}"/>
    <cellStyle name="Comma 28 12 2 2" xfId="6194" xr:uid="{00000000-0005-0000-0000-0000581B0000}"/>
    <cellStyle name="Comma 28 12 3" xfId="6195" xr:uid="{00000000-0005-0000-0000-0000591B0000}"/>
    <cellStyle name="Comma 28 13" xfId="6196" xr:uid="{00000000-0005-0000-0000-00005A1B0000}"/>
    <cellStyle name="Comma 28 13 2" xfId="6197" xr:uid="{00000000-0005-0000-0000-00005B1B0000}"/>
    <cellStyle name="Comma 28 13 2 2" xfId="6198" xr:uid="{00000000-0005-0000-0000-00005C1B0000}"/>
    <cellStyle name="Comma 28 13 3" xfId="6199" xr:uid="{00000000-0005-0000-0000-00005D1B0000}"/>
    <cellStyle name="Comma 28 14" xfId="6200" xr:uid="{00000000-0005-0000-0000-00005E1B0000}"/>
    <cellStyle name="Comma 28 14 2" xfId="6201" xr:uid="{00000000-0005-0000-0000-00005F1B0000}"/>
    <cellStyle name="Comma 28 14 2 2" xfId="6202" xr:uid="{00000000-0005-0000-0000-0000601B0000}"/>
    <cellStyle name="Comma 28 14 3" xfId="6203" xr:uid="{00000000-0005-0000-0000-0000611B0000}"/>
    <cellStyle name="Comma 28 15" xfId="6204" xr:uid="{00000000-0005-0000-0000-0000621B0000}"/>
    <cellStyle name="Comma 28 15 2" xfId="6205" xr:uid="{00000000-0005-0000-0000-0000631B0000}"/>
    <cellStyle name="Comma 28 15 2 2" xfId="6206" xr:uid="{00000000-0005-0000-0000-0000641B0000}"/>
    <cellStyle name="Comma 28 15 3" xfId="6207" xr:uid="{00000000-0005-0000-0000-0000651B0000}"/>
    <cellStyle name="Comma 28 16" xfId="6208" xr:uid="{00000000-0005-0000-0000-0000661B0000}"/>
    <cellStyle name="Comma 28 16 2" xfId="6209" xr:uid="{00000000-0005-0000-0000-0000671B0000}"/>
    <cellStyle name="Comma 28 16 2 2" xfId="6210" xr:uid="{00000000-0005-0000-0000-0000681B0000}"/>
    <cellStyle name="Comma 28 16 3" xfId="6211" xr:uid="{00000000-0005-0000-0000-0000691B0000}"/>
    <cellStyle name="Comma 28 17" xfId="6212" xr:uid="{00000000-0005-0000-0000-00006A1B0000}"/>
    <cellStyle name="Comma 28 17 2" xfId="6213" xr:uid="{00000000-0005-0000-0000-00006B1B0000}"/>
    <cellStyle name="Comma 28 17 2 2" xfId="6214" xr:uid="{00000000-0005-0000-0000-00006C1B0000}"/>
    <cellStyle name="Comma 28 17 3" xfId="6215" xr:uid="{00000000-0005-0000-0000-00006D1B0000}"/>
    <cellStyle name="Comma 28 18" xfId="6216" xr:uid="{00000000-0005-0000-0000-00006E1B0000}"/>
    <cellStyle name="Comma 28 18 2" xfId="6217" xr:uid="{00000000-0005-0000-0000-00006F1B0000}"/>
    <cellStyle name="Comma 28 18 2 2" xfId="6218" xr:uid="{00000000-0005-0000-0000-0000701B0000}"/>
    <cellStyle name="Comma 28 18 3" xfId="6219" xr:uid="{00000000-0005-0000-0000-0000711B0000}"/>
    <cellStyle name="Comma 28 19" xfId="6220" xr:uid="{00000000-0005-0000-0000-0000721B0000}"/>
    <cellStyle name="Comma 28 19 2" xfId="6221" xr:uid="{00000000-0005-0000-0000-0000731B0000}"/>
    <cellStyle name="Comma 28 19 2 2" xfId="6222" xr:uid="{00000000-0005-0000-0000-0000741B0000}"/>
    <cellStyle name="Comma 28 19 3" xfId="6223" xr:uid="{00000000-0005-0000-0000-0000751B0000}"/>
    <cellStyle name="Comma 28 2" xfId="6224" xr:uid="{00000000-0005-0000-0000-0000761B0000}"/>
    <cellStyle name="Comma 28 2 2" xfId="6225" xr:uid="{00000000-0005-0000-0000-0000771B0000}"/>
    <cellStyle name="Comma 28 2 2 2" xfId="6226" xr:uid="{00000000-0005-0000-0000-0000781B0000}"/>
    <cellStyle name="Comma 28 2 3" xfId="6227" xr:uid="{00000000-0005-0000-0000-0000791B0000}"/>
    <cellStyle name="Comma 28 2 3 2" xfId="6228" xr:uid="{00000000-0005-0000-0000-00007A1B0000}"/>
    <cellStyle name="Comma 28 2 3 2 2" xfId="6229" xr:uid="{00000000-0005-0000-0000-00007B1B0000}"/>
    <cellStyle name="Comma 28 2 3 3" xfId="6230" xr:uid="{00000000-0005-0000-0000-00007C1B0000}"/>
    <cellStyle name="Comma 28 2 4" xfId="6231" xr:uid="{00000000-0005-0000-0000-00007D1B0000}"/>
    <cellStyle name="Comma 28 20" xfId="6232" xr:uid="{00000000-0005-0000-0000-00007E1B0000}"/>
    <cellStyle name="Comma 28 20 2" xfId="6233" xr:uid="{00000000-0005-0000-0000-00007F1B0000}"/>
    <cellStyle name="Comma 28 20 2 2" xfId="6234" xr:uid="{00000000-0005-0000-0000-0000801B0000}"/>
    <cellStyle name="Comma 28 20 3" xfId="6235" xr:uid="{00000000-0005-0000-0000-0000811B0000}"/>
    <cellStyle name="Comma 28 21" xfId="6236" xr:uid="{00000000-0005-0000-0000-0000821B0000}"/>
    <cellStyle name="Comma 28 21 2" xfId="6237" xr:uid="{00000000-0005-0000-0000-0000831B0000}"/>
    <cellStyle name="Comma 28 21 2 2" xfId="6238" xr:uid="{00000000-0005-0000-0000-0000841B0000}"/>
    <cellStyle name="Comma 28 21 3" xfId="6239" xr:uid="{00000000-0005-0000-0000-0000851B0000}"/>
    <cellStyle name="Comma 28 22" xfId="6240" xr:uid="{00000000-0005-0000-0000-0000861B0000}"/>
    <cellStyle name="Comma 28 22 2" xfId="6241" xr:uid="{00000000-0005-0000-0000-0000871B0000}"/>
    <cellStyle name="Comma 28 22 2 2" xfId="6242" xr:uid="{00000000-0005-0000-0000-0000881B0000}"/>
    <cellStyle name="Comma 28 22 3" xfId="6243" xr:uid="{00000000-0005-0000-0000-0000891B0000}"/>
    <cellStyle name="Comma 28 23" xfId="6244" xr:uid="{00000000-0005-0000-0000-00008A1B0000}"/>
    <cellStyle name="Comma 28 23 2" xfId="6245" xr:uid="{00000000-0005-0000-0000-00008B1B0000}"/>
    <cellStyle name="Comma 28 23 2 2" xfId="6246" xr:uid="{00000000-0005-0000-0000-00008C1B0000}"/>
    <cellStyle name="Comma 28 23 3" xfId="6247" xr:uid="{00000000-0005-0000-0000-00008D1B0000}"/>
    <cellStyle name="Comma 28 24" xfId="6248" xr:uid="{00000000-0005-0000-0000-00008E1B0000}"/>
    <cellStyle name="Comma 28 24 2" xfId="6249" xr:uid="{00000000-0005-0000-0000-00008F1B0000}"/>
    <cellStyle name="Comma 28 24 2 2" xfId="6250" xr:uid="{00000000-0005-0000-0000-0000901B0000}"/>
    <cellStyle name="Comma 28 24 3" xfId="6251" xr:uid="{00000000-0005-0000-0000-0000911B0000}"/>
    <cellStyle name="Comma 28 25" xfId="6252" xr:uid="{00000000-0005-0000-0000-0000921B0000}"/>
    <cellStyle name="Comma 28 25 2" xfId="6253" xr:uid="{00000000-0005-0000-0000-0000931B0000}"/>
    <cellStyle name="Comma 28 25 2 2" xfId="6254" xr:uid="{00000000-0005-0000-0000-0000941B0000}"/>
    <cellStyle name="Comma 28 25 3" xfId="6255" xr:uid="{00000000-0005-0000-0000-0000951B0000}"/>
    <cellStyle name="Comma 28 26" xfId="6256" xr:uid="{00000000-0005-0000-0000-0000961B0000}"/>
    <cellStyle name="Comma 28 26 2" xfId="6257" xr:uid="{00000000-0005-0000-0000-0000971B0000}"/>
    <cellStyle name="Comma 28 26 2 2" xfId="6258" xr:uid="{00000000-0005-0000-0000-0000981B0000}"/>
    <cellStyle name="Comma 28 26 3" xfId="6259" xr:uid="{00000000-0005-0000-0000-0000991B0000}"/>
    <cellStyle name="Comma 28 27" xfId="6260" xr:uid="{00000000-0005-0000-0000-00009A1B0000}"/>
    <cellStyle name="Comma 28 27 2" xfId="6261" xr:uid="{00000000-0005-0000-0000-00009B1B0000}"/>
    <cellStyle name="Comma 28 27 2 2" xfId="6262" xr:uid="{00000000-0005-0000-0000-00009C1B0000}"/>
    <cellStyle name="Comma 28 27 3" xfId="6263" xr:uid="{00000000-0005-0000-0000-00009D1B0000}"/>
    <cellStyle name="Comma 28 28" xfId="6264" xr:uid="{00000000-0005-0000-0000-00009E1B0000}"/>
    <cellStyle name="Comma 28 28 2" xfId="6265" xr:uid="{00000000-0005-0000-0000-00009F1B0000}"/>
    <cellStyle name="Comma 28 28 2 2" xfId="6266" xr:uid="{00000000-0005-0000-0000-0000A01B0000}"/>
    <cellStyle name="Comma 28 28 3" xfId="6267" xr:uid="{00000000-0005-0000-0000-0000A11B0000}"/>
    <cellStyle name="Comma 28 29" xfId="6268" xr:uid="{00000000-0005-0000-0000-0000A21B0000}"/>
    <cellStyle name="Comma 28 29 2" xfId="6269" xr:uid="{00000000-0005-0000-0000-0000A31B0000}"/>
    <cellStyle name="Comma 28 3" xfId="6270" xr:uid="{00000000-0005-0000-0000-0000A41B0000}"/>
    <cellStyle name="Comma 28 3 2" xfId="6271" xr:uid="{00000000-0005-0000-0000-0000A51B0000}"/>
    <cellStyle name="Comma 28 3 2 2" xfId="6272" xr:uid="{00000000-0005-0000-0000-0000A61B0000}"/>
    <cellStyle name="Comma 28 3 3" xfId="6273" xr:uid="{00000000-0005-0000-0000-0000A71B0000}"/>
    <cellStyle name="Comma 28 3 3 2" xfId="6274" xr:uid="{00000000-0005-0000-0000-0000A81B0000}"/>
    <cellStyle name="Comma 28 3 3 2 2" xfId="6275" xr:uid="{00000000-0005-0000-0000-0000A91B0000}"/>
    <cellStyle name="Comma 28 3 3 3" xfId="6276" xr:uid="{00000000-0005-0000-0000-0000AA1B0000}"/>
    <cellStyle name="Comma 28 3 4" xfId="6277" xr:uid="{00000000-0005-0000-0000-0000AB1B0000}"/>
    <cellStyle name="Comma 28 30" xfId="6278" xr:uid="{00000000-0005-0000-0000-0000AC1B0000}"/>
    <cellStyle name="Comma 28 30 2" xfId="6279" xr:uid="{00000000-0005-0000-0000-0000AD1B0000}"/>
    <cellStyle name="Comma 28 30 2 2" xfId="6280" xr:uid="{00000000-0005-0000-0000-0000AE1B0000}"/>
    <cellStyle name="Comma 28 30 3" xfId="6281" xr:uid="{00000000-0005-0000-0000-0000AF1B0000}"/>
    <cellStyle name="Comma 28 31" xfId="6282" xr:uid="{00000000-0005-0000-0000-0000B01B0000}"/>
    <cellStyle name="Comma 28 31 2" xfId="6283" xr:uid="{00000000-0005-0000-0000-0000B11B0000}"/>
    <cellStyle name="Comma 28 32" xfId="6284" xr:uid="{00000000-0005-0000-0000-0000B21B0000}"/>
    <cellStyle name="Comma 28 33" xfId="6285" xr:uid="{00000000-0005-0000-0000-0000B31B0000}"/>
    <cellStyle name="Comma 28 34" xfId="6286" xr:uid="{00000000-0005-0000-0000-0000B41B0000}"/>
    <cellStyle name="Comma 28 4" xfId="6287" xr:uid="{00000000-0005-0000-0000-0000B51B0000}"/>
    <cellStyle name="Comma 28 4 2" xfId="6288" xr:uid="{00000000-0005-0000-0000-0000B61B0000}"/>
    <cellStyle name="Comma 28 4 2 2" xfId="6289" xr:uid="{00000000-0005-0000-0000-0000B71B0000}"/>
    <cellStyle name="Comma 28 4 3" xfId="6290" xr:uid="{00000000-0005-0000-0000-0000B81B0000}"/>
    <cellStyle name="Comma 28 4 3 2" xfId="6291" xr:uid="{00000000-0005-0000-0000-0000B91B0000}"/>
    <cellStyle name="Comma 28 4 3 2 2" xfId="6292" xr:uid="{00000000-0005-0000-0000-0000BA1B0000}"/>
    <cellStyle name="Comma 28 4 3 3" xfId="6293" xr:uid="{00000000-0005-0000-0000-0000BB1B0000}"/>
    <cellStyle name="Comma 28 4 4" xfId="6294" xr:uid="{00000000-0005-0000-0000-0000BC1B0000}"/>
    <cellStyle name="Comma 28 5" xfId="6295" xr:uid="{00000000-0005-0000-0000-0000BD1B0000}"/>
    <cellStyle name="Comma 28 5 2" xfId="6296" xr:uid="{00000000-0005-0000-0000-0000BE1B0000}"/>
    <cellStyle name="Comma 28 5 2 2" xfId="6297" xr:uid="{00000000-0005-0000-0000-0000BF1B0000}"/>
    <cellStyle name="Comma 28 5 3" xfId="6298" xr:uid="{00000000-0005-0000-0000-0000C01B0000}"/>
    <cellStyle name="Comma 28 5 3 2" xfId="6299" xr:uid="{00000000-0005-0000-0000-0000C11B0000}"/>
    <cellStyle name="Comma 28 5 3 2 2" xfId="6300" xr:uid="{00000000-0005-0000-0000-0000C21B0000}"/>
    <cellStyle name="Comma 28 5 3 3" xfId="6301" xr:uid="{00000000-0005-0000-0000-0000C31B0000}"/>
    <cellStyle name="Comma 28 5 4" xfId="6302" xr:uid="{00000000-0005-0000-0000-0000C41B0000}"/>
    <cellStyle name="Comma 28 6" xfId="6303" xr:uid="{00000000-0005-0000-0000-0000C51B0000}"/>
    <cellStyle name="Comma 28 6 2" xfId="6304" xr:uid="{00000000-0005-0000-0000-0000C61B0000}"/>
    <cellStyle name="Comma 28 6 2 2" xfId="6305" xr:uid="{00000000-0005-0000-0000-0000C71B0000}"/>
    <cellStyle name="Comma 28 6 3" xfId="6306" xr:uid="{00000000-0005-0000-0000-0000C81B0000}"/>
    <cellStyle name="Comma 28 7" xfId="6307" xr:uid="{00000000-0005-0000-0000-0000C91B0000}"/>
    <cellStyle name="Comma 28 7 2" xfId="6308" xr:uid="{00000000-0005-0000-0000-0000CA1B0000}"/>
    <cellStyle name="Comma 28 7 2 2" xfId="6309" xr:uid="{00000000-0005-0000-0000-0000CB1B0000}"/>
    <cellStyle name="Comma 28 7 3" xfId="6310" xr:uid="{00000000-0005-0000-0000-0000CC1B0000}"/>
    <cellStyle name="Comma 28 8" xfId="6311" xr:uid="{00000000-0005-0000-0000-0000CD1B0000}"/>
    <cellStyle name="Comma 28 8 2" xfId="6312" xr:uid="{00000000-0005-0000-0000-0000CE1B0000}"/>
    <cellStyle name="Comma 28 8 2 2" xfId="6313" xr:uid="{00000000-0005-0000-0000-0000CF1B0000}"/>
    <cellStyle name="Comma 28 8 3" xfId="6314" xr:uid="{00000000-0005-0000-0000-0000D01B0000}"/>
    <cellStyle name="Comma 28 9" xfId="6315" xr:uid="{00000000-0005-0000-0000-0000D11B0000}"/>
    <cellStyle name="Comma 28 9 2" xfId="6316" xr:uid="{00000000-0005-0000-0000-0000D21B0000}"/>
    <cellStyle name="Comma 28 9 2 2" xfId="6317" xr:uid="{00000000-0005-0000-0000-0000D31B0000}"/>
    <cellStyle name="Comma 28 9 3" xfId="6318" xr:uid="{00000000-0005-0000-0000-0000D41B0000}"/>
    <cellStyle name="Comma 280" xfId="6319" xr:uid="{00000000-0005-0000-0000-0000D51B0000}"/>
    <cellStyle name="Comma 280 2" xfId="6320" xr:uid="{00000000-0005-0000-0000-0000D61B0000}"/>
    <cellStyle name="Comma 280 3" xfId="6321" xr:uid="{00000000-0005-0000-0000-0000D71B0000}"/>
    <cellStyle name="Comma 281" xfId="6322" xr:uid="{00000000-0005-0000-0000-0000D81B0000}"/>
    <cellStyle name="Comma 281 2" xfId="6323" xr:uid="{00000000-0005-0000-0000-0000D91B0000}"/>
    <cellStyle name="Comma 281 3" xfId="6324" xr:uid="{00000000-0005-0000-0000-0000DA1B0000}"/>
    <cellStyle name="Comma 282" xfId="6325" xr:uid="{00000000-0005-0000-0000-0000DB1B0000}"/>
    <cellStyle name="Comma 282 2" xfId="6326" xr:uid="{00000000-0005-0000-0000-0000DC1B0000}"/>
    <cellStyle name="Comma 282 3" xfId="6327" xr:uid="{00000000-0005-0000-0000-0000DD1B0000}"/>
    <cellStyle name="Comma 283" xfId="6328" xr:uid="{00000000-0005-0000-0000-0000DE1B0000}"/>
    <cellStyle name="Comma 283 2" xfId="6329" xr:uid="{00000000-0005-0000-0000-0000DF1B0000}"/>
    <cellStyle name="Comma 283 3" xfId="6330" xr:uid="{00000000-0005-0000-0000-0000E01B0000}"/>
    <cellStyle name="Comma 284" xfId="6331" xr:uid="{00000000-0005-0000-0000-0000E11B0000}"/>
    <cellStyle name="Comma 284 2" xfId="6332" xr:uid="{00000000-0005-0000-0000-0000E21B0000}"/>
    <cellStyle name="Comma 284 3" xfId="6333" xr:uid="{00000000-0005-0000-0000-0000E31B0000}"/>
    <cellStyle name="Comma 285" xfId="6334" xr:uid="{00000000-0005-0000-0000-0000E41B0000}"/>
    <cellStyle name="Comma 285 2" xfId="6335" xr:uid="{00000000-0005-0000-0000-0000E51B0000}"/>
    <cellStyle name="Comma 285 3" xfId="6336" xr:uid="{00000000-0005-0000-0000-0000E61B0000}"/>
    <cellStyle name="Comma 286" xfId="6337" xr:uid="{00000000-0005-0000-0000-0000E71B0000}"/>
    <cellStyle name="Comma 286 2" xfId="6338" xr:uid="{00000000-0005-0000-0000-0000E81B0000}"/>
    <cellStyle name="Comma 286 3" xfId="6339" xr:uid="{00000000-0005-0000-0000-0000E91B0000}"/>
    <cellStyle name="Comma 287" xfId="6340" xr:uid="{00000000-0005-0000-0000-0000EA1B0000}"/>
    <cellStyle name="Comma 287 2" xfId="6341" xr:uid="{00000000-0005-0000-0000-0000EB1B0000}"/>
    <cellStyle name="Comma 287 3" xfId="6342" xr:uid="{00000000-0005-0000-0000-0000EC1B0000}"/>
    <cellStyle name="Comma 288" xfId="6343" xr:uid="{00000000-0005-0000-0000-0000ED1B0000}"/>
    <cellStyle name="Comma 288 2" xfId="6344" xr:uid="{00000000-0005-0000-0000-0000EE1B0000}"/>
    <cellStyle name="Comma 288 3" xfId="6345" xr:uid="{00000000-0005-0000-0000-0000EF1B0000}"/>
    <cellStyle name="Comma 289" xfId="6346" xr:uid="{00000000-0005-0000-0000-0000F01B0000}"/>
    <cellStyle name="Comma 289 2" xfId="6347" xr:uid="{00000000-0005-0000-0000-0000F11B0000}"/>
    <cellStyle name="Comma 289 3" xfId="6348" xr:uid="{00000000-0005-0000-0000-0000F21B0000}"/>
    <cellStyle name="Comma 29" xfId="6349" xr:uid="{00000000-0005-0000-0000-0000F31B0000}"/>
    <cellStyle name="Comma 29 10" xfId="6350" xr:uid="{00000000-0005-0000-0000-0000F41B0000}"/>
    <cellStyle name="Comma 29 10 2" xfId="6351" xr:uid="{00000000-0005-0000-0000-0000F51B0000}"/>
    <cellStyle name="Comma 29 10 2 2" xfId="6352" xr:uid="{00000000-0005-0000-0000-0000F61B0000}"/>
    <cellStyle name="Comma 29 10 3" xfId="6353" xr:uid="{00000000-0005-0000-0000-0000F71B0000}"/>
    <cellStyle name="Comma 29 11" xfId="6354" xr:uid="{00000000-0005-0000-0000-0000F81B0000}"/>
    <cellStyle name="Comma 29 11 2" xfId="6355" xr:uid="{00000000-0005-0000-0000-0000F91B0000}"/>
    <cellStyle name="Comma 29 11 2 2" xfId="6356" xr:uid="{00000000-0005-0000-0000-0000FA1B0000}"/>
    <cellStyle name="Comma 29 11 3" xfId="6357" xr:uid="{00000000-0005-0000-0000-0000FB1B0000}"/>
    <cellStyle name="Comma 29 12" xfId="6358" xr:uid="{00000000-0005-0000-0000-0000FC1B0000}"/>
    <cellStyle name="Comma 29 12 2" xfId="6359" xr:uid="{00000000-0005-0000-0000-0000FD1B0000}"/>
    <cellStyle name="Comma 29 12 2 2" xfId="6360" xr:uid="{00000000-0005-0000-0000-0000FE1B0000}"/>
    <cellStyle name="Comma 29 12 3" xfId="6361" xr:uid="{00000000-0005-0000-0000-0000FF1B0000}"/>
    <cellStyle name="Comma 29 13" xfId="6362" xr:uid="{00000000-0005-0000-0000-0000001C0000}"/>
    <cellStyle name="Comma 29 13 2" xfId="6363" xr:uid="{00000000-0005-0000-0000-0000011C0000}"/>
    <cellStyle name="Comma 29 13 2 2" xfId="6364" xr:uid="{00000000-0005-0000-0000-0000021C0000}"/>
    <cellStyle name="Comma 29 13 3" xfId="6365" xr:uid="{00000000-0005-0000-0000-0000031C0000}"/>
    <cellStyle name="Comma 29 14" xfId="6366" xr:uid="{00000000-0005-0000-0000-0000041C0000}"/>
    <cellStyle name="Comma 29 14 2" xfId="6367" xr:uid="{00000000-0005-0000-0000-0000051C0000}"/>
    <cellStyle name="Comma 29 14 2 2" xfId="6368" xr:uid="{00000000-0005-0000-0000-0000061C0000}"/>
    <cellStyle name="Comma 29 14 3" xfId="6369" xr:uid="{00000000-0005-0000-0000-0000071C0000}"/>
    <cellStyle name="Comma 29 15" xfId="6370" xr:uid="{00000000-0005-0000-0000-0000081C0000}"/>
    <cellStyle name="Comma 29 15 2" xfId="6371" xr:uid="{00000000-0005-0000-0000-0000091C0000}"/>
    <cellStyle name="Comma 29 15 2 2" xfId="6372" xr:uid="{00000000-0005-0000-0000-00000A1C0000}"/>
    <cellStyle name="Comma 29 15 3" xfId="6373" xr:uid="{00000000-0005-0000-0000-00000B1C0000}"/>
    <cellStyle name="Comma 29 16" xfId="6374" xr:uid="{00000000-0005-0000-0000-00000C1C0000}"/>
    <cellStyle name="Comma 29 16 2" xfId="6375" xr:uid="{00000000-0005-0000-0000-00000D1C0000}"/>
    <cellStyle name="Comma 29 16 2 2" xfId="6376" xr:uid="{00000000-0005-0000-0000-00000E1C0000}"/>
    <cellStyle name="Comma 29 16 3" xfId="6377" xr:uid="{00000000-0005-0000-0000-00000F1C0000}"/>
    <cellStyle name="Comma 29 17" xfId="6378" xr:uid="{00000000-0005-0000-0000-0000101C0000}"/>
    <cellStyle name="Comma 29 17 2" xfId="6379" xr:uid="{00000000-0005-0000-0000-0000111C0000}"/>
    <cellStyle name="Comma 29 17 2 2" xfId="6380" xr:uid="{00000000-0005-0000-0000-0000121C0000}"/>
    <cellStyle name="Comma 29 17 3" xfId="6381" xr:uid="{00000000-0005-0000-0000-0000131C0000}"/>
    <cellStyle name="Comma 29 18" xfId="6382" xr:uid="{00000000-0005-0000-0000-0000141C0000}"/>
    <cellStyle name="Comma 29 18 2" xfId="6383" xr:uid="{00000000-0005-0000-0000-0000151C0000}"/>
    <cellStyle name="Comma 29 18 2 2" xfId="6384" xr:uid="{00000000-0005-0000-0000-0000161C0000}"/>
    <cellStyle name="Comma 29 18 3" xfId="6385" xr:uid="{00000000-0005-0000-0000-0000171C0000}"/>
    <cellStyle name="Comma 29 19" xfId="6386" xr:uid="{00000000-0005-0000-0000-0000181C0000}"/>
    <cellStyle name="Comma 29 19 2" xfId="6387" xr:uid="{00000000-0005-0000-0000-0000191C0000}"/>
    <cellStyle name="Comma 29 19 2 2" xfId="6388" xr:uid="{00000000-0005-0000-0000-00001A1C0000}"/>
    <cellStyle name="Comma 29 19 3" xfId="6389" xr:uid="{00000000-0005-0000-0000-00001B1C0000}"/>
    <cellStyle name="Comma 29 2" xfId="6390" xr:uid="{00000000-0005-0000-0000-00001C1C0000}"/>
    <cellStyle name="Comma 29 2 2" xfId="6391" xr:uid="{00000000-0005-0000-0000-00001D1C0000}"/>
    <cellStyle name="Comma 29 2 2 2" xfId="6392" xr:uid="{00000000-0005-0000-0000-00001E1C0000}"/>
    <cellStyle name="Comma 29 2 3" xfId="6393" xr:uid="{00000000-0005-0000-0000-00001F1C0000}"/>
    <cellStyle name="Comma 29 2 3 2" xfId="6394" xr:uid="{00000000-0005-0000-0000-0000201C0000}"/>
    <cellStyle name="Comma 29 2 3 2 2" xfId="6395" xr:uid="{00000000-0005-0000-0000-0000211C0000}"/>
    <cellStyle name="Comma 29 2 3 3" xfId="6396" xr:uid="{00000000-0005-0000-0000-0000221C0000}"/>
    <cellStyle name="Comma 29 2 4" xfId="6397" xr:uid="{00000000-0005-0000-0000-0000231C0000}"/>
    <cellStyle name="Comma 29 20" xfId="6398" xr:uid="{00000000-0005-0000-0000-0000241C0000}"/>
    <cellStyle name="Comma 29 20 2" xfId="6399" xr:uid="{00000000-0005-0000-0000-0000251C0000}"/>
    <cellStyle name="Comma 29 20 2 2" xfId="6400" xr:uid="{00000000-0005-0000-0000-0000261C0000}"/>
    <cellStyle name="Comma 29 20 3" xfId="6401" xr:uid="{00000000-0005-0000-0000-0000271C0000}"/>
    <cellStyle name="Comma 29 21" xfId="6402" xr:uid="{00000000-0005-0000-0000-0000281C0000}"/>
    <cellStyle name="Comma 29 21 2" xfId="6403" xr:uid="{00000000-0005-0000-0000-0000291C0000}"/>
    <cellStyle name="Comma 29 21 2 2" xfId="6404" xr:uid="{00000000-0005-0000-0000-00002A1C0000}"/>
    <cellStyle name="Comma 29 21 3" xfId="6405" xr:uid="{00000000-0005-0000-0000-00002B1C0000}"/>
    <cellStyle name="Comma 29 22" xfId="6406" xr:uid="{00000000-0005-0000-0000-00002C1C0000}"/>
    <cellStyle name="Comma 29 22 2" xfId="6407" xr:uid="{00000000-0005-0000-0000-00002D1C0000}"/>
    <cellStyle name="Comma 29 22 2 2" xfId="6408" xr:uid="{00000000-0005-0000-0000-00002E1C0000}"/>
    <cellStyle name="Comma 29 22 3" xfId="6409" xr:uid="{00000000-0005-0000-0000-00002F1C0000}"/>
    <cellStyle name="Comma 29 23" xfId="6410" xr:uid="{00000000-0005-0000-0000-0000301C0000}"/>
    <cellStyle name="Comma 29 23 2" xfId="6411" xr:uid="{00000000-0005-0000-0000-0000311C0000}"/>
    <cellStyle name="Comma 29 23 2 2" xfId="6412" xr:uid="{00000000-0005-0000-0000-0000321C0000}"/>
    <cellStyle name="Comma 29 23 3" xfId="6413" xr:uid="{00000000-0005-0000-0000-0000331C0000}"/>
    <cellStyle name="Comma 29 24" xfId="6414" xr:uid="{00000000-0005-0000-0000-0000341C0000}"/>
    <cellStyle name="Comma 29 24 2" xfId="6415" xr:uid="{00000000-0005-0000-0000-0000351C0000}"/>
    <cellStyle name="Comma 29 24 2 2" xfId="6416" xr:uid="{00000000-0005-0000-0000-0000361C0000}"/>
    <cellStyle name="Comma 29 24 3" xfId="6417" xr:uid="{00000000-0005-0000-0000-0000371C0000}"/>
    <cellStyle name="Comma 29 25" xfId="6418" xr:uid="{00000000-0005-0000-0000-0000381C0000}"/>
    <cellStyle name="Comma 29 25 2" xfId="6419" xr:uid="{00000000-0005-0000-0000-0000391C0000}"/>
    <cellStyle name="Comma 29 25 2 2" xfId="6420" xr:uid="{00000000-0005-0000-0000-00003A1C0000}"/>
    <cellStyle name="Comma 29 25 3" xfId="6421" xr:uid="{00000000-0005-0000-0000-00003B1C0000}"/>
    <cellStyle name="Comma 29 26" xfId="6422" xr:uid="{00000000-0005-0000-0000-00003C1C0000}"/>
    <cellStyle name="Comma 29 26 2" xfId="6423" xr:uid="{00000000-0005-0000-0000-00003D1C0000}"/>
    <cellStyle name="Comma 29 26 2 2" xfId="6424" xr:uid="{00000000-0005-0000-0000-00003E1C0000}"/>
    <cellStyle name="Comma 29 26 3" xfId="6425" xr:uid="{00000000-0005-0000-0000-00003F1C0000}"/>
    <cellStyle name="Comma 29 27" xfId="6426" xr:uid="{00000000-0005-0000-0000-0000401C0000}"/>
    <cellStyle name="Comma 29 27 2" xfId="6427" xr:uid="{00000000-0005-0000-0000-0000411C0000}"/>
    <cellStyle name="Comma 29 27 2 2" xfId="6428" xr:uid="{00000000-0005-0000-0000-0000421C0000}"/>
    <cellStyle name="Comma 29 27 3" xfId="6429" xr:uid="{00000000-0005-0000-0000-0000431C0000}"/>
    <cellStyle name="Comma 29 28" xfId="6430" xr:uid="{00000000-0005-0000-0000-0000441C0000}"/>
    <cellStyle name="Comma 29 28 2" xfId="6431" xr:uid="{00000000-0005-0000-0000-0000451C0000}"/>
    <cellStyle name="Comma 29 28 2 2" xfId="6432" xr:uid="{00000000-0005-0000-0000-0000461C0000}"/>
    <cellStyle name="Comma 29 28 3" xfId="6433" xr:uid="{00000000-0005-0000-0000-0000471C0000}"/>
    <cellStyle name="Comma 29 29" xfId="6434" xr:uid="{00000000-0005-0000-0000-0000481C0000}"/>
    <cellStyle name="Comma 29 29 2" xfId="6435" xr:uid="{00000000-0005-0000-0000-0000491C0000}"/>
    <cellStyle name="Comma 29 3" xfId="6436" xr:uid="{00000000-0005-0000-0000-00004A1C0000}"/>
    <cellStyle name="Comma 29 3 2" xfId="6437" xr:uid="{00000000-0005-0000-0000-00004B1C0000}"/>
    <cellStyle name="Comma 29 3 2 2" xfId="6438" xr:uid="{00000000-0005-0000-0000-00004C1C0000}"/>
    <cellStyle name="Comma 29 3 3" xfId="6439" xr:uid="{00000000-0005-0000-0000-00004D1C0000}"/>
    <cellStyle name="Comma 29 3 3 2" xfId="6440" xr:uid="{00000000-0005-0000-0000-00004E1C0000}"/>
    <cellStyle name="Comma 29 3 3 2 2" xfId="6441" xr:uid="{00000000-0005-0000-0000-00004F1C0000}"/>
    <cellStyle name="Comma 29 3 3 3" xfId="6442" xr:uid="{00000000-0005-0000-0000-0000501C0000}"/>
    <cellStyle name="Comma 29 3 4" xfId="6443" xr:uid="{00000000-0005-0000-0000-0000511C0000}"/>
    <cellStyle name="Comma 29 30" xfId="6444" xr:uid="{00000000-0005-0000-0000-0000521C0000}"/>
    <cellStyle name="Comma 29 30 2" xfId="6445" xr:uid="{00000000-0005-0000-0000-0000531C0000}"/>
    <cellStyle name="Comma 29 30 2 2" xfId="6446" xr:uid="{00000000-0005-0000-0000-0000541C0000}"/>
    <cellStyle name="Comma 29 30 3" xfId="6447" xr:uid="{00000000-0005-0000-0000-0000551C0000}"/>
    <cellStyle name="Comma 29 31" xfId="6448" xr:uid="{00000000-0005-0000-0000-0000561C0000}"/>
    <cellStyle name="Comma 29 31 2" xfId="6449" xr:uid="{00000000-0005-0000-0000-0000571C0000}"/>
    <cellStyle name="Comma 29 32" xfId="6450" xr:uid="{00000000-0005-0000-0000-0000581C0000}"/>
    <cellStyle name="Comma 29 33" xfId="6451" xr:uid="{00000000-0005-0000-0000-0000591C0000}"/>
    <cellStyle name="Comma 29 34" xfId="6452" xr:uid="{00000000-0005-0000-0000-00005A1C0000}"/>
    <cellStyle name="Comma 29 4" xfId="6453" xr:uid="{00000000-0005-0000-0000-00005B1C0000}"/>
    <cellStyle name="Comma 29 4 2" xfId="6454" xr:uid="{00000000-0005-0000-0000-00005C1C0000}"/>
    <cellStyle name="Comma 29 4 2 2" xfId="6455" xr:uid="{00000000-0005-0000-0000-00005D1C0000}"/>
    <cellStyle name="Comma 29 4 3" xfId="6456" xr:uid="{00000000-0005-0000-0000-00005E1C0000}"/>
    <cellStyle name="Comma 29 4 3 2" xfId="6457" xr:uid="{00000000-0005-0000-0000-00005F1C0000}"/>
    <cellStyle name="Comma 29 4 3 2 2" xfId="6458" xr:uid="{00000000-0005-0000-0000-0000601C0000}"/>
    <cellStyle name="Comma 29 4 3 3" xfId="6459" xr:uid="{00000000-0005-0000-0000-0000611C0000}"/>
    <cellStyle name="Comma 29 4 4" xfId="6460" xr:uid="{00000000-0005-0000-0000-0000621C0000}"/>
    <cellStyle name="Comma 29 5" xfId="6461" xr:uid="{00000000-0005-0000-0000-0000631C0000}"/>
    <cellStyle name="Comma 29 5 2" xfId="6462" xr:uid="{00000000-0005-0000-0000-0000641C0000}"/>
    <cellStyle name="Comma 29 5 2 2" xfId="6463" xr:uid="{00000000-0005-0000-0000-0000651C0000}"/>
    <cellStyle name="Comma 29 5 3" xfId="6464" xr:uid="{00000000-0005-0000-0000-0000661C0000}"/>
    <cellStyle name="Comma 29 5 3 2" xfId="6465" xr:uid="{00000000-0005-0000-0000-0000671C0000}"/>
    <cellStyle name="Comma 29 5 3 2 2" xfId="6466" xr:uid="{00000000-0005-0000-0000-0000681C0000}"/>
    <cellStyle name="Comma 29 5 3 3" xfId="6467" xr:uid="{00000000-0005-0000-0000-0000691C0000}"/>
    <cellStyle name="Comma 29 5 4" xfId="6468" xr:uid="{00000000-0005-0000-0000-00006A1C0000}"/>
    <cellStyle name="Comma 29 6" xfId="6469" xr:uid="{00000000-0005-0000-0000-00006B1C0000}"/>
    <cellStyle name="Comma 29 6 2" xfId="6470" xr:uid="{00000000-0005-0000-0000-00006C1C0000}"/>
    <cellStyle name="Comma 29 6 2 2" xfId="6471" xr:uid="{00000000-0005-0000-0000-00006D1C0000}"/>
    <cellStyle name="Comma 29 6 3" xfId="6472" xr:uid="{00000000-0005-0000-0000-00006E1C0000}"/>
    <cellStyle name="Comma 29 7" xfId="6473" xr:uid="{00000000-0005-0000-0000-00006F1C0000}"/>
    <cellStyle name="Comma 29 7 2" xfId="6474" xr:uid="{00000000-0005-0000-0000-0000701C0000}"/>
    <cellStyle name="Comma 29 7 2 2" xfId="6475" xr:uid="{00000000-0005-0000-0000-0000711C0000}"/>
    <cellStyle name="Comma 29 7 3" xfId="6476" xr:uid="{00000000-0005-0000-0000-0000721C0000}"/>
    <cellStyle name="Comma 29 8" xfId="6477" xr:uid="{00000000-0005-0000-0000-0000731C0000}"/>
    <cellStyle name="Comma 29 8 2" xfId="6478" xr:uid="{00000000-0005-0000-0000-0000741C0000}"/>
    <cellStyle name="Comma 29 8 2 2" xfId="6479" xr:uid="{00000000-0005-0000-0000-0000751C0000}"/>
    <cellStyle name="Comma 29 8 3" xfId="6480" xr:uid="{00000000-0005-0000-0000-0000761C0000}"/>
    <cellStyle name="Comma 29 9" xfId="6481" xr:uid="{00000000-0005-0000-0000-0000771C0000}"/>
    <cellStyle name="Comma 29 9 2" xfId="6482" xr:uid="{00000000-0005-0000-0000-0000781C0000}"/>
    <cellStyle name="Comma 29 9 2 2" xfId="6483" xr:uid="{00000000-0005-0000-0000-0000791C0000}"/>
    <cellStyle name="Comma 29 9 3" xfId="6484" xr:uid="{00000000-0005-0000-0000-00007A1C0000}"/>
    <cellStyle name="Comma 290" xfId="6485" xr:uid="{00000000-0005-0000-0000-00007B1C0000}"/>
    <cellStyle name="Comma 290 2" xfId="6486" xr:uid="{00000000-0005-0000-0000-00007C1C0000}"/>
    <cellStyle name="Comma 290 3" xfId="6487" xr:uid="{00000000-0005-0000-0000-00007D1C0000}"/>
    <cellStyle name="Comma 291" xfId="6488" xr:uid="{00000000-0005-0000-0000-00007E1C0000}"/>
    <cellStyle name="Comma 291 2" xfId="6489" xr:uid="{00000000-0005-0000-0000-00007F1C0000}"/>
    <cellStyle name="Comma 291 3" xfId="6490" xr:uid="{00000000-0005-0000-0000-0000801C0000}"/>
    <cellStyle name="Comma 292" xfId="6491" xr:uid="{00000000-0005-0000-0000-0000811C0000}"/>
    <cellStyle name="Comma 292 2" xfId="6492" xr:uid="{00000000-0005-0000-0000-0000821C0000}"/>
    <cellStyle name="Comma 292 3" xfId="6493" xr:uid="{00000000-0005-0000-0000-0000831C0000}"/>
    <cellStyle name="Comma 293" xfId="6494" xr:uid="{00000000-0005-0000-0000-0000841C0000}"/>
    <cellStyle name="Comma 293 2" xfId="6495" xr:uid="{00000000-0005-0000-0000-0000851C0000}"/>
    <cellStyle name="Comma 293 3" xfId="6496" xr:uid="{00000000-0005-0000-0000-0000861C0000}"/>
    <cellStyle name="Comma 294" xfId="6497" xr:uid="{00000000-0005-0000-0000-0000871C0000}"/>
    <cellStyle name="Comma 294 2" xfId="6498" xr:uid="{00000000-0005-0000-0000-0000881C0000}"/>
    <cellStyle name="Comma 294 3" xfId="6499" xr:uid="{00000000-0005-0000-0000-0000891C0000}"/>
    <cellStyle name="Comma 295" xfId="6500" xr:uid="{00000000-0005-0000-0000-00008A1C0000}"/>
    <cellStyle name="Comma 295 2" xfId="6501" xr:uid="{00000000-0005-0000-0000-00008B1C0000}"/>
    <cellStyle name="Comma 295 3" xfId="6502" xr:uid="{00000000-0005-0000-0000-00008C1C0000}"/>
    <cellStyle name="Comma 296" xfId="6503" xr:uid="{00000000-0005-0000-0000-00008D1C0000}"/>
    <cellStyle name="Comma 296 2" xfId="6504" xr:uid="{00000000-0005-0000-0000-00008E1C0000}"/>
    <cellStyle name="Comma 296 3" xfId="6505" xr:uid="{00000000-0005-0000-0000-00008F1C0000}"/>
    <cellStyle name="Comma 297" xfId="6506" xr:uid="{00000000-0005-0000-0000-0000901C0000}"/>
    <cellStyle name="Comma 297 2" xfId="6507" xr:uid="{00000000-0005-0000-0000-0000911C0000}"/>
    <cellStyle name="Comma 297 3" xfId="6508" xr:uid="{00000000-0005-0000-0000-0000921C0000}"/>
    <cellStyle name="Comma 298" xfId="6509" xr:uid="{00000000-0005-0000-0000-0000931C0000}"/>
    <cellStyle name="Comma 298 2" xfId="6510" xr:uid="{00000000-0005-0000-0000-0000941C0000}"/>
    <cellStyle name="Comma 298 3" xfId="6511" xr:uid="{00000000-0005-0000-0000-0000951C0000}"/>
    <cellStyle name="Comma 299" xfId="6512" xr:uid="{00000000-0005-0000-0000-0000961C0000}"/>
    <cellStyle name="Comma 299 2" xfId="6513" xr:uid="{00000000-0005-0000-0000-0000971C0000}"/>
    <cellStyle name="Comma 299 3" xfId="6514" xr:uid="{00000000-0005-0000-0000-0000981C0000}"/>
    <cellStyle name="Comma 3" xfId="6515" xr:uid="{00000000-0005-0000-0000-0000991C0000}"/>
    <cellStyle name="Comma 3 10" xfId="6516" xr:uid="{00000000-0005-0000-0000-00009A1C0000}"/>
    <cellStyle name="Comma 3 11" xfId="6517" xr:uid="{00000000-0005-0000-0000-00009B1C0000}"/>
    <cellStyle name="Comma 3 12" xfId="6518" xr:uid="{00000000-0005-0000-0000-00009C1C0000}"/>
    <cellStyle name="Comma 3 12 2" xfId="6519" xr:uid="{00000000-0005-0000-0000-00009D1C0000}"/>
    <cellStyle name="Comma 3 13" xfId="6520" xr:uid="{00000000-0005-0000-0000-00009E1C0000}"/>
    <cellStyle name="Comma 3 2" xfId="6521" xr:uid="{00000000-0005-0000-0000-00009F1C0000}"/>
    <cellStyle name="Comma 3 2 10" xfId="6522" xr:uid="{00000000-0005-0000-0000-0000A01C0000}"/>
    <cellStyle name="Comma 3 2 11" xfId="6523" xr:uid="{00000000-0005-0000-0000-0000A11C0000}"/>
    <cellStyle name="Comma 3 2 12" xfId="6524" xr:uid="{00000000-0005-0000-0000-0000A21C0000}"/>
    <cellStyle name="Comma 3 2 13" xfId="6525" xr:uid="{00000000-0005-0000-0000-0000A31C0000}"/>
    <cellStyle name="Comma 3 2 14" xfId="6526" xr:uid="{00000000-0005-0000-0000-0000A41C0000}"/>
    <cellStyle name="Comma 3 2 15" xfId="6527" xr:uid="{00000000-0005-0000-0000-0000A51C0000}"/>
    <cellStyle name="Comma 3 2 16" xfId="6528" xr:uid="{00000000-0005-0000-0000-0000A61C0000}"/>
    <cellStyle name="Comma 3 2 17" xfId="6529" xr:uid="{00000000-0005-0000-0000-0000A71C0000}"/>
    <cellStyle name="Comma 3 2 18" xfId="6530" xr:uid="{00000000-0005-0000-0000-0000A81C0000}"/>
    <cellStyle name="Comma 3 2 19" xfId="6531" xr:uid="{00000000-0005-0000-0000-0000A91C0000}"/>
    <cellStyle name="Comma 3 2 2" xfId="6532" xr:uid="{00000000-0005-0000-0000-0000AA1C0000}"/>
    <cellStyle name="Comma 3 2 2 2" xfId="6533" xr:uid="{00000000-0005-0000-0000-0000AB1C0000}"/>
    <cellStyle name="Comma 3 2 2 3" xfId="6534" xr:uid="{00000000-0005-0000-0000-0000AC1C0000}"/>
    <cellStyle name="Comma 3 2 2 4" xfId="6535" xr:uid="{00000000-0005-0000-0000-0000AD1C0000}"/>
    <cellStyle name="Comma 3 2 2 4 2" xfId="20437" xr:uid="{00000000-0005-0000-0000-0000AE1C0000}"/>
    <cellStyle name="Comma 3 2 3" xfId="6536" xr:uid="{00000000-0005-0000-0000-0000AF1C0000}"/>
    <cellStyle name="Comma 3 2 3 2" xfId="6537" xr:uid="{00000000-0005-0000-0000-0000B01C0000}"/>
    <cellStyle name="Comma 3 2 3 2 2" xfId="6538" xr:uid="{00000000-0005-0000-0000-0000B11C0000}"/>
    <cellStyle name="Comma 3 2 3 2 2 2" xfId="6539" xr:uid="{00000000-0005-0000-0000-0000B21C0000}"/>
    <cellStyle name="Comma 3 2 3 2 3" xfId="6540" xr:uid="{00000000-0005-0000-0000-0000B31C0000}"/>
    <cellStyle name="Comma 3 2 3 3" xfId="6541" xr:uid="{00000000-0005-0000-0000-0000B41C0000}"/>
    <cellStyle name="Comma 3 2 3 3 2" xfId="6542" xr:uid="{00000000-0005-0000-0000-0000B51C0000}"/>
    <cellStyle name="Comma 3 2 3 4" xfId="6543" xr:uid="{00000000-0005-0000-0000-0000B61C0000}"/>
    <cellStyle name="Comma 3 2 3 5" xfId="6544" xr:uid="{00000000-0005-0000-0000-0000B71C0000}"/>
    <cellStyle name="Comma 3 2 3 6" xfId="6545" xr:uid="{00000000-0005-0000-0000-0000B81C0000}"/>
    <cellStyle name="Comma 3 2 4" xfId="6546" xr:uid="{00000000-0005-0000-0000-0000B91C0000}"/>
    <cellStyle name="Comma 3 2 4 2" xfId="6547" xr:uid="{00000000-0005-0000-0000-0000BA1C0000}"/>
    <cellStyle name="Comma 3 2 4 2 2" xfId="6548" xr:uid="{00000000-0005-0000-0000-0000BB1C0000}"/>
    <cellStyle name="Comma 3 2 4 3" xfId="6549" xr:uid="{00000000-0005-0000-0000-0000BC1C0000}"/>
    <cellStyle name="Comma 3 2 4 4" xfId="6550" xr:uid="{00000000-0005-0000-0000-0000BD1C0000}"/>
    <cellStyle name="Comma 3 2 4 5" xfId="6551" xr:uid="{00000000-0005-0000-0000-0000BE1C0000}"/>
    <cellStyle name="Comma 3 2 4 5 2" xfId="20438" xr:uid="{00000000-0005-0000-0000-0000BF1C0000}"/>
    <cellStyle name="Comma 3 2 5" xfId="6552" xr:uid="{00000000-0005-0000-0000-0000C01C0000}"/>
    <cellStyle name="Comma 3 2 5 2" xfId="6553" xr:uid="{00000000-0005-0000-0000-0000C11C0000}"/>
    <cellStyle name="Comma 3 2 5 3" xfId="6554" xr:uid="{00000000-0005-0000-0000-0000C21C0000}"/>
    <cellStyle name="Comma 3 2 6" xfId="6555" xr:uid="{00000000-0005-0000-0000-0000C31C0000}"/>
    <cellStyle name="Comma 3 2 6 2" xfId="6556" xr:uid="{00000000-0005-0000-0000-0000C41C0000}"/>
    <cellStyle name="Comma 3 2 6 3" xfId="6557" xr:uid="{00000000-0005-0000-0000-0000C51C0000}"/>
    <cellStyle name="Comma 3 2 7" xfId="6558" xr:uid="{00000000-0005-0000-0000-0000C61C0000}"/>
    <cellStyle name="Comma 3 2 7 2" xfId="6559" xr:uid="{00000000-0005-0000-0000-0000C71C0000}"/>
    <cellStyle name="Comma 3 2 7 3" xfId="6560" xr:uid="{00000000-0005-0000-0000-0000C81C0000}"/>
    <cellStyle name="Comma 3 2 8" xfId="6561" xr:uid="{00000000-0005-0000-0000-0000C91C0000}"/>
    <cellStyle name="Comma 3 2 9" xfId="6562" xr:uid="{00000000-0005-0000-0000-0000CA1C0000}"/>
    <cellStyle name="Comma 3 3" xfId="6563" xr:uid="{00000000-0005-0000-0000-0000CB1C0000}"/>
    <cellStyle name="Comma 3 3 10" xfId="6564" xr:uid="{00000000-0005-0000-0000-0000CC1C0000}"/>
    <cellStyle name="Comma 3 3 10 2" xfId="20439" xr:uid="{00000000-0005-0000-0000-0000CD1C0000}"/>
    <cellStyle name="Comma 3 3 2" xfId="6565" xr:uid="{00000000-0005-0000-0000-0000CE1C0000}"/>
    <cellStyle name="Comma 3 3 2 2" xfId="6566" xr:uid="{00000000-0005-0000-0000-0000CF1C0000}"/>
    <cellStyle name="Comma 3 3 2 3" xfId="6567" xr:uid="{00000000-0005-0000-0000-0000D01C0000}"/>
    <cellStyle name="Comma 3 3 3" xfId="6568" xr:uid="{00000000-0005-0000-0000-0000D11C0000}"/>
    <cellStyle name="Comma 3 3 3 2" xfId="6569" xr:uid="{00000000-0005-0000-0000-0000D21C0000}"/>
    <cellStyle name="Comma 3 3 3 2 2" xfId="6570" xr:uid="{00000000-0005-0000-0000-0000D31C0000}"/>
    <cellStyle name="Comma 3 3 3 2 2 2" xfId="6571" xr:uid="{00000000-0005-0000-0000-0000D41C0000}"/>
    <cellStyle name="Comma 3 3 3 2 3" xfId="6572" xr:uid="{00000000-0005-0000-0000-0000D51C0000}"/>
    <cellStyle name="Comma 3 3 3 3" xfId="6573" xr:uid="{00000000-0005-0000-0000-0000D61C0000}"/>
    <cellStyle name="Comma 3 3 3 3 2" xfId="6574" xr:uid="{00000000-0005-0000-0000-0000D71C0000}"/>
    <cellStyle name="Comma 3 3 3 4" xfId="6575" xr:uid="{00000000-0005-0000-0000-0000D81C0000}"/>
    <cellStyle name="Comma 3 3 3 4 2" xfId="6576" xr:uid="{00000000-0005-0000-0000-0000D91C0000}"/>
    <cellStyle name="Comma 3 3 3 5" xfId="6577" xr:uid="{00000000-0005-0000-0000-0000DA1C0000}"/>
    <cellStyle name="Comma 3 3 4" xfId="6578" xr:uid="{00000000-0005-0000-0000-0000DB1C0000}"/>
    <cellStyle name="Comma 3 3 4 2" xfId="6579" xr:uid="{00000000-0005-0000-0000-0000DC1C0000}"/>
    <cellStyle name="Comma 3 3 4 2 2" xfId="6580" xr:uid="{00000000-0005-0000-0000-0000DD1C0000}"/>
    <cellStyle name="Comma 3 3 4 3" xfId="6581" xr:uid="{00000000-0005-0000-0000-0000DE1C0000}"/>
    <cellStyle name="Comma 3 3 4 4" xfId="6582" xr:uid="{00000000-0005-0000-0000-0000DF1C0000}"/>
    <cellStyle name="Comma 3 3 5" xfId="6583" xr:uid="{00000000-0005-0000-0000-0000E01C0000}"/>
    <cellStyle name="Comma 3 3 5 2" xfId="6584" xr:uid="{00000000-0005-0000-0000-0000E11C0000}"/>
    <cellStyle name="Comma 3 3 5 3" xfId="6585" xr:uid="{00000000-0005-0000-0000-0000E21C0000}"/>
    <cellStyle name="Comma 3 3 6" xfId="6586" xr:uid="{00000000-0005-0000-0000-0000E31C0000}"/>
    <cellStyle name="Comma 3 3 6 2" xfId="6587" xr:uid="{00000000-0005-0000-0000-0000E41C0000}"/>
    <cellStyle name="Comma 3 3 7" xfId="6588" xr:uid="{00000000-0005-0000-0000-0000E51C0000}"/>
    <cellStyle name="Comma 3 3 8" xfId="6589" xr:uid="{00000000-0005-0000-0000-0000E61C0000}"/>
    <cellStyle name="Comma 3 3 9" xfId="6590" xr:uid="{00000000-0005-0000-0000-0000E71C0000}"/>
    <cellStyle name="Comma 3 4" xfId="6591" xr:uid="{00000000-0005-0000-0000-0000E81C0000}"/>
    <cellStyle name="Comma 3 4 2" xfId="6592" xr:uid="{00000000-0005-0000-0000-0000E91C0000}"/>
    <cellStyle name="Comma 3 4 2 2" xfId="6593" xr:uid="{00000000-0005-0000-0000-0000EA1C0000}"/>
    <cellStyle name="Comma 3 4 2 2 2" xfId="6594" xr:uid="{00000000-0005-0000-0000-0000EB1C0000}"/>
    <cellStyle name="Comma 3 4 2 2 2 2" xfId="6595" xr:uid="{00000000-0005-0000-0000-0000EC1C0000}"/>
    <cellStyle name="Comma 3 4 2 2 3" xfId="6596" xr:uid="{00000000-0005-0000-0000-0000ED1C0000}"/>
    <cellStyle name="Comma 3 4 2 3" xfId="6597" xr:uid="{00000000-0005-0000-0000-0000EE1C0000}"/>
    <cellStyle name="Comma 3 4 2 3 2" xfId="6598" xr:uid="{00000000-0005-0000-0000-0000EF1C0000}"/>
    <cellStyle name="Comma 3 4 2 4" xfId="6599" xr:uid="{00000000-0005-0000-0000-0000F01C0000}"/>
    <cellStyle name="Comma 3 4 3" xfId="6600" xr:uid="{00000000-0005-0000-0000-0000F11C0000}"/>
    <cellStyle name="Comma 3 4 3 2" xfId="6601" xr:uid="{00000000-0005-0000-0000-0000F21C0000}"/>
    <cellStyle name="Comma 3 4 3 2 2" xfId="6602" xr:uid="{00000000-0005-0000-0000-0000F31C0000}"/>
    <cellStyle name="Comma 3 4 3 3" xfId="6603" xr:uid="{00000000-0005-0000-0000-0000F41C0000}"/>
    <cellStyle name="Comma 3 4 4" xfId="6604" xr:uid="{00000000-0005-0000-0000-0000F51C0000}"/>
    <cellStyle name="Comma 3 4 4 2" xfId="6605" xr:uid="{00000000-0005-0000-0000-0000F61C0000}"/>
    <cellStyle name="Comma 3 4 5" xfId="6606" xr:uid="{00000000-0005-0000-0000-0000F71C0000}"/>
    <cellStyle name="Comma 3 4 5 2" xfId="6607" xr:uid="{00000000-0005-0000-0000-0000F81C0000}"/>
    <cellStyle name="Comma 3 4 6" xfId="6608" xr:uid="{00000000-0005-0000-0000-0000F91C0000}"/>
    <cellStyle name="Comma 3 4 7" xfId="6609" xr:uid="{00000000-0005-0000-0000-0000FA1C0000}"/>
    <cellStyle name="Comma 3 4 8" xfId="6610" xr:uid="{00000000-0005-0000-0000-0000FB1C0000}"/>
    <cellStyle name="Comma 3 4 8 2" xfId="20440" xr:uid="{00000000-0005-0000-0000-0000FC1C0000}"/>
    <cellStyle name="Comma 3 5" xfId="6611" xr:uid="{00000000-0005-0000-0000-0000FD1C0000}"/>
    <cellStyle name="Comma 3 5 2" xfId="6612" xr:uid="{00000000-0005-0000-0000-0000FE1C0000}"/>
    <cellStyle name="Comma 3 5 2 2" xfId="6613" xr:uid="{00000000-0005-0000-0000-0000FF1C0000}"/>
    <cellStyle name="Comma 3 5 3" xfId="6614" xr:uid="{00000000-0005-0000-0000-0000001D0000}"/>
    <cellStyle name="Comma 3 5 4" xfId="6615" xr:uid="{00000000-0005-0000-0000-0000011D0000}"/>
    <cellStyle name="Comma 3 5 5" xfId="6616" xr:uid="{00000000-0005-0000-0000-0000021D0000}"/>
    <cellStyle name="Comma 3 6" xfId="6617" xr:uid="{00000000-0005-0000-0000-0000031D0000}"/>
    <cellStyle name="Comma 3 6 2" xfId="6618" xr:uid="{00000000-0005-0000-0000-0000041D0000}"/>
    <cellStyle name="Comma 3 6 2 2" xfId="6619" xr:uid="{00000000-0005-0000-0000-0000051D0000}"/>
    <cellStyle name="Comma 3 6 2 2 2" xfId="6620" xr:uid="{00000000-0005-0000-0000-0000061D0000}"/>
    <cellStyle name="Comma 3 6 2 2 2 2" xfId="6621" xr:uid="{00000000-0005-0000-0000-0000071D0000}"/>
    <cellStyle name="Comma 3 6 2 2 3" xfId="6622" xr:uid="{00000000-0005-0000-0000-0000081D0000}"/>
    <cellStyle name="Comma 3 6 2 3" xfId="6623" xr:uid="{00000000-0005-0000-0000-0000091D0000}"/>
    <cellStyle name="Comma 3 6 2 3 2" xfId="6624" xr:uid="{00000000-0005-0000-0000-00000A1D0000}"/>
    <cellStyle name="Comma 3 6 2 4" xfId="6625" xr:uid="{00000000-0005-0000-0000-00000B1D0000}"/>
    <cellStyle name="Comma 3 6 3" xfId="6626" xr:uid="{00000000-0005-0000-0000-00000C1D0000}"/>
    <cellStyle name="Comma 3 6 3 2" xfId="6627" xr:uid="{00000000-0005-0000-0000-00000D1D0000}"/>
    <cellStyle name="Comma 3 6 3 2 2" xfId="6628" xr:uid="{00000000-0005-0000-0000-00000E1D0000}"/>
    <cellStyle name="Comma 3 6 3 3" xfId="6629" xr:uid="{00000000-0005-0000-0000-00000F1D0000}"/>
    <cellStyle name="Comma 3 6 4" xfId="6630" xr:uid="{00000000-0005-0000-0000-0000101D0000}"/>
    <cellStyle name="Comma 3 6 4 2" xfId="6631" xr:uid="{00000000-0005-0000-0000-0000111D0000}"/>
    <cellStyle name="Comma 3 6 5" xfId="6632" xr:uid="{00000000-0005-0000-0000-0000121D0000}"/>
    <cellStyle name="Comma 3 6 5 2" xfId="6633" xr:uid="{00000000-0005-0000-0000-0000131D0000}"/>
    <cellStyle name="Comma 3 6 6" xfId="6634" xr:uid="{00000000-0005-0000-0000-0000141D0000}"/>
    <cellStyle name="Comma 3 6 7" xfId="6635" xr:uid="{00000000-0005-0000-0000-0000151D0000}"/>
    <cellStyle name="Comma 3 6 7 2" xfId="20441" xr:uid="{00000000-0005-0000-0000-0000161D0000}"/>
    <cellStyle name="Comma 3 7" xfId="6636" xr:uid="{00000000-0005-0000-0000-0000171D0000}"/>
    <cellStyle name="Comma 3 7 2" xfId="6637" xr:uid="{00000000-0005-0000-0000-0000181D0000}"/>
    <cellStyle name="Comma 3 8" xfId="6638" xr:uid="{00000000-0005-0000-0000-0000191D0000}"/>
    <cellStyle name="Comma 3 8 2" xfId="6639" xr:uid="{00000000-0005-0000-0000-00001A1D0000}"/>
    <cellStyle name="Comma 3 9" xfId="6640" xr:uid="{00000000-0005-0000-0000-00001B1D0000}"/>
    <cellStyle name="Comma 30" xfId="6641" xr:uid="{00000000-0005-0000-0000-00001C1D0000}"/>
    <cellStyle name="Comma 30 10" xfId="6642" xr:uid="{00000000-0005-0000-0000-00001D1D0000}"/>
    <cellStyle name="Comma 30 10 2" xfId="6643" xr:uid="{00000000-0005-0000-0000-00001E1D0000}"/>
    <cellStyle name="Comma 30 10 2 2" xfId="6644" xr:uid="{00000000-0005-0000-0000-00001F1D0000}"/>
    <cellStyle name="Comma 30 10 3" xfId="6645" xr:uid="{00000000-0005-0000-0000-0000201D0000}"/>
    <cellStyle name="Comma 30 11" xfId="6646" xr:uid="{00000000-0005-0000-0000-0000211D0000}"/>
    <cellStyle name="Comma 30 11 2" xfId="6647" xr:uid="{00000000-0005-0000-0000-0000221D0000}"/>
    <cellStyle name="Comma 30 11 2 2" xfId="6648" xr:uid="{00000000-0005-0000-0000-0000231D0000}"/>
    <cellStyle name="Comma 30 11 3" xfId="6649" xr:uid="{00000000-0005-0000-0000-0000241D0000}"/>
    <cellStyle name="Comma 30 12" xfId="6650" xr:uid="{00000000-0005-0000-0000-0000251D0000}"/>
    <cellStyle name="Comma 30 12 2" xfId="6651" xr:uid="{00000000-0005-0000-0000-0000261D0000}"/>
    <cellStyle name="Comma 30 12 2 2" xfId="6652" xr:uid="{00000000-0005-0000-0000-0000271D0000}"/>
    <cellStyle name="Comma 30 12 3" xfId="6653" xr:uid="{00000000-0005-0000-0000-0000281D0000}"/>
    <cellStyle name="Comma 30 13" xfId="6654" xr:uid="{00000000-0005-0000-0000-0000291D0000}"/>
    <cellStyle name="Comma 30 13 2" xfId="6655" xr:uid="{00000000-0005-0000-0000-00002A1D0000}"/>
    <cellStyle name="Comma 30 13 2 2" xfId="6656" xr:uid="{00000000-0005-0000-0000-00002B1D0000}"/>
    <cellStyle name="Comma 30 13 3" xfId="6657" xr:uid="{00000000-0005-0000-0000-00002C1D0000}"/>
    <cellStyle name="Comma 30 14" xfId="6658" xr:uid="{00000000-0005-0000-0000-00002D1D0000}"/>
    <cellStyle name="Comma 30 14 2" xfId="6659" xr:uid="{00000000-0005-0000-0000-00002E1D0000}"/>
    <cellStyle name="Comma 30 14 2 2" xfId="6660" xr:uid="{00000000-0005-0000-0000-00002F1D0000}"/>
    <cellStyle name="Comma 30 14 3" xfId="6661" xr:uid="{00000000-0005-0000-0000-0000301D0000}"/>
    <cellStyle name="Comma 30 15" xfId="6662" xr:uid="{00000000-0005-0000-0000-0000311D0000}"/>
    <cellStyle name="Comma 30 15 2" xfId="6663" xr:uid="{00000000-0005-0000-0000-0000321D0000}"/>
    <cellStyle name="Comma 30 15 2 2" xfId="6664" xr:uid="{00000000-0005-0000-0000-0000331D0000}"/>
    <cellStyle name="Comma 30 15 3" xfId="6665" xr:uid="{00000000-0005-0000-0000-0000341D0000}"/>
    <cellStyle name="Comma 30 16" xfId="6666" xr:uid="{00000000-0005-0000-0000-0000351D0000}"/>
    <cellStyle name="Comma 30 16 2" xfId="6667" xr:uid="{00000000-0005-0000-0000-0000361D0000}"/>
    <cellStyle name="Comma 30 16 2 2" xfId="6668" xr:uid="{00000000-0005-0000-0000-0000371D0000}"/>
    <cellStyle name="Comma 30 16 3" xfId="6669" xr:uid="{00000000-0005-0000-0000-0000381D0000}"/>
    <cellStyle name="Comma 30 17" xfId="6670" xr:uid="{00000000-0005-0000-0000-0000391D0000}"/>
    <cellStyle name="Comma 30 17 2" xfId="6671" xr:uid="{00000000-0005-0000-0000-00003A1D0000}"/>
    <cellStyle name="Comma 30 17 2 2" xfId="6672" xr:uid="{00000000-0005-0000-0000-00003B1D0000}"/>
    <cellStyle name="Comma 30 17 3" xfId="6673" xr:uid="{00000000-0005-0000-0000-00003C1D0000}"/>
    <cellStyle name="Comma 30 18" xfId="6674" xr:uid="{00000000-0005-0000-0000-00003D1D0000}"/>
    <cellStyle name="Comma 30 18 2" xfId="6675" xr:uid="{00000000-0005-0000-0000-00003E1D0000}"/>
    <cellStyle name="Comma 30 18 2 2" xfId="6676" xr:uid="{00000000-0005-0000-0000-00003F1D0000}"/>
    <cellStyle name="Comma 30 18 3" xfId="6677" xr:uid="{00000000-0005-0000-0000-0000401D0000}"/>
    <cellStyle name="Comma 30 19" xfId="6678" xr:uid="{00000000-0005-0000-0000-0000411D0000}"/>
    <cellStyle name="Comma 30 19 2" xfId="6679" xr:uid="{00000000-0005-0000-0000-0000421D0000}"/>
    <cellStyle name="Comma 30 19 2 2" xfId="6680" xr:uid="{00000000-0005-0000-0000-0000431D0000}"/>
    <cellStyle name="Comma 30 19 3" xfId="6681" xr:uid="{00000000-0005-0000-0000-0000441D0000}"/>
    <cellStyle name="Comma 30 2" xfId="6682" xr:uid="{00000000-0005-0000-0000-0000451D0000}"/>
    <cellStyle name="Comma 30 2 2" xfId="6683" xr:uid="{00000000-0005-0000-0000-0000461D0000}"/>
    <cellStyle name="Comma 30 2 2 2" xfId="6684" xr:uid="{00000000-0005-0000-0000-0000471D0000}"/>
    <cellStyle name="Comma 30 2 3" xfId="6685" xr:uid="{00000000-0005-0000-0000-0000481D0000}"/>
    <cellStyle name="Comma 30 2 3 2" xfId="6686" xr:uid="{00000000-0005-0000-0000-0000491D0000}"/>
    <cellStyle name="Comma 30 2 3 2 2" xfId="6687" xr:uid="{00000000-0005-0000-0000-00004A1D0000}"/>
    <cellStyle name="Comma 30 2 3 3" xfId="6688" xr:uid="{00000000-0005-0000-0000-00004B1D0000}"/>
    <cellStyle name="Comma 30 2 4" xfId="6689" xr:uid="{00000000-0005-0000-0000-00004C1D0000}"/>
    <cellStyle name="Comma 30 20" xfId="6690" xr:uid="{00000000-0005-0000-0000-00004D1D0000}"/>
    <cellStyle name="Comma 30 20 2" xfId="6691" xr:uid="{00000000-0005-0000-0000-00004E1D0000}"/>
    <cellStyle name="Comma 30 20 2 2" xfId="6692" xr:uid="{00000000-0005-0000-0000-00004F1D0000}"/>
    <cellStyle name="Comma 30 20 3" xfId="6693" xr:uid="{00000000-0005-0000-0000-0000501D0000}"/>
    <cellStyle name="Comma 30 21" xfId="6694" xr:uid="{00000000-0005-0000-0000-0000511D0000}"/>
    <cellStyle name="Comma 30 21 2" xfId="6695" xr:uid="{00000000-0005-0000-0000-0000521D0000}"/>
    <cellStyle name="Comma 30 21 2 2" xfId="6696" xr:uid="{00000000-0005-0000-0000-0000531D0000}"/>
    <cellStyle name="Comma 30 21 3" xfId="6697" xr:uid="{00000000-0005-0000-0000-0000541D0000}"/>
    <cellStyle name="Comma 30 22" xfId="6698" xr:uid="{00000000-0005-0000-0000-0000551D0000}"/>
    <cellStyle name="Comma 30 22 2" xfId="6699" xr:uid="{00000000-0005-0000-0000-0000561D0000}"/>
    <cellStyle name="Comma 30 22 2 2" xfId="6700" xr:uid="{00000000-0005-0000-0000-0000571D0000}"/>
    <cellStyle name="Comma 30 22 3" xfId="6701" xr:uid="{00000000-0005-0000-0000-0000581D0000}"/>
    <cellStyle name="Comma 30 23" xfId="6702" xr:uid="{00000000-0005-0000-0000-0000591D0000}"/>
    <cellStyle name="Comma 30 23 2" xfId="6703" xr:uid="{00000000-0005-0000-0000-00005A1D0000}"/>
    <cellStyle name="Comma 30 23 2 2" xfId="6704" xr:uid="{00000000-0005-0000-0000-00005B1D0000}"/>
    <cellStyle name="Comma 30 23 3" xfId="6705" xr:uid="{00000000-0005-0000-0000-00005C1D0000}"/>
    <cellStyle name="Comma 30 24" xfId="6706" xr:uid="{00000000-0005-0000-0000-00005D1D0000}"/>
    <cellStyle name="Comma 30 24 2" xfId="6707" xr:uid="{00000000-0005-0000-0000-00005E1D0000}"/>
    <cellStyle name="Comma 30 24 2 2" xfId="6708" xr:uid="{00000000-0005-0000-0000-00005F1D0000}"/>
    <cellStyle name="Comma 30 24 3" xfId="6709" xr:uid="{00000000-0005-0000-0000-0000601D0000}"/>
    <cellStyle name="Comma 30 25" xfId="6710" xr:uid="{00000000-0005-0000-0000-0000611D0000}"/>
    <cellStyle name="Comma 30 25 2" xfId="6711" xr:uid="{00000000-0005-0000-0000-0000621D0000}"/>
    <cellStyle name="Comma 30 25 2 2" xfId="6712" xr:uid="{00000000-0005-0000-0000-0000631D0000}"/>
    <cellStyle name="Comma 30 25 3" xfId="6713" xr:uid="{00000000-0005-0000-0000-0000641D0000}"/>
    <cellStyle name="Comma 30 26" xfId="6714" xr:uid="{00000000-0005-0000-0000-0000651D0000}"/>
    <cellStyle name="Comma 30 26 2" xfId="6715" xr:uid="{00000000-0005-0000-0000-0000661D0000}"/>
    <cellStyle name="Comma 30 26 2 2" xfId="6716" xr:uid="{00000000-0005-0000-0000-0000671D0000}"/>
    <cellStyle name="Comma 30 26 3" xfId="6717" xr:uid="{00000000-0005-0000-0000-0000681D0000}"/>
    <cellStyle name="Comma 30 27" xfId="6718" xr:uid="{00000000-0005-0000-0000-0000691D0000}"/>
    <cellStyle name="Comma 30 27 2" xfId="6719" xr:uid="{00000000-0005-0000-0000-00006A1D0000}"/>
    <cellStyle name="Comma 30 27 2 2" xfId="6720" xr:uid="{00000000-0005-0000-0000-00006B1D0000}"/>
    <cellStyle name="Comma 30 27 3" xfId="6721" xr:uid="{00000000-0005-0000-0000-00006C1D0000}"/>
    <cellStyle name="Comma 30 28" xfId="6722" xr:uid="{00000000-0005-0000-0000-00006D1D0000}"/>
    <cellStyle name="Comma 30 28 2" xfId="6723" xr:uid="{00000000-0005-0000-0000-00006E1D0000}"/>
    <cellStyle name="Comma 30 28 2 2" xfId="6724" xr:uid="{00000000-0005-0000-0000-00006F1D0000}"/>
    <cellStyle name="Comma 30 28 3" xfId="6725" xr:uid="{00000000-0005-0000-0000-0000701D0000}"/>
    <cellStyle name="Comma 30 29" xfId="6726" xr:uid="{00000000-0005-0000-0000-0000711D0000}"/>
    <cellStyle name="Comma 30 29 2" xfId="6727" xr:uid="{00000000-0005-0000-0000-0000721D0000}"/>
    <cellStyle name="Comma 30 3" xfId="6728" xr:uid="{00000000-0005-0000-0000-0000731D0000}"/>
    <cellStyle name="Comma 30 3 2" xfId="6729" xr:uid="{00000000-0005-0000-0000-0000741D0000}"/>
    <cellStyle name="Comma 30 3 2 2" xfId="6730" xr:uid="{00000000-0005-0000-0000-0000751D0000}"/>
    <cellStyle name="Comma 30 3 3" xfId="6731" xr:uid="{00000000-0005-0000-0000-0000761D0000}"/>
    <cellStyle name="Comma 30 3 3 2" xfId="6732" xr:uid="{00000000-0005-0000-0000-0000771D0000}"/>
    <cellStyle name="Comma 30 3 3 2 2" xfId="6733" xr:uid="{00000000-0005-0000-0000-0000781D0000}"/>
    <cellStyle name="Comma 30 3 3 3" xfId="6734" xr:uid="{00000000-0005-0000-0000-0000791D0000}"/>
    <cellStyle name="Comma 30 3 4" xfId="6735" xr:uid="{00000000-0005-0000-0000-00007A1D0000}"/>
    <cellStyle name="Comma 30 30" xfId="6736" xr:uid="{00000000-0005-0000-0000-00007B1D0000}"/>
    <cellStyle name="Comma 30 30 2" xfId="6737" xr:uid="{00000000-0005-0000-0000-00007C1D0000}"/>
    <cellStyle name="Comma 30 30 2 2" xfId="6738" xr:uid="{00000000-0005-0000-0000-00007D1D0000}"/>
    <cellStyle name="Comma 30 30 3" xfId="6739" xr:uid="{00000000-0005-0000-0000-00007E1D0000}"/>
    <cellStyle name="Comma 30 31" xfId="6740" xr:uid="{00000000-0005-0000-0000-00007F1D0000}"/>
    <cellStyle name="Comma 30 31 2" xfId="6741" xr:uid="{00000000-0005-0000-0000-0000801D0000}"/>
    <cellStyle name="Comma 30 32" xfId="6742" xr:uid="{00000000-0005-0000-0000-0000811D0000}"/>
    <cellStyle name="Comma 30 32 2" xfId="6743" xr:uid="{00000000-0005-0000-0000-0000821D0000}"/>
    <cellStyle name="Comma 30 33" xfId="6744" xr:uid="{00000000-0005-0000-0000-0000831D0000}"/>
    <cellStyle name="Comma 30 34" xfId="6745" xr:uid="{00000000-0005-0000-0000-0000841D0000}"/>
    <cellStyle name="Comma 30 4" xfId="6746" xr:uid="{00000000-0005-0000-0000-0000851D0000}"/>
    <cellStyle name="Comma 30 4 2" xfId="6747" xr:uid="{00000000-0005-0000-0000-0000861D0000}"/>
    <cellStyle name="Comma 30 4 2 2" xfId="6748" xr:uid="{00000000-0005-0000-0000-0000871D0000}"/>
    <cellStyle name="Comma 30 4 3" xfId="6749" xr:uid="{00000000-0005-0000-0000-0000881D0000}"/>
    <cellStyle name="Comma 30 4 3 2" xfId="6750" xr:uid="{00000000-0005-0000-0000-0000891D0000}"/>
    <cellStyle name="Comma 30 4 3 2 2" xfId="6751" xr:uid="{00000000-0005-0000-0000-00008A1D0000}"/>
    <cellStyle name="Comma 30 4 3 3" xfId="6752" xr:uid="{00000000-0005-0000-0000-00008B1D0000}"/>
    <cellStyle name="Comma 30 4 4" xfId="6753" xr:uid="{00000000-0005-0000-0000-00008C1D0000}"/>
    <cellStyle name="Comma 30 5" xfId="6754" xr:uid="{00000000-0005-0000-0000-00008D1D0000}"/>
    <cellStyle name="Comma 30 5 2" xfId="6755" xr:uid="{00000000-0005-0000-0000-00008E1D0000}"/>
    <cellStyle name="Comma 30 5 2 2" xfId="6756" xr:uid="{00000000-0005-0000-0000-00008F1D0000}"/>
    <cellStyle name="Comma 30 5 3" xfId="6757" xr:uid="{00000000-0005-0000-0000-0000901D0000}"/>
    <cellStyle name="Comma 30 5 3 2" xfId="6758" xr:uid="{00000000-0005-0000-0000-0000911D0000}"/>
    <cellStyle name="Comma 30 5 3 2 2" xfId="6759" xr:uid="{00000000-0005-0000-0000-0000921D0000}"/>
    <cellStyle name="Comma 30 5 3 3" xfId="6760" xr:uid="{00000000-0005-0000-0000-0000931D0000}"/>
    <cellStyle name="Comma 30 5 4" xfId="6761" xr:uid="{00000000-0005-0000-0000-0000941D0000}"/>
    <cellStyle name="Comma 30 6" xfId="6762" xr:uid="{00000000-0005-0000-0000-0000951D0000}"/>
    <cellStyle name="Comma 30 6 2" xfId="6763" xr:uid="{00000000-0005-0000-0000-0000961D0000}"/>
    <cellStyle name="Comma 30 6 2 2" xfId="6764" xr:uid="{00000000-0005-0000-0000-0000971D0000}"/>
    <cellStyle name="Comma 30 6 3" xfId="6765" xr:uid="{00000000-0005-0000-0000-0000981D0000}"/>
    <cellStyle name="Comma 30 7" xfId="6766" xr:uid="{00000000-0005-0000-0000-0000991D0000}"/>
    <cellStyle name="Comma 30 7 2" xfId="6767" xr:uid="{00000000-0005-0000-0000-00009A1D0000}"/>
    <cellStyle name="Comma 30 7 2 2" xfId="6768" xr:uid="{00000000-0005-0000-0000-00009B1D0000}"/>
    <cellStyle name="Comma 30 7 3" xfId="6769" xr:uid="{00000000-0005-0000-0000-00009C1D0000}"/>
    <cellStyle name="Comma 30 8" xfId="6770" xr:uid="{00000000-0005-0000-0000-00009D1D0000}"/>
    <cellStyle name="Comma 30 8 2" xfId="6771" xr:uid="{00000000-0005-0000-0000-00009E1D0000}"/>
    <cellStyle name="Comma 30 8 2 2" xfId="6772" xr:uid="{00000000-0005-0000-0000-00009F1D0000}"/>
    <cellStyle name="Comma 30 8 3" xfId="6773" xr:uid="{00000000-0005-0000-0000-0000A01D0000}"/>
    <cellStyle name="Comma 30 9" xfId="6774" xr:uid="{00000000-0005-0000-0000-0000A11D0000}"/>
    <cellStyle name="Comma 30 9 2" xfId="6775" xr:uid="{00000000-0005-0000-0000-0000A21D0000}"/>
    <cellStyle name="Comma 30 9 2 2" xfId="6776" xr:uid="{00000000-0005-0000-0000-0000A31D0000}"/>
    <cellStyle name="Comma 30 9 3" xfId="6777" xr:uid="{00000000-0005-0000-0000-0000A41D0000}"/>
    <cellStyle name="Comma 300" xfId="6778" xr:uid="{00000000-0005-0000-0000-0000A51D0000}"/>
    <cellStyle name="Comma 300 2" xfId="6779" xr:uid="{00000000-0005-0000-0000-0000A61D0000}"/>
    <cellStyle name="Comma 300 3" xfId="6780" xr:uid="{00000000-0005-0000-0000-0000A71D0000}"/>
    <cellStyle name="Comma 301" xfId="6781" xr:uid="{00000000-0005-0000-0000-0000A81D0000}"/>
    <cellStyle name="Comma 301 2" xfId="6782" xr:uid="{00000000-0005-0000-0000-0000A91D0000}"/>
    <cellStyle name="Comma 301 3" xfId="6783" xr:uid="{00000000-0005-0000-0000-0000AA1D0000}"/>
    <cellStyle name="Comma 302" xfId="6784" xr:uid="{00000000-0005-0000-0000-0000AB1D0000}"/>
    <cellStyle name="Comma 302 2" xfId="6785" xr:uid="{00000000-0005-0000-0000-0000AC1D0000}"/>
    <cellStyle name="Comma 302 3" xfId="6786" xr:uid="{00000000-0005-0000-0000-0000AD1D0000}"/>
    <cellStyle name="Comma 303" xfId="6787" xr:uid="{00000000-0005-0000-0000-0000AE1D0000}"/>
    <cellStyle name="Comma 303 2" xfId="6788" xr:uid="{00000000-0005-0000-0000-0000AF1D0000}"/>
    <cellStyle name="Comma 303 3" xfId="6789" xr:uid="{00000000-0005-0000-0000-0000B01D0000}"/>
    <cellStyle name="Comma 304" xfId="6790" xr:uid="{00000000-0005-0000-0000-0000B11D0000}"/>
    <cellStyle name="Comma 304 2" xfId="6791" xr:uid="{00000000-0005-0000-0000-0000B21D0000}"/>
    <cellStyle name="Comma 305" xfId="6792" xr:uid="{00000000-0005-0000-0000-0000B31D0000}"/>
    <cellStyle name="Comma 305 2" xfId="6793" xr:uid="{00000000-0005-0000-0000-0000B41D0000}"/>
    <cellStyle name="Comma 306" xfId="6794" xr:uid="{00000000-0005-0000-0000-0000B51D0000}"/>
    <cellStyle name="Comma 306 2" xfId="6795" xr:uid="{00000000-0005-0000-0000-0000B61D0000}"/>
    <cellStyle name="Comma 307" xfId="6796" xr:uid="{00000000-0005-0000-0000-0000B71D0000}"/>
    <cellStyle name="Comma 307 2" xfId="6797" xr:uid="{00000000-0005-0000-0000-0000B81D0000}"/>
    <cellStyle name="Comma 308" xfId="6798" xr:uid="{00000000-0005-0000-0000-0000B91D0000}"/>
    <cellStyle name="Comma 308 2" xfId="6799" xr:uid="{00000000-0005-0000-0000-0000BA1D0000}"/>
    <cellStyle name="Comma 309" xfId="6800" xr:uid="{00000000-0005-0000-0000-0000BB1D0000}"/>
    <cellStyle name="Comma 309 2" xfId="6801" xr:uid="{00000000-0005-0000-0000-0000BC1D0000}"/>
    <cellStyle name="Comma 31" xfId="6802" xr:uid="{00000000-0005-0000-0000-0000BD1D0000}"/>
    <cellStyle name="Comma 31 10" xfId="6803" xr:uid="{00000000-0005-0000-0000-0000BE1D0000}"/>
    <cellStyle name="Comma 31 10 2" xfId="6804" xr:uid="{00000000-0005-0000-0000-0000BF1D0000}"/>
    <cellStyle name="Comma 31 10 2 2" xfId="6805" xr:uid="{00000000-0005-0000-0000-0000C01D0000}"/>
    <cellStyle name="Comma 31 10 3" xfId="6806" xr:uid="{00000000-0005-0000-0000-0000C11D0000}"/>
    <cellStyle name="Comma 31 11" xfId="6807" xr:uid="{00000000-0005-0000-0000-0000C21D0000}"/>
    <cellStyle name="Comma 31 11 2" xfId="6808" xr:uid="{00000000-0005-0000-0000-0000C31D0000}"/>
    <cellStyle name="Comma 31 11 2 2" xfId="6809" xr:uid="{00000000-0005-0000-0000-0000C41D0000}"/>
    <cellStyle name="Comma 31 11 3" xfId="6810" xr:uid="{00000000-0005-0000-0000-0000C51D0000}"/>
    <cellStyle name="Comma 31 12" xfId="6811" xr:uid="{00000000-0005-0000-0000-0000C61D0000}"/>
    <cellStyle name="Comma 31 12 2" xfId="6812" xr:uid="{00000000-0005-0000-0000-0000C71D0000}"/>
    <cellStyle name="Comma 31 12 2 2" xfId="6813" xr:uid="{00000000-0005-0000-0000-0000C81D0000}"/>
    <cellStyle name="Comma 31 12 3" xfId="6814" xr:uid="{00000000-0005-0000-0000-0000C91D0000}"/>
    <cellStyle name="Comma 31 13" xfId="6815" xr:uid="{00000000-0005-0000-0000-0000CA1D0000}"/>
    <cellStyle name="Comma 31 13 2" xfId="6816" xr:uid="{00000000-0005-0000-0000-0000CB1D0000}"/>
    <cellStyle name="Comma 31 13 2 2" xfId="6817" xr:uid="{00000000-0005-0000-0000-0000CC1D0000}"/>
    <cellStyle name="Comma 31 13 3" xfId="6818" xr:uid="{00000000-0005-0000-0000-0000CD1D0000}"/>
    <cellStyle name="Comma 31 14" xfId="6819" xr:uid="{00000000-0005-0000-0000-0000CE1D0000}"/>
    <cellStyle name="Comma 31 14 2" xfId="6820" xr:uid="{00000000-0005-0000-0000-0000CF1D0000}"/>
    <cellStyle name="Comma 31 14 2 2" xfId="6821" xr:uid="{00000000-0005-0000-0000-0000D01D0000}"/>
    <cellStyle name="Comma 31 14 3" xfId="6822" xr:uid="{00000000-0005-0000-0000-0000D11D0000}"/>
    <cellStyle name="Comma 31 15" xfId="6823" xr:uid="{00000000-0005-0000-0000-0000D21D0000}"/>
    <cellStyle name="Comma 31 15 2" xfId="6824" xr:uid="{00000000-0005-0000-0000-0000D31D0000}"/>
    <cellStyle name="Comma 31 15 2 2" xfId="6825" xr:uid="{00000000-0005-0000-0000-0000D41D0000}"/>
    <cellStyle name="Comma 31 15 3" xfId="6826" xr:uid="{00000000-0005-0000-0000-0000D51D0000}"/>
    <cellStyle name="Comma 31 16" xfId="6827" xr:uid="{00000000-0005-0000-0000-0000D61D0000}"/>
    <cellStyle name="Comma 31 16 2" xfId="6828" xr:uid="{00000000-0005-0000-0000-0000D71D0000}"/>
    <cellStyle name="Comma 31 16 2 2" xfId="6829" xr:uid="{00000000-0005-0000-0000-0000D81D0000}"/>
    <cellStyle name="Comma 31 16 3" xfId="6830" xr:uid="{00000000-0005-0000-0000-0000D91D0000}"/>
    <cellStyle name="Comma 31 17" xfId="6831" xr:uid="{00000000-0005-0000-0000-0000DA1D0000}"/>
    <cellStyle name="Comma 31 17 2" xfId="6832" xr:uid="{00000000-0005-0000-0000-0000DB1D0000}"/>
    <cellStyle name="Comma 31 17 2 2" xfId="6833" xr:uid="{00000000-0005-0000-0000-0000DC1D0000}"/>
    <cellStyle name="Comma 31 17 3" xfId="6834" xr:uid="{00000000-0005-0000-0000-0000DD1D0000}"/>
    <cellStyle name="Comma 31 18" xfId="6835" xr:uid="{00000000-0005-0000-0000-0000DE1D0000}"/>
    <cellStyle name="Comma 31 18 2" xfId="6836" xr:uid="{00000000-0005-0000-0000-0000DF1D0000}"/>
    <cellStyle name="Comma 31 18 2 2" xfId="6837" xr:uid="{00000000-0005-0000-0000-0000E01D0000}"/>
    <cellStyle name="Comma 31 18 3" xfId="6838" xr:uid="{00000000-0005-0000-0000-0000E11D0000}"/>
    <cellStyle name="Comma 31 19" xfId="6839" xr:uid="{00000000-0005-0000-0000-0000E21D0000}"/>
    <cellStyle name="Comma 31 19 2" xfId="6840" xr:uid="{00000000-0005-0000-0000-0000E31D0000}"/>
    <cellStyle name="Comma 31 19 2 2" xfId="6841" xr:uid="{00000000-0005-0000-0000-0000E41D0000}"/>
    <cellStyle name="Comma 31 19 3" xfId="6842" xr:uid="{00000000-0005-0000-0000-0000E51D0000}"/>
    <cellStyle name="Comma 31 2" xfId="6843" xr:uid="{00000000-0005-0000-0000-0000E61D0000}"/>
    <cellStyle name="Comma 31 2 2" xfId="6844" xr:uid="{00000000-0005-0000-0000-0000E71D0000}"/>
    <cellStyle name="Comma 31 2 2 2" xfId="6845" xr:uid="{00000000-0005-0000-0000-0000E81D0000}"/>
    <cellStyle name="Comma 31 2 3" xfId="6846" xr:uid="{00000000-0005-0000-0000-0000E91D0000}"/>
    <cellStyle name="Comma 31 2 3 2" xfId="6847" xr:uid="{00000000-0005-0000-0000-0000EA1D0000}"/>
    <cellStyle name="Comma 31 2 3 2 2" xfId="6848" xr:uid="{00000000-0005-0000-0000-0000EB1D0000}"/>
    <cellStyle name="Comma 31 2 3 3" xfId="6849" xr:uid="{00000000-0005-0000-0000-0000EC1D0000}"/>
    <cellStyle name="Comma 31 2 4" xfId="6850" xr:uid="{00000000-0005-0000-0000-0000ED1D0000}"/>
    <cellStyle name="Comma 31 20" xfId="6851" xr:uid="{00000000-0005-0000-0000-0000EE1D0000}"/>
    <cellStyle name="Comma 31 20 2" xfId="6852" xr:uid="{00000000-0005-0000-0000-0000EF1D0000}"/>
    <cellStyle name="Comma 31 20 2 2" xfId="6853" xr:uid="{00000000-0005-0000-0000-0000F01D0000}"/>
    <cellStyle name="Comma 31 20 3" xfId="6854" xr:uid="{00000000-0005-0000-0000-0000F11D0000}"/>
    <cellStyle name="Comma 31 21" xfId="6855" xr:uid="{00000000-0005-0000-0000-0000F21D0000}"/>
    <cellStyle name="Comma 31 21 2" xfId="6856" xr:uid="{00000000-0005-0000-0000-0000F31D0000}"/>
    <cellStyle name="Comma 31 21 2 2" xfId="6857" xr:uid="{00000000-0005-0000-0000-0000F41D0000}"/>
    <cellStyle name="Comma 31 21 3" xfId="6858" xr:uid="{00000000-0005-0000-0000-0000F51D0000}"/>
    <cellStyle name="Comma 31 22" xfId="6859" xr:uid="{00000000-0005-0000-0000-0000F61D0000}"/>
    <cellStyle name="Comma 31 22 2" xfId="6860" xr:uid="{00000000-0005-0000-0000-0000F71D0000}"/>
    <cellStyle name="Comma 31 22 2 2" xfId="6861" xr:uid="{00000000-0005-0000-0000-0000F81D0000}"/>
    <cellStyle name="Comma 31 22 3" xfId="6862" xr:uid="{00000000-0005-0000-0000-0000F91D0000}"/>
    <cellStyle name="Comma 31 23" xfId="6863" xr:uid="{00000000-0005-0000-0000-0000FA1D0000}"/>
    <cellStyle name="Comma 31 23 2" xfId="6864" xr:uid="{00000000-0005-0000-0000-0000FB1D0000}"/>
    <cellStyle name="Comma 31 23 2 2" xfId="6865" xr:uid="{00000000-0005-0000-0000-0000FC1D0000}"/>
    <cellStyle name="Comma 31 23 3" xfId="6866" xr:uid="{00000000-0005-0000-0000-0000FD1D0000}"/>
    <cellStyle name="Comma 31 24" xfId="6867" xr:uid="{00000000-0005-0000-0000-0000FE1D0000}"/>
    <cellStyle name="Comma 31 24 2" xfId="6868" xr:uid="{00000000-0005-0000-0000-0000FF1D0000}"/>
    <cellStyle name="Comma 31 24 2 2" xfId="6869" xr:uid="{00000000-0005-0000-0000-0000001E0000}"/>
    <cellStyle name="Comma 31 24 3" xfId="6870" xr:uid="{00000000-0005-0000-0000-0000011E0000}"/>
    <cellStyle name="Comma 31 25" xfId="6871" xr:uid="{00000000-0005-0000-0000-0000021E0000}"/>
    <cellStyle name="Comma 31 25 2" xfId="6872" xr:uid="{00000000-0005-0000-0000-0000031E0000}"/>
    <cellStyle name="Comma 31 25 2 2" xfId="6873" xr:uid="{00000000-0005-0000-0000-0000041E0000}"/>
    <cellStyle name="Comma 31 25 3" xfId="6874" xr:uid="{00000000-0005-0000-0000-0000051E0000}"/>
    <cellStyle name="Comma 31 26" xfId="6875" xr:uid="{00000000-0005-0000-0000-0000061E0000}"/>
    <cellStyle name="Comma 31 26 2" xfId="6876" xr:uid="{00000000-0005-0000-0000-0000071E0000}"/>
    <cellStyle name="Comma 31 26 2 2" xfId="6877" xr:uid="{00000000-0005-0000-0000-0000081E0000}"/>
    <cellStyle name="Comma 31 26 3" xfId="6878" xr:uid="{00000000-0005-0000-0000-0000091E0000}"/>
    <cellStyle name="Comma 31 27" xfId="6879" xr:uid="{00000000-0005-0000-0000-00000A1E0000}"/>
    <cellStyle name="Comma 31 27 2" xfId="6880" xr:uid="{00000000-0005-0000-0000-00000B1E0000}"/>
    <cellStyle name="Comma 31 27 2 2" xfId="6881" xr:uid="{00000000-0005-0000-0000-00000C1E0000}"/>
    <cellStyle name="Comma 31 27 3" xfId="6882" xr:uid="{00000000-0005-0000-0000-00000D1E0000}"/>
    <cellStyle name="Comma 31 28" xfId="6883" xr:uid="{00000000-0005-0000-0000-00000E1E0000}"/>
    <cellStyle name="Comma 31 28 2" xfId="6884" xr:uid="{00000000-0005-0000-0000-00000F1E0000}"/>
    <cellStyle name="Comma 31 28 2 2" xfId="6885" xr:uid="{00000000-0005-0000-0000-0000101E0000}"/>
    <cellStyle name="Comma 31 28 3" xfId="6886" xr:uid="{00000000-0005-0000-0000-0000111E0000}"/>
    <cellStyle name="Comma 31 29" xfId="6887" xr:uid="{00000000-0005-0000-0000-0000121E0000}"/>
    <cellStyle name="Comma 31 29 2" xfId="6888" xr:uid="{00000000-0005-0000-0000-0000131E0000}"/>
    <cellStyle name="Comma 31 3" xfId="6889" xr:uid="{00000000-0005-0000-0000-0000141E0000}"/>
    <cellStyle name="Comma 31 3 2" xfId="6890" xr:uid="{00000000-0005-0000-0000-0000151E0000}"/>
    <cellStyle name="Comma 31 3 2 2" xfId="6891" xr:uid="{00000000-0005-0000-0000-0000161E0000}"/>
    <cellStyle name="Comma 31 3 3" xfId="6892" xr:uid="{00000000-0005-0000-0000-0000171E0000}"/>
    <cellStyle name="Comma 31 3 3 2" xfId="6893" xr:uid="{00000000-0005-0000-0000-0000181E0000}"/>
    <cellStyle name="Comma 31 3 3 2 2" xfId="6894" xr:uid="{00000000-0005-0000-0000-0000191E0000}"/>
    <cellStyle name="Comma 31 3 3 3" xfId="6895" xr:uid="{00000000-0005-0000-0000-00001A1E0000}"/>
    <cellStyle name="Comma 31 3 4" xfId="6896" xr:uid="{00000000-0005-0000-0000-00001B1E0000}"/>
    <cellStyle name="Comma 31 30" xfId="6897" xr:uid="{00000000-0005-0000-0000-00001C1E0000}"/>
    <cellStyle name="Comma 31 30 2" xfId="6898" xr:uid="{00000000-0005-0000-0000-00001D1E0000}"/>
    <cellStyle name="Comma 31 30 2 2" xfId="6899" xr:uid="{00000000-0005-0000-0000-00001E1E0000}"/>
    <cellStyle name="Comma 31 30 3" xfId="6900" xr:uid="{00000000-0005-0000-0000-00001F1E0000}"/>
    <cellStyle name="Comma 31 31" xfId="6901" xr:uid="{00000000-0005-0000-0000-0000201E0000}"/>
    <cellStyle name="Comma 31 31 2" xfId="6902" xr:uid="{00000000-0005-0000-0000-0000211E0000}"/>
    <cellStyle name="Comma 31 32" xfId="6903" xr:uid="{00000000-0005-0000-0000-0000221E0000}"/>
    <cellStyle name="Comma 31 32 2" xfId="6904" xr:uid="{00000000-0005-0000-0000-0000231E0000}"/>
    <cellStyle name="Comma 31 33" xfId="6905" xr:uid="{00000000-0005-0000-0000-0000241E0000}"/>
    <cellStyle name="Comma 31 34" xfId="6906" xr:uid="{00000000-0005-0000-0000-0000251E0000}"/>
    <cellStyle name="Comma 31 35" xfId="6907" xr:uid="{00000000-0005-0000-0000-0000261E0000}"/>
    <cellStyle name="Comma 31 4" xfId="6908" xr:uid="{00000000-0005-0000-0000-0000271E0000}"/>
    <cellStyle name="Comma 31 4 2" xfId="6909" xr:uid="{00000000-0005-0000-0000-0000281E0000}"/>
    <cellStyle name="Comma 31 4 2 2" xfId="6910" xr:uid="{00000000-0005-0000-0000-0000291E0000}"/>
    <cellStyle name="Comma 31 4 3" xfId="6911" xr:uid="{00000000-0005-0000-0000-00002A1E0000}"/>
    <cellStyle name="Comma 31 4 3 2" xfId="6912" xr:uid="{00000000-0005-0000-0000-00002B1E0000}"/>
    <cellStyle name="Comma 31 4 3 2 2" xfId="6913" xr:uid="{00000000-0005-0000-0000-00002C1E0000}"/>
    <cellStyle name="Comma 31 4 3 3" xfId="6914" xr:uid="{00000000-0005-0000-0000-00002D1E0000}"/>
    <cellStyle name="Comma 31 4 4" xfId="6915" xr:uid="{00000000-0005-0000-0000-00002E1E0000}"/>
    <cellStyle name="Comma 31 5" xfId="6916" xr:uid="{00000000-0005-0000-0000-00002F1E0000}"/>
    <cellStyle name="Comma 31 5 2" xfId="6917" xr:uid="{00000000-0005-0000-0000-0000301E0000}"/>
    <cellStyle name="Comma 31 5 2 2" xfId="6918" xr:uid="{00000000-0005-0000-0000-0000311E0000}"/>
    <cellStyle name="Comma 31 5 3" xfId="6919" xr:uid="{00000000-0005-0000-0000-0000321E0000}"/>
    <cellStyle name="Comma 31 5 3 2" xfId="6920" xr:uid="{00000000-0005-0000-0000-0000331E0000}"/>
    <cellStyle name="Comma 31 5 3 2 2" xfId="6921" xr:uid="{00000000-0005-0000-0000-0000341E0000}"/>
    <cellStyle name="Comma 31 5 3 3" xfId="6922" xr:uid="{00000000-0005-0000-0000-0000351E0000}"/>
    <cellStyle name="Comma 31 5 4" xfId="6923" xr:uid="{00000000-0005-0000-0000-0000361E0000}"/>
    <cellStyle name="Comma 31 6" xfId="6924" xr:uid="{00000000-0005-0000-0000-0000371E0000}"/>
    <cellStyle name="Comma 31 6 2" xfId="6925" xr:uid="{00000000-0005-0000-0000-0000381E0000}"/>
    <cellStyle name="Comma 31 6 2 2" xfId="6926" xr:uid="{00000000-0005-0000-0000-0000391E0000}"/>
    <cellStyle name="Comma 31 6 3" xfId="6927" xr:uid="{00000000-0005-0000-0000-00003A1E0000}"/>
    <cellStyle name="Comma 31 7" xfId="6928" xr:uid="{00000000-0005-0000-0000-00003B1E0000}"/>
    <cellStyle name="Comma 31 7 2" xfId="6929" xr:uid="{00000000-0005-0000-0000-00003C1E0000}"/>
    <cellStyle name="Comma 31 7 2 2" xfId="6930" xr:uid="{00000000-0005-0000-0000-00003D1E0000}"/>
    <cellStyle name="Comma 31 7 3" xfId="6931" xr:uid="{00000000-0005-0000-0000-00003E1E0000}"/>
    <cellStyle name="Comma 31 8" xfId="6932" xr:uid="{00000000-0005-0000-0000-00003F1E0000}"/>
    <cellStyle name="Comma 31 8 2" xfId="6933" xr:uid="{00000000-0005-0000-0000-0000401E0000}"/>
    <cellStyle name="Comma 31 8 2 2" xfId="6934" xr:uid="{00000000-0005-0000-0000-0000411E0000}"/>
    <cellStyle name="Comma 31 8 3" xfId="6935" xr:uid="{00000000-0005-0000-0000-0000421E0000}"/>
    <cellStyle name="Comma 31 9" xfId="6936" xr:uid="{00000000-0005-0000-0000-0000431E0000}"/>
    <cellStyle name="Comma 31 9 2" xfId="6937" xr:uid="{00000000-0005-0000-0000-0000441E0000}"/>
    <cellStyle name="Comma 31 9 2 2" xfId="6938" xr:uid="{00000000-0005-0000-0000-0000451E0000}"/>
    <cellStyle name="Comma 31 9 3" xfId="6939" xr:uid="{00000000-0005-0000-0000-0000461E0000}"/>
    <cellStyle name="Comma 310" xfId="6940" xr:uid="{00000000-0005-0000-0000-0000471E0000}"/>
    <cellStyle name="Comma 310 2" xfId="6941" xr:uid="{00000000-0005-0000-0000-0000481E0000}"/>
    <cellStyle name="Comma 311" xfId="6942" xr:uid="{00000000-0005-0000-0000-0000491E0000}"/>
    <cellStyle name="Comma 311 2" xfId="6943" xr:uid="{00000000-0005-0000-0000-00004A1E0000}"/>
    <cellStyle name="Comma 312" xfId="6944" xr:uid="{00000000-0005-0000-0000-00004B1E0000}"/>
    <cellStyle name="Comma 312 2" xfId="6945" xr:uid="{00000000-0005-0000-0000-00004C1E0000}"/>
    <cellStyle name="Comma 313" xfId="6946" xr:uid="{00000000-0005-0000-0000-00004D1E0000}"/>
    <cellStyle name="Comma 313 2" xfId="6947" xr:uid="{00000000-0005-0000-0000-00004E1E0000}"/>
    <cellStyle name="Comma 314" xfId="6948" xr:uid="{00000000-0005-0000-0000-00004F1E0000}"/>
    <cellStyle name="Comma 314 2" xfId="6949" xr:uid="{00000000-0005-0000-0000-0000501E0000}"/>
    <cellStyle name="Comma 315" xfId="6950" xr:uid="{00000000-0005-0000-0000-0000511E0000}"/>
    <cellStyle name="Comma 315 2" xfId="6951" xr:uid="{00000000-0005-0000-0000-0000521E0000}"/>
    <cellStyle name="Comma 316" xfId="6952" xr:uid="{00000000-0005-0000-0000-0000531E0000}"/>
    <cellStyle name="Comma 316 2" xfId="6953" xr:uid="{00000000-0005-0000-0000-0000541E0000}"/>
    <cellStyle name="Comma 317" xfId="6954" xr:uid="{00000000-0005-0000-0000-0000551E0000}"/>
    <cellStyle name="Comma 317 2" xfId="6955" xr:uid="{00000000-0005-0000-0000-0000561E0000}"/>
    <cellStyle name="Comma 318" xfId="6956" xr:uid="{00000000-0005-0000-0000-0000571E0000}"/>
    <cellStyle name="Comma 318 2" xfId="6957" xr:uid="{00000000-0005-0000-0000-0000581E0000}"/>
    <cellStyle name="Comma 319" xfId="6958" xr:uid="{00000000-0005-0000-0000-0000591E0000}"/>
    <cellStyle name="Comma 319 2" xfId="6959" xr:uid="{00000000-0005-0000-0000-00005A1E0000}"/>
    <cellStyle name="Comma 32" xfId="6960" xr:uid="{00000000-0005-0000-0000-00005B1E0000}"/>
    <cellStyle name="Comma 32 10" xfId="6961" xr:uid="{00000000-0005-0000-0000-00005C1E0000}"/>
    <cellStyle name="Comma 32 10 2" xfId="6962" xr:uid="{00000000-0005-0000-0000-00005D1E0000}"/>
    <cellStyle name="Comma 32 10 2 2" xfId="6963" xr:uid="{00000000-0005-0000-0000-00005E1E0000}"/>
    <cellStyle name="Comma 32 10 3" xfId="6964" xr:uid="{00000000-0005-0000-0000-00005F1E0000}"/>
    <cellStyle name="Comma 32 11" xfId="6965" xr:uid="{00000000-0005-0000-0000-0000601E0000}"/>
    <cellStyle name="Comma 32 11 2" xfId="6966" xr:uid="{00000000-0005-0000-0000-0000611E0000}"/>
    <cellStyle name="Comma 32 11 2 2" xfId="6967" xr:uid="{00000000-0005-0000-0000-0000621E0000}"/>
    <cellStyle name="Comma 32 11 3" xfId="6968" xr:uid="{00000000-0005-0000-0000-0000631E0000}"/>
    <cellStyle name="Comma 32 12" xfId="6969" xr:uid="{00000000-0005-0000-0000-0000641E0000}"/>
    <cellStyle name="Comma 32 12 2" xfId="6970" xr:uid="{00000000-0005-0000-0000-0000651E0000}"/>
    <cellStyle name="Comma 32 12 2 2" xfId="6971" xr:uid="{00000000-0005-0000-0000-0000661E0000}"/>
    <cellStyle name="Comma 32 12 3" xfId="6972" xr:uid="{00000000-0005-0000-0000-0000671E0000}"/>
    <cellStyle name="Comma 32 13" xfId="6973" xr:uid="{00000000-0005-0000-0000-0000681E0000}"/>
    <cellStyle name="Comma 32 13 2" xfId="6974" xr:uid="{00000000-0005-0000-0000-0000691E0000}"/>
    <cellStyle name="Comma 32 13 2 2" xfId="6975" xr:uid="{00000000-0005-0000-0000-00006A1E0000}"/>
    <cellStyle name="Comma 32 13 3" xfId="6976" xr:uid="{00000000-0005-0000-0000-00006B1E0000}"/>
    <cellStyle name="Comma 32 14" xfId="6977" xr:uid="{00000000-0005-0000-0000-00006C1E0000}"/>
    <cellStyle name="Comma 32 14 2" xfId="6978" xr:uid="{00000000-0005-0000-0000-00006D1E0000}"/>
    <cellStyle name="Comma 32 14 2 2" xfId="6979" xr:uid="{00000000-0005-0000-0000-00006E1E0000}"/>
    <cellStyle name="Comma 32 14 3" xfId="6980" xr:uid="{00000000-0005-0000-0000-00006F1E0000}"/>
    <cellStyle name="Comma 32 15" xfId="6981" xr:uid="{00000000-0005-0000-0000-0000701E0000}"/>
    <cellStyle name="Comma 32 15 2" xfId="6982" xr:uid="{00000000-0005-0000-0000-0000711E0000}"/>
    <cellStyle name="Comma 32 15 2 2" xfId="6983" xr:uid="{00000000-0005-0000-0000-0000721E0000}"/>
    <cellStyle name="Comma 32 15 3" xfId="6984" xr:uid="{00000000-0005-0000-0000-0000731E0000}"/>
    <cellStyle name="Comma 32 16" xfId="6985" xr:uid="{00000000-0005-0000-0000-0000741E0000}"/>
    <cellStyle name="Comma 32 16 2" xfId="6986" xr:uid="{00000000-0005-0000-0000-0000751E0000}"/>
    <cellStyle name="Comma 32 16 2 2" xfId="6987" xr:uid="{00000000-0005-0000-0000-0000761E0000}"/>
    <cellStyle name="Comma 32 16 3" xfId="6988" xr:uid="{00000000-0005-0000-0000-0000771E0000}"/>
    <cellStyle name="Comma 32 17" xfId="6989" xr:uid="{00000000-0005-0000-0000-0000781E0000}"/>
    <cellStyle name="Comma 32 17 2" xfId="6990" xr:uid="{00000000-0005-0000-0000-0000791E0000}"/>
    <cellStyle name="Comma 32 17 2 2" xfId="6991" xr:uid="{00000000-0005-0000-0000-00007A1E0000}"/>
    <cellStyle name="Comma 32 17 3" xfId="6992" xr:uid="{00000000-0005-0000-0000-00007B1E0000}"/>
    <cellStyle name="Comma 32 18" xfId="6993" xr:uid="{00000000-0005-0000-0000-00007C1E0000}"/>
    <cellStyle name="Comma 32 18 2" xfId="6994" xr:uid="{00000000-0005-0000-0000-00007D1E0000}"/>
    <cellStyle name="Comma 32 18 2 2" xfId="6995" xr:uid="{00000000-0005-0000-0000-00007E1E0000}"/>
    <cellStyle name="Comma 32 18 3" xfId="6996" xr:uid="{00000000-0005-0000-0000-00007F1E0000}"/>
    <cellStyle name="Comma 32 19" xfId="6997" xr:uid="{00000000-0005-0000-0000-0000801E0000}"/>
    <cellStyle name="Comma 32 19 2" xfId="6998" xr:uid="{00000000-0005-0000-0000-0000811E0000}"/>
    <cellStyle name="Comma 32 19 2 2" xfId="6999" xr:uid="{00000000-0005-0000-0000-0000821E0000}"/>
    <cellStyle name="Comma 32 19 3" xfId="7000" xr:uid="{00000000-0005-0000-0000-0000831E0000}"/>
    <cellStyle name="Comma 32 2" xfId="7001" xr:uid="{00000000-0005-0000-0000-0000841E0000}"/>
    <cellStyle name="Comma 32 2 2" xfId="7002" xr:uid="{00000000-0005-0000-0000-0000851E0000}"/>
    <cellStyle name="Comma 32 2 2 2" xfId="7003" xr:uid="{00000000-0005-0000-0000-0000861E0000}"/>
    <cellStyle name="Comma 32 2 3" xfId="7004" xr:uid="{00000000-0005-0000-0000-0000871E0000}"/>
    <cellStyle name="Comma 32 2 3 2" xfId="7005" xr:uid="{00000000-0005-0000-0000-0000881E0000}"/>
    <cellStyle name="Comma 32 2 3 2 2" xfId="7006" xr:uid="{00000000-0005-0000-0000-0000891E0000}"/>
    <cellStyle name="Comma 32 2 3 3" xfId="7007" xr:uid="{00000000-0005-0000-0000-00008A1E0000}"/>
    <cellStyle name="Comma 32 2 4" xfId="7008" xr:uid="{00000000-0005-0000-0000-00008B1E0000}"/>
    <cellStyle name="Comma 32 2 5" xfId="7009" xr:uid="{00000000-0005-0000-0000-00008C1E0000}"/>
    <cellStyle name="Comma 32 20" xfId="7010" xr:uid="{00000000-0005-0000-0000-00008D1E0000}"/>
    <cellStyle name="Comma 32 20 2" xfId="7011" xr:uid="{00000000-0005-0000-0000-00008E1E0000}"/>
    <cellStyle name="Comma 32 20 2 2" xfId="7012" xr:uid="{00000000-0005-0000-0000-00008F1E0000}"/>
    <cellStyle name="Comma 32 20 3" xfId="7013" xr:uid="{00000000-0005-0000-0000-0000901E0000}"/>
    <cellStyle name="Comma 32 21" xfId="7014" xr:uid="{00000000-0005-0000-0000-0000911E0000}"/>
    <cellStyle name="Comma 32 21 2" xfId="7015" xr:uid="{00000000-0005-0000-0000-0000921E0000}"/>
    <cellStyle name="Comma 32 21 2 2" xfId="7016" xr:uid="{00000000-0005-0000-0000-0000931E0000}"/>
    <cellStyle name="Comma 32 21 3" xfId="7017" xr:uid="{00000000-0005-0000-0000-0000941E0000}"/>
    <cellStyle name="Comma 32 22" xfId="7018" xr:uid="{00000000-0005-0000-0000-0000951E0000}"/>
    <cellStyle name="Comma 32 22 2" xfId="7019" xr:uid="{00000000-0005-0000-0000-0000961E0000}"/>
    <cellStyle name="Comma 32 22 2 2" xfId="7020" xr:uid="{00000000-0005-0000-0000-0000971E0000}"/>
    <cellStyle name="Comma 32 22 3" xfId="7021" xr:uid="{00000000-0005-0000-0000-0000981E0000}"/>
    <cellStyle name="Comma 32 23" xfId="7022" xr:uid="{00000000-0005-0000-0000-0000991E0000}"/>
    <cellStyle name="Comma 32 23 2" xfId="7023" xr:uid="{00000000-0005-0000-0000-00009A1E0000}"/>
    <cellStyle name="Comma 32 23 2 2" xfId="7024" xr:uid="{00000000-0005-0000-0000-00009B1E0000}"/>
    <cellStyle name="Comma 32 23 3" xfId="7025" xr:uid="{00000000-0005-0000-0000-00009C1E0000}"/>
    <cellStyle name="Comma 32 24" xfId="7026" xr:uid="{00000000-0005-0000-0000-00009D1E0000}"/>
    <cellStyle name="Comma 32 24 2" xfId="7027" xr:uid="{00000000-0005-0000-0000-00009E1E0000}"/>
    <cellStyle name="Comma 32 24 2 2" xfId="7028" xr:uid="{00000000-0005-0000-0000-00009F1E0000}"/>
    <cellStyle name="Comma 32 24 3" xfId="7029" xr:uid="{00000000-0005-0000-0000-0000A01E0000}"/>
    <cellStyle name="Comma 32 25" xfId="7030" xr:uid="{00000000-0005-0000-0000-0000A11E0000}"/>
    <cellStyle name="Comma 32 25 2" xfId="7031" xr:uid="{00000000-0005-0000-0000-0000A21E0000}"/>
    <cellStyle name="Comma 32 25 2 2" xfId="7032" xr:uid="{00000000-0005-0000-0000-0000A31E0000}"/>
    <cellStyle name="Comma 32 25 3" xfId="7033" xr:uid="{00000000-0005-0000-0000-0000A41E0000}"/>
    <cellStyle name="Comma 32 26" xfId="7034" xr:uid="{00000000-0005-0000-0000-0000A51E0000}"/>
    <cellStyle name="Comma 32 26 2" xfId="7035" xr:uid="{00000000-0005-0000-0000-0000A61E0000}"/>
    <cellStyle name="Comma 32 26 2 2" xfId="7036" xr:uid="{00000000-0005-0000-0000-0000A71E0000}"/>
    <cellStyle name="Comma 32 26 3" xfId="7037" xr:uid="{00000000-0005-0000-0000-0000A81E0000}"/>
    <cellStyle name="Comma 32 27" xfId="7038" xr:uid="{00000000-0005-0000-0000-0000A91E0000}"/>
    <cellStyle name="Comma 32 27 2" xfId="7039" xr:uid="{00000000-0005-0000-0000-0000AA1E0000}"/>
    <cellStyle name="Comma 32 27 2 2" xfId="7040" xr:uid="{00000000-0005-0000-0000-0000AB1E0000}"/>
    <cellStyle name="Comma 32 27 3" xfId="7041" xr:uid="{00000000-0005-0000-0000-0000AC1E0000}"/>
    <cellStyle name="Comma 32 28" xfId="7042" xr:uid="{00000000-0005-0000-0000-0000AD1E0000}"/>
    <cellStyle name="Comma 32 28 2" xfId="7043" xr:uid="{00000000-0005-0000-0000-0000AE1E0000}"/>
    <cellStyle name="Comma 32 28 2 2" xfId="7044" xr:uid="{00000000-0005-0000-0000-0000AF1E0000}"/>
    <cellStyle name="Comma 32 28 3" xfId="7045" xr:uid="{00000000-0005-0000-0000-0000B01E0000}"/>
    <cellStyle name="Comma 32 29" xfId="7046" xr:uid="{00000000-0005-0000-0000-0000B11E0000}"/>
    <cellStyle name="Comma 32 29 2" xfId="7047" xr:uid="{00000000-0005-0000-0000-0000B21E0000}"/>
    <cellStyle name="Comma 32 3" xfId="7048" xr:uid="{00000000-0005-0000-0000-0000B31E0000}"/>
    <cellStyle name="Comma 32 3 2" xfId="7049" xr:uid="{00000000-0005-0000-0000-0000B41E0000}"/>
    <cellStyle name="Comma 32 3 2 2" xfId="7050" xr:uid="{00000000-0005-0000-0000-0000B51E0000}"/>
    <cellStyle name="Comma 32 3 3" xfId="7051" xr:uid="{00000000-0005-0000-0000-0000B61E0000}"/>
    <cellStyle name="Comma 32 3 3 2" xfId="7052" xr:uid="{00000000-0005-0000-0000-0000B71E0000}"/>
    <cellStyle name="Comma 32 3 3 2 2" xfId="7053" xr:uid="{00000000-0005-0000-0000-0000B81E0000}"/>
    <cellStyle name="Comma 32 3 3 3" xfId="7054" xr:uid="{00000000-0005-0000-0000-0000B91E0000}"/>
    <cellStyle name="Comma 32 3 4" xfId="7055" xr:uid="{00000000-0005-0000-0000-0000BA1E0000}"/>
    <cellStyle name="Comma 32 30" xfId="7056" xr:uid="{00000000-0005-0000-0000-0000BB1E0000}"/>
    <cellStyle name="Comma 32 30 2" xfId="7057" xr:uid="{00000000-0005-0000-0000-0000BC1E0000}"/>
    <cellStyle name="Comma 32 30 2 2" xfId="7058" xr:uid="{00000000-0005-0000-0000-0000BD1E0000}"/>
    <cellStyle name="Comma 32 30 3" xfId="7059" xr:uid="{00000000-0005-0000-0000-0000BE1E0000}"/>
    <cellStyle name="Comma 32 31" xfId="7060" xr:uid="{00000000-0005-0000-0000-0000BF1E0000}"/>
    <cellStyle name="Comma 32 31 2" xfId="7061" xr:uid="{00000000-0005-0000-0000-0000C01E0000}"/>
    <cellStyle name="Comma 32 32" xfId="7062" xr:uid="{00000000-0005-0000-0000-0000C11E0000}"/>
    <cellStyle name="Comma 32 32 2" xfId="7063" xr:uid="{00000000-0005-0000-0000-0000C21E0000}"/>
    <cellStyle name="Comma 32 33" xfId="7064" xr:uid="{00000000-0005-0000-0000-0000C31E0000}"/>
    <cellStyle name="Comma 32 34" xfId="7065" xr:uid="{00000000-0005-0000-0000-0000C41E0000}"/>
    <cellStyle name="Comma 32 35" xfId="7066" xr:uid="{00000000-0005-0000-0000-0000C51E0000}"/>
    <cellStyle name="Comma 32 4" xfId="7067" xr:uid="{00000000-0005-0000-0000-0000C61E0000}"/>
    <cellStyle name="Comma 32 4 2" xfId="7068" xr:uid="{00000000-0005-0000-0000-0000C71E0000}"/>
    <cellStyle name="Comma 32 4 2 2" xfId="7069" xr:uid="{00000000-0005-0000-0000-0000C81E0000}"/>
    <cellStyle name="Comma 32 4 3" xfId="7070" xr:uid="{00000000-0005-0000-0000-0000C91E0000}"/>
    <cellStyle name="Comma 32 4 3 2" xfId="7071" xr:uid="{00000000-0005-0000-0000-0000CA1E0000}"/>
    <cellStyle name="Comma 32 4 3 2 2" xfId="7072" xr:uid="{00000000-0005-0000-0000-0000CB1E0000}"/>
    <cellStyle name="Comma 32 4 3 3" xfId="7073" xr:uid="{00000000-0005-0000-0000-0000CC1E0000}"/>
    <cellStyle name="Comma 32 4 4" xfId="7074" xr:uid="{00000000-0005-0000-0000-0000CD1E0000}"/>
    <cellStyle name="Comma 32 5" xfId="7075" xr:uid="{00000000-0005-0000-0000-0000CE1E0000}"/>
    <cellStyle name="Comma 32 5 2" xfId="7076" xr:uid="{00000000-0005-0000-0000-0000CF1E0000}"/>
    <cellStyle name="Comma 32 5 2 2" xfId="7077" xr:uid="{00000000-0005-0000-0000-0000D01E0000}"/>
    <cellStyle name="Comma 32 5 3" xfId="7078" xr:uid="{00000000-0005-0000-0000-0000D11E0000}"/>
    <cellStyle name="Comma 32 5 3 2" xfId="7079" xr:uid="{00000000-0005-0000-0000-0000D21E0000}"/>
    <cellStyle name="Comma 32 5 3 2 2" xfId="7080" xr:uid="{00000000-0005-0000-0000-0000D31E0000}"/>
    <cellStyle name="Comma 32 5 3 3" xfId="7081" xr:uid="{00000000-0005-0000-0000-0000D41E0000}"/>
    <cellStyle name="Comma 32 5 4" xfId="7082" xr:uid="{00000000-0005-0000-0000-0000D51E0000}"/>
    <cellStyle name="Comma 32 6" xfId="7083" xr:uid="{00000000-0005-0000-0000-0000D61E0000}"/>
    <cellStyle name="Comma 32 6 2" xfId="7084" xr:uid="{00000000-0005-0000-0000-0000D71E0000}"/>
    <cellStyle name="Comma 32 6 2 2" xfId="7085" xr:uid="{00000000-0005-0000-0000-0000D81E0000}"/>
    <cellStyle name="Comma 32 6 3" xfId="7086" xr:uid="{00000000-0005-0000-0000-0000D91E0000}"/>
    <cellStyle name="Comma 32 7" xfId="7087" xr:uid="{00000000-0005-0000-0000-0000DA1E0000}"/>
    <cellStyle name="Comma 32 7 2" xfId="7088" xr:uid="{00000000-0005-0000-0000-0000DB1E0000}"/>
    <cellStyle name="Comma 32 7 2 2" xfId="7089" xr:uid="{00000000-0005-0000-0000-0000DC1E0000}"/>
    <cellStyle name="Comma 32 7 3" xfId="7090" xr:uid="{00000000-0005-0000-0000-0000DD1E0000}"/>
    <cellStyle name="Comma 32 8" xfId="7091" xr:uid="{00000000-0005-0000-0000-0000DE1E0000}"/>
    <cellStyle name="Comma 32 8 2" xfId="7092" xr:uid="{00000000-0005-0000-0000-0000DF1E0000}"/>
    <cellStyle name="Comma 32 8 2 2" xfId="7093" xr:uid="{00000000-0005-0000-0000-0000E01E0000}"/>
    <cellStyle name="Comma 32 8 3" xfId="7094" xr:uid="{00000000-0005-0000-0000-0000E11E0000}"/>
    <cellStyle name="Comma 32 9" xfId="7095" xr:uid="{00000000-0005-0000-0000-0000E21E0000}"/>
    <cellStyle name="Comma 32 9 2" xfId="7096" xr:uid="{00000000-0005-0000-0000-0000E31E0000}"/>
    <cellStyle name="Comma 32 9 2 2" xfId="7097" xr:uid="{00000000-0005-0000-0000-0000E41E0000}"/>
    <cellStyle name="Comma 32 9 3" xfId="7098" xr:uid="{00000000-0005-0000-0000-0000E51E0000}"/>
    <cellStyle name="Comma 320" xfId="7099" xr:uid="{00000000-0005-0000-0000-0000E61E0000}"/>
    <cellStyle name="Comma 320 2" xfId="7100" xr:uid="{00000000-0005-0000-0000-0000E71E0000}"/>
    <cellStyle name="Comma 321" xfId="7101" xr:uid="{00000000-0005-0000-0000-0000E81E0000}"/>
    <cellStyle name="Comma 321 2" xfId="7102" xr:uid="{00000000-0005-0000-0000-0000E91E0000}"/>
    <cellStyle name="Comma 322" xfId="7103" xr:uid="{00000000-0005-0000-0000-0000EA1E0000}"/>
    <cellStyle name="Comma 322 2" xfId="7104" xr:uid="{00000000-0005-0000-0000-0000EB1E0000}"/>
    <cellStyle name="Comma 323" xfId="7105" xr:uid="{00000000-0005-0000-0000-0000EC1E0000}"/>
    <cellStyle name="Comma 323 2" xfId="7106" xr:uid="{00000000-0005-0000-0000-0000ED1E0000}"/>
    <cellStyle name="Comma 324" xfId="7107" xr:uid="{00000000-0005-0000-0000-0000EE1E0000}"/>
    <cellStyle name="Comma 324 2" xfId="7108" xr:uid="{00000000-0005-0000-0000-0000EF1E0000}"/>
    <cellStyle name="Comma 325" xfId="7109" xr:uid="{00000000-0005-0000-0000-0000F01E0000}"/>
    <cellStyle name="Comma 325 2" xfId="7110" xr:uid="{00000000-0005-0000-0000-0000F11E0000}"/>
    <cellStyle name="Comma 326" xfId="7111" xr:uid="{00000000-0005-0000-0000-0000F21E0000}"/>
    <cellStyle name="Comma 326 2" xfId="7112" xr:uid="{00000000-0005-0000-0000-0000F31E0000}"/>
    <cellStyle name="Comma 327" xfId="7113" xr:uid="{00000000-0005-0000-0000-0000F41E0000}"/>
    <cellStyle name="Comma 327 2" xfId="7114" xr:uid="{00000000-0005-0000-0000-0000F51E0000}"/>
    <cellStyle name="Comma 327 3" xfId="7115" xr:uid="{00000000-0005-0000-0000-0000F61E0000}"/>
    <cellStyle name="Comma 328" xfId="7116" xr:uid="{00000000-0005-0000-0000-0000F71E0000}"/>
    <cellStyle name="Comma 329" xfId="7117" xr:uid="{00000000-0005-0000-0000-0000F81E0000}"/>
    <cellStyle name="Comma 33" xfId="7118" xr:uid="{00000000-0005-0000-0000-0000F91E0000}"/>
    <cellStyle name="Comma 33 10" xfId="7119" xr:uid="{00000000-0005-0000-0000-0000FA1E0000}"/>
    <cellStyle name="Comma 33 10 2" xfId="7120" xr:uid="{00000000-0005-0000-0000-0000FB1E0000}"/>
    <cellStyle name="Comma 33 10 2 2" xfId="7121" xr:uid="{00000000-0005-0000-0000-0000FC1E0000}"/>
    <cellStyle name="Comma 33 10 3" xfId="7122" xr:uid="{00000000-0005-0000-0000-0000FD1E0000}"/>
    <cellStyle name="Comma 33 11" xfId="7123" xr:uid="{00000000-0005-0000-0000-0000FE1E0000}"/>
    <cellStyle name="Comma 33 11 2" xfId="7124" xr:uid="{00000000-0005-0000-0000-0000FF1E0000}"/>
    <cellStyle name="Comma 33 11 2 2" xfId="7125" xr:uid="{00000000-0005-0000-0000-0000001F0000}"/>
    <cellStyle name="Comma 33 11 3" xfId="7126" xr:uid="{00000000-0005-0000-0000-0000011F0000}"/>
    <cellStyle name="Comma 33 12" xfId="7127" xr:uid="{00000000-0005-0000-0000-0000021F0000}"/>
    <cellStyle name="Comma 33 12 2" xfId="7128" xr:uid="{00000000-0005-0000-0000-0000031F0000}"/>
    <cellStyle name="Comma 33 12 2 2" xfId="7129" xr:uid="{00000000-0005-0000-0000-0000041F0000}"/>
    <cellStyle name="Comma 33 12 3" xfId="7130" xr:uid="{00000000-0005-0000-0000-0000051F0000}"/>
    <cellStyle name="Comma 33 13" xfId="7131" xr:uid="{00000000-0005-0000-0000-0000061F0000}"/>
    <cellStyle name="Comma 33 13 2" xfId="7132" xr:uid="{00000000-0005-0000-0000-0000071F0000}"/>
    <cellStyle name="Comma 33 13 2 2" xfId="7133" xr:uid="{00000000-0005-0000-0000-0000081F0000}"/>
    <cellStyle name="Comma 33 13 3" xfId="7134" xr:uid="{00000000-0005-0000-0000-0000091F0000}"/>
    <cellStyle name="Comma 33 14" xfId="7135" xr:uid="{00000000-0005-0000-0000-00000A1F0000}"/>
    <cellStyle name="Comma 33 14 2" xfId="7136" xr:uid="{00000000-0005-0000-0000-00000B1F0000}"/>
    <cellStyle name="Comma 33 14 2 2" xfId="7137" xr:uid="{00000000-0005-0000-0000-00000C1F0000}"/>
    <cellStyle name="Comma 33 14 3" xfId="7138" xr:uid="{00000000-0005-0000-0000-00000D1F0000}"/>
    <cellStyle name="Comma 33 15" xfId="7139" xr:uid="{00000000-0005-0000-0000-00000E1F0000}"/>
    <cellStyle name="Comma 33 15 2" xfId="7140" xr:uid="{00000000-0005-0000-0000-00000F1F0000}"/>
    <cellStyle name="Comma 33 15 2 2" xfId="7141" xr:uid="{00000000-0005-0000-0000-0000101F0000}"/>
    <cellStyle name="Comma 33 15 3" xfId="7142" xr:uid="{00000000-0005-0000-0000-0000111F0000}"/>
    <cellStyle name="Comma 33 16" xfId="7143" xr:uid="{00000000-0005-0000-0000-0000121F0000}"/>
    <cellStyle name="Comma 33 16 2" xfId="7144" xr:uid="{00000000-0005-0000-0000-0000131F0000}"/>
    <cellStyle name="Comma 33 16 2 2" xfId="7145" xr:uid="{00000000-0005-0000-0000-0000141F0000}"/>
    <cellStyle name="Comma 33 16 3" xfId="7146" xr:uid="{00000000-0005-0000-0000-0000151F0000}"/>
    <cellStyle name="Comma 33 17" xfId="7147" xr:uid="{00000000-0005-0000-0000-0000161F0000}"/>
    <cellStyle name="Comma 33 17 2" xfId="7148" xr:uid="{00000000-0005-0000-0000-0000171F0000}"/>
    <cellStyle name="Comma 33 17 2 2" xfId="7149" xr:uid="{00000000-0005-0000-0000-0000181F0000}"/>
    <cellStyle name="Comma 33 17 3" xfId="7150" xr:uid="{00000000-0005-0000-0000-0000191F0000}"/>
    <cellStyle name="Comma 33 18" xfId="7151" xr:uid="{00000000-0005-0000-0000-00001A1F0000}"/>
    <cellStyle name="Comma 33 18 2" xfId="7152" xr:uid="{00000000-0005-0000-0000-00001B1F0000}"/>
    <cellStyle name="Comma 33 18 2 2" xfId="7153" xr:uid="{00000000-0005-0000-0000-00001C1F0000}"/>
    <cellStyle name="Comma 33 18 3" xfId="7154" xr:uid="{00000000-0005-0000-0000-00001D1F0000}"/>
    <cellStyle name="Comma 33 19" xfId="7155" xr:uid="{00000000-0005-0000-0000-00001E1F0000}"/>
    <cellStyle name="Comma 33 19 2" xfId="7156" xr:uid="{00000000-0005-0000-0000-00001F1F0000}"/>
    <cellStyle name="Comma 33 19 2 2" xfId="7157" xr:uid="{00000000-0005-0000-0000-0000201F0000}"/>
    <cellStyle name="Comma 33 19 3" xfId="7158" xr:uid="{00000000-0005-0000-0000-0000211F0000}"/>
    <cellStyle name="Comma 33 2" xfId="7159" xr:uid="{00000000-0005-0000-0000-0000221F0000}"/>
    <cellStyle name="Comma 33 2 2" xfId="7160" xr:uid="{00000000-0005-0000-0000-0000231F0000}"/>
    <cellStyle name="Comma 33 2 2 2" xfId="7161" xr:uid="{00000000-0005-0000-0000-0000241F0000}"/>
    <cellStyle name="Comma 33 2 3" xfId="7162" xr:uid="{00000000-0005-0000-0000-0000251F0000}"/>
    <cellStyle name="Comma 33 2 3 2" xfId="7163" xr:uid="{00000000-0005-0000-0000-0000261F0000}"/>
    <cellStyle name="Comma 33 2 3 2 2" xfId="7164" xr:uid="{00000000-0005-0000-0000-0000271F0000}"/>
    <cellStyle name="Comma 33 2 3 3" xfId="7165" xr:uid="{00000000-0005-0000-0000-0000281F0000}"/>
    <cellStyle name="Comma 33 2 4" xfId="7166" xr:uid="{00000000-0005-0000-0000-0000291F0000}"/>
    <cellStyle name="Comma 33 2 5" xfId="7167" xr:uid="{00000000-0005-0000-0000-00002A1F0000}"/>
    <cellStyle name="Comma 33 20" xfId="7168" xr:uid="{00000000-0005-0000-0000-00002B1F0000}"/>
    <cellStyle name="Comma 33 20 2" xfId="7169" xr:uid="{00000000-0005-0000-0000-00002C1F0000}"/>
    <cellStyle name="Comma 33 20 2 2" xfId="7170" xr:uid="{00000000-0005-0000-0000-00002D1F0000}"/>
    <cellStyle name="Comma 33 20 3" xfId="7171" xr:uid="{00000000-0005-0000-0000-00002E1F0000}"/>
    <cellStyle name="Comma 33 21" xfId="7172" xr:uid="{00000000-0005-0000-0000-00002F1F0000}"/>
    <cellStyle name="Comma 33 21 2" xfId="7173" xr:uid="{00000000-0005-0000-0000-0000301F0000}"/>
    <cellStyle name="Comma 33 21 2 2" xfId="7174" xr:uid="{00000000-0005-0000-0000-0000311F0000}"/>
    <cellStyle name="Comma 33 21 3" xfId="7175" xr:uid="{00000000-0005-0000-0000-0000321F0000}"/>
    <cellStyle name="Comma 33 22" xfId="7176" xr:uid="{00000000-0005-0000-0000-0000331F0000}"/>
    <cellStyle name="Comma 33 22 2" xfId="7177" xr:uid="{00000000-0005-0000-0000-0000341F0000}"/>
    <cellStyle name="Comma 33 22 2 2" xfId="7178" xr:uid="{00000000-0005-0000-0000-0000351F0000}"/>
    <cellStyle name="Comma 33 22 3" xfId="7179" xr:uid="{00000000-0005-0000-0000-0000361F0000}"/>
    <cellStyle name="Comma 33 23" xfId="7180" xr:uid="{00000000-0005-0000-0000-0000371F0000}"/>
    <cellStyle name="Comma 33 23 2" xfId="7181" xr:uid="{00000000-0005-0000-0000-0000381F0000}"/>
    <cellStyle name="Comma 33 23 2 2" xfId="7182" xr:uid="{00000000-0005-0000-0000-0000391F0000}"/>
    <cellStyle name="Comma 33 23 3" xfId="7183" xr:uid="{00000000-0005-0000-0000-00003A1F0000}"/>
    <cellStyle name="Comma 33 24" xfId="7184" xr:uid="{00000000-0005-0000-0000-00003B1F0000}"/>
    <cellStyle name="Comma 33 24 2" xfId="7185" xr:uid="{00000000-0005-0000-0000-00003C1F0000}"/>
    <cellStyle name="Comma 33 24 2 2" xfId="7186" xr:uid="{00000000-0005-0000-0000-00003D1F0000}"/>
    <cellStyle name="Comma 33 24 3" xfId="7187" xr:uid="{00000000-0005-0000-0000-00003E1F0000}"/>
    <cellStyle name="Comma 33 25" xfId="7188" xr:uid="{00000000-0005-0000-0000-00003F1F0000}"/>
    <cellStyle name="Comma 33 25 2" xfId="7189" xr:uid="{00000000-0005-0000-0000-0000401F0000}"/>
    <cellStyle name="Comma 33 25 2 2" xfId="7190" xr:uid="{00000000-0005-0000-0000-0000411F0000}"/>
    <cellStyle name="Comma 33 25 3" xfId="7191" xr:uid="{00000000-0005-0000-0000-0000421F0000}"/>
    <cellStyle name="Comma 33 26" xfId="7192" xr:uid="{00000000-0005-0000-0000-0000431F0000}"/>
    <cellStyle name="Comma 33 26 2" xfId="7193" xr:uid="{00000000-0005-0000-0000-0000441F0000}"/>
    <cellStyle name="Comma 33 26 2 2" xfId="7194" xr:uid="{00000000-0005-0000-0000-0000451F0000}"/>
    <cellStyle name="Comma 33 26 3" xfId="7195" xr:uid="{00000000-0005-0000-0000-0000461F0000}"/>
    <cellStyle name="Comma 33 27" xfId="7196" xr:uid="{00000000-0005-0000-0000-0000471F0000}"/>
    <cellStyle name="Comma 33 27 2" xfId="7197" xr:uid="{00000000-0005-0000-0000-0000481F0000}"/>
    <cellStyle name="Comma 33 27 2 2" xfId="7198" xr:uid="{00000000-0005-0000-0000-0000491F0000}"/>
    <cellStyle name="Comma 33 27 3" xfId="7199" xr:uid="{00000000-0005-0000-0000-00004A1F0000}"/>
    <cellStyle name="Comma 33 28" xfId="7200" xr:uid="{00000000-0005-0000-0000-00004B1F0000}"/>
    <cellStyle name="Comma 33 28 2" xfId="7201" xr:uid="{00000000-0005-0000-0000-00004C1F0000}"/>
    <cellStyle name="Comma 33 28 2 2" xfId="7202" xr:uid="{00000000-0005-0000-0000-00004D1F0000}"/>
    <cellStyle name="Comma 33 28 3" xfId="7203" xr:uid="{00000000-0005-0000-0000-00004E1F0000}"/>
    <cellStyle name="Comma 33 29" xfId="7204" xr:uid="{00000000-0005-0000-0000-00004F1F0000}"/>
    <cellStyle name="Comma 33 29 2" xfId="7205" xr:uid="{00000000-0005-0000-0000-0000501F0000}"/>
    <cellStyle name="Comma 33 3" xfId="7206" xr:uid="{00000000-0005-0000-0000-0000511F0000}"/>
    <cellStyle name="Comma 33 3 2" xfId="7207" xr:uid="{00000000-0005-0000-0000-0000521F0000}"/>
    <cellStyle name="Comma 33 3 2 2" xfId="7208" xr:uid="{00000000-0005-0000-0000-0000531F0000}"/>
    <cellStyle name="Comma 33 3 3" xfId="7209" xr:uid="{00000000-0005-0000-0000-0000541F0000}"/>
    <cellStyle name="Comma 33 3 3 2" xfId="7210" xr:uid="{00000000-0005-0000-0000-0000551F0000}"/>
    <cellStyle name="Comma 33 3 3 2 2" xfId="7211" xr:uid="{00000000-0005-0000-0000-0000561F0000}"/>
    <cellStyle name="Comma 33 3 3 3" xfId="7212" xr:uid="{00000000-0005-0000-0000-0000571F0000}"/>
    <cellStyle name="Comma 33 3 4" xfId="7213" xr:uid="{00000000-0005-0000-0000-0000581F0000}"/>
    <cellStyle name="Comma 33 30" xfId="7214" xr:uid="{00000000-0005-0000-0000-0000591F0000}"/>
    <cellStyle name="Comma 33 30 2" xfId="7215" xr:uid="{00000000-0005-0000-0000-00005A1F0000}"/>
    <cellStyle name="Comma 33 30 2 2" xfId="7216" xr:uid="{00000000-0005-0000-0000-00005B1F0000}"/>
    <cellStyle name="Comma 33 30 3" xfId="7217" xr:uid="{00000000-0005-0000-0000-00005C1F0000}"/>
    <cellStyle name="Comma 33 31" xfId="7218" xr:uid="{00000000-0005-0000-0000-00005D1F0000}"/>
    <cellStyle name="Comma 33 31 2" xfId="7219" xr:uid="{00000000-0005-0000-0000-00005E1F0000}"/>
    <cellStyle name="Comma 33 32" xfId="7220" xr:uid="{00000000-0005-0000-0000-00005F1F0000}"/>
    <cellStyle name="Comma 33 32 2" xfId="7221" xr:uid="{00000000-0005-0000-0000-0000601F0000}"/>
    <cellStyle name="Comma 33 33" xfId="7222" xr:uid="{00000000-0005-0000-0000-0000611F0000}"/>
    <cellStyle name="Comma 33 34" xfId="7223" xr:uid="{00000000-0005-0000-0000-0000621F0000}"/>
    <cellStyle name="Comma 33 35" xfId="7224" xr:uid="{00000000-0005-0000-0000-0000631F0000}"/>
    <cellStyle name="Comma 33 4" xfId="7225" xr:uid="{00000000-0005-0000-0000-0000641F0000}"/>
    <cellStyle name="Comma 33 4 2" xfId="7226" xr:uid="{00000000-0005-0000-0000-0000651F0000}"/>
    <cellStyle name="Comma 33 4 2 2" xfId="7227" xr:uid="{00000000-0005-0000-0000-0000661F0000}"/>
    <cellStyle name="Comma 33 4 3" xfId="7228" xr:uid="{00000000-0005-0000-0000-0000671F0000}"/>
    <cellStyle name="Comma 33 4 3 2" xfId="7229" xr:uid="{00000000-0005-0000-0000-0000681F0000}"/>
    <cellStyle name="Comma 33 4 3 2 2" xfId="7230" xr:uid="{00000000-0005-0000-0000-0000691F0000}"/>
    <cellStyle name="Comma 33 4 3 3" xfId="7231" xr:uid="{00000000-0005-0000-0000-00006A1F0000}"/>
    <cellStyle name="Comma 33 4 4" xfId="7232" xr:uid="{00000000-0005-0000-0000-00006B1F0000}"/>
    <cellStyle name="Comma 33 5" xfId="7233" xr:uid="{00000000-0005-0000-0000-00006C1F0000}"/>
    <cellStyle name="Comma 33 5 2" xfId="7234" xr:uid="{00000000-0005-0000-0000-00006D1F0000}"/>
    <cellStyle name="Comma 33 5 2 2" xfId="7235" xr:uid="{00000000-0005-0000-0000-00006E1F0000}"/>
    <cellStyle name="Comma 33 5 3" xfId="7236" xr:uid="{00000000-0005-0000-0000-00006F1F0000}"/>
    <cellStyle name="Comma 33 5 3 2" xfId="7237" xr:uid="{00000000-0005-0000-0000-0000701F0000}"/>
    <cellStyle name="Comma 33 5 3 2 2" xfId="7238" xr:uid="{00000000-0005-0000-0000-0000711F0000}"/>
    <cellStyle name="Comma 33 5 3 3" xfId="7239" xr:uid="{00000000-0005-0000-0000-0000721F0000}"/>
    <cellStyle name="Comma 33 5 4" xfId="7240" xr:uid="{00000000-0005-0000-0000-0000731F0000}"/>
    <cellStyle name="Comma 33 6" xfId="7241" xr:uid="{00000000-0005-0000-0000-0000741F0000}"/>
    <cellStyle name="Comma 33 6 2" xfId="7242" xr:uid="{00000000-0005-0000-0000-0000751F0000}"/>
    <cellStyle name="Comma 33 6 2 2" xfId="7243" xr:uid="{00000000-0005-0000-0000-0000761F0000}"/>
    <cellStyle name="Comma 33 6 3" xfId="7244" xr:uid="{00000000-0005-0000-0000-0000771F0000}"/>
    <cellStyle name="Comma 33 7" xfId="7245" xr:uid="{00000000-0005-0000-0000-0000781F0000}"/>
    <cellStyle name="Comma 33 7 2" xfId="7246" xr:uid="{00000000-0005-0000-0000-0000791F0000}"/>
    <cellStyle name="Comma 33 7 2 2" xfId="7247" xr:uid="{00000000-0005-0000-0000-00007A1F0000}"/>
    <cellStyle name="Comma 33 7 3" xfId="7248" xr:uid="{00000000-0005-0000-0000-00007B1F0000}"/>
    <cellStyle name="Comma 33 8" xfId="7249" xr:uid="{00000000-0005-0000-0000-00007C1F0000}"/>
    <cellStyle name="Comma 33 8 2" xfId="7250" xr:uid="{00000000-0005-0000-0000-00007D1F0000}"/>
    <cellStyle name="Comma 33 8 2 2" xfId="7251" xr:uid="{00000000-0005-0000-0000-00007E1F0000}"/>
    <cellStyle name="Comma 33 8 3" xfId="7252" xr:uid="{00000000-0005-0000-0000-00007F1F0000}"/>
    <cellStyle name="Comma 33 9" xfId="7253" xr:uid="{00000000-0005-0000-0000-0000801F0000}"/>
    <cellStyle name="Comma 33 9 2" xfId="7254" xr:uid="{00000000-0005-0000-0000-0000811F0000}"/>
    <cellStyle name="Comma 33 9 2 2" xfId="7255" xr:uid="{00000000-0005-0000-0000-0000821F0000}"/>
    <cellStyle name="Comma 33 9 3" xfId="7256" xr:uid="{00000000-0005-0000-0000-0000831F0000}"/>
    <cellStyle name="Comma 330" xfId="7257" xr:uid="{00000000-0005-0000-0000-0000841F0000}"/>
    <cellStyle name="Comma 331" xfId="7258" xr:uid="{00000000-0005-0000-0000-0000851F0000}"/>
    <cellStyle name="Comma 332" xfId="7259" xr:uid="{00000000-0005-0000-0000-0000861F0000}"/>
    <cellStyle name="Comma 333" xfId="7260" xr:uid="{00000000-0005-0000-0000-0000871F0000}"/>
    <cellStyle name="Comma 334" xfId="7261" xr:uid="{00000000-0005-0000-0000-0000881F0000}"/>
    <cellStyle name="Comma 335" xfId="7262" xr:uid="{00000000-0005-0000-0000-0000891F0000}"/>
    <cellStyle name="Comma 336" xfId="7263" xr:uid="{00000000-0005-0000-0000-00008A1F0000}"/>
    <cellStyle name="Comma 337" xfId="7264" xr:uid="{00000000-0005-0000-0000-00008B1F0000}"/>
    <cellStyle name="Comma 338" xfId="7265" xr:uid="{00000000-0005-0000-0000-00008C1F0000}"/>
    <cellStyle name="Comma 339" xfId="7266" xr:uid="{00000000-0005-0000-0000-00008D1F0000}"/>
    <cellStyle name="Comma 34" xfId="7267" xr:uid="{00000000-0005-0000-0000-00008E1F0000}"/>
    <cellStyle name="Comma 34 10" xfId="7268" xr:uid="{00000000-0005-0000-0000-00008F1F0000}"/>
    <cellStyle name="Comma 34 10 2" xfId="7269" xr:uid="{00000000-0005-0000-0000-0000901F0000}"/>
    <cellStyle name="Comma 34 10 2 2" xfId="7270" xr:uid="{00000000-0005-0000-0000-0000911F0000}"/>
    <cellStyle name="Comma 34 10 3" xfId="7271" xr:uid="{00000000-0005-0000-0000-0000921F0000}"/>
    <cellStyle name="Comma 34 11" xfId="7272" xr:uid="{00000000-0005-0000-0000-0000931F0000}"/>
    <cellStyle name="Comma 34 11 2" xfId="7273" xr:uid="{00000000-0005-0000-0000-0000941F0000}"/>
    <cellStyle name="Comma 34 11 2 2" xfId="7274" xr:uid="{00000000-0005-0000-0000-0000951F0000}"/>
    <cellStyle name="Comma 34 11 3" xfId="7275" xr:uid="{00000000-0005-0000-0000-0000961F0000}"/>
    <cellStyle name="Comma 34 12" xfId="7276" xr:uid="{00000000-0005-0000-0000-0000971F0000}"/>
    <cellStyle name="Comma 34 12 2" xfId="7277" xr:uid="{00000000-0005-0000-0000-0000981F0000}"/>
    <cellStyle name="Comma 34 12 2 2" xfId="7278" xr:uid="{00000000-0005-0000-0000-0000991F0000}"/>
    <cellStyle name="Comma 34 12 3" xfId="7279" xr:uid="{00000000-0005-0000-0000-00009A1F0000}"/>
    <cellStyle name="Comma 34 13" xfId="7280" xr:uid="{00000000-0005-0000-0000-00009B1F0000}"/>
    <cellStyle name="Comma 34 13 2" xfId="7281" xr:uid="{00000000-0005-0000-0000-00009C1F0000}"/>
    <cellStyle name="Comma 34 13 2 2" xfId="7282" xr:uid="{00000000-0005-0000-0000-00009D1F0000}"/>
    <cellStyle name="Comma 34 13 3" xfId="7283" xr:uid="{00000000-0005-0000-0000-00009E1F0000}"/>
    <cellStyle name="Comma 34 14" xfId="7284" xr:uid="{00000000-0005-0000-0000-00009F1F0000}"/>
    <cellStyle name="Comma 34 14 2" xfId="7285" xr:uid="{00000000-0005-0000-0000-0000A01F0000}"/>
    <cellStyle name="Comma 34 14 2 2" xfId="7286" xr:uid="{00000000-0005-0000-0000-0000A11F0000}"/>
    <cellStyle name="Comma 34 14 3" xfId="7287" xr:uid="{00000000-0005-0000-0000-0000A21F0000}"/>
    <cellStyle name="Comma 34 15" xfId="7288" xr:uid="{00000000-0005-0000-0000-0000A31F0000}"/>
    <cellStyle name="Comma 34 15 2" xfId="7289" xr:uid="{00000000-0005-0000-0000-0000A41F0000}"/>
    <cellStyle name="Comma 34 15 2 2" xfId="7290" xr:uid="{00000000-0005-0000-0000-0000A51F0000}"/>
    <cellStyle name="Comma 34 15 3" xfId="7291" xr:uid="{00000000-0005-0000-0000-0000A61F0000}"/>
    <cellStyle name="Comma 34 16" xfId="7292" xr:uid="{00000000-0005-0000-0000-0000A71F0000}"/>
    <cellStyle name="Comma 34 16 2" xfId="7293" xr:uid="{00000000-0005-0000-0000-0000A81F0000}"/>
    <cellStyle name="Comma 34 16 2 2" xfId="7294" xr:uid="{00000000-0005-0000-0000-0000A91F0000}"/>
    <cellStyle name="Comma 34 16 3" xfId="7295" xr:uid="{00000000-0005-0000-0000-0000AA1F0000}"/>
    <cellStyle name="Comma 34 17" xfId="7296" xr:uid="{00000000-0005-0000-0000-0000AB1F0000}"/>
    <cellStyle name="Comma 34 17 2" xfId="7297" xr:uid="{00000000-0005-0000-0000-0000AC1F0000}"/>
    <cellStyle name="Comma 34 17 2 2" xfId="7298" xr:uid="{00000000-0005-0000-0000-0000AD1F0000}"/>
    <cellStyle name="Comma 34 17 3" xfId="7299" xr:uid="{00000000-0005-0000-0000-0000AE1F0000}"/>
    <cellStyle name="Comma 34 18" xfId="7300" xr:uid="{00000000-0005-0000-0000-0000AF1F0000}"/>
    <cellStyle name="Comma 34 18 2" xfId="7301" xr:uid="{00000000-0005-0000-0000-0000B01F0000}"/>
    <cellStyle name="Comma 34 18 2 2" xfId="7302" xr:uid="{00000000-0005-0000-0000-0000B11F0000}"/>
    <cellStyle name="Comma 34 18 3" xfId="7303" xr:uid="{00000000-0005-0000-0000-0000B21F0000}"/>
    <cellStyle name="Comma 34 19" xfId="7304" xr:uid="{00000000-0005-0000-0000-0000B31F0000}"/>
    <cellStyle name="Comma 34 19 2" xfId="7305" xr:uid="{00000000-0005-0000-0000-0000B41F0000}"/>
    <cellStyle name="Comma 34 19 2 2" xfId="7306" xr:uid="{00000000-0005-0000-0000-0000B51F0000}"/>
    <cellStyle name="Comma 34 19 3" xfId="7307" xr:uid="{00000000-0005-0000-0000-0000B61F0000}"/>
    <cellStyle name="Comma 34 2" xfId="7308" xr:uid="{00000000-0005-0000-0000-0000B71F0000}"/>
    <cellStyle name="Comma 34 2 2" xfId="7309" xr:uid="{00000000-0005-0000-0000-0000B81F0000}"/>
    <cellStyle name="Comma 34 2 2 2" xfId="7310" xr:uid="{00000000-0005-0000-0000-0000B91F0000}"/>
    <cellStyle name="Comma 34 2 3" xfId="7311" xr:uid="{00000000-0005-0000-0000-0000BA1F0000}"/>
    <cellStyle name="Comma 34 2 3 2" xfId="7312" xr:uid="{00000000-0005-0000-0000-0000BB1F0000}"/>
    <cellStyle name="Comma 34 2 3 2 2" xfId="7313" xr:uid="{00000000-0005-0000-0000-0000BC1F0000}"/>
    <cellStyle name="Comma 34 2 3 3" xfId="7314" xr:uid="{00000000-0005-0000-0000-0000BD1F0000}"/>
    <cellStyle name="Comma 34 2 4" xfId="7315" xr:uid="{00000000-0005-0000-0000-0000BE1F0000}"/>
    <cellStyle name="Comma 34 2 5" xfId="7316" xr:uid="{00000000-0005-0000-0000-0000BF1F0000}"/>
    <cellStyle name="Comma 34 20" xfId="7317" xr:uid="{00000000-0005-0000-0000-0000C01F0000}"/>
    <cellStyle name="Comma 34 20 2" xfId="7318" xr:uid="{00000000-0005-0000-0000-0000C11F0000}"/>
    <cellStyle name="Comma 34 20 2 2" xfId="7319" xr:uid="{00000000-0005-0000-0000-0000C21F0000}"/>
    <cellStyle name="Comma 34 20 3" xfId="7320" xr:uid="{00000000-0005-0000-0000-0000C31F0000}"/>
    <cellStyle name="Comma 34 21" xfId="7321" xr:uid="{00000000-0005-0000-0000-0000C41F0000}"/>
    <cellStyle name="Comma 34 21 2" xfId="7322" xr:uid="{00000000-0005-0000-0000-0000C51F0000}"/>
    <cellStyle name="Comma 34 21 2 2" xfId="7323" xr:uid="{00000000-0005-0000-0000-0000C61F0000}"/>
    <cellStyle name="Comma 34 21 3" xfId="7324" xr:uid="{00000000-0005-0000-0000-0000C71F0000}"/>
    <cellStyle name="Comma 34 22" xfId="7325" xr:uid="{00000000-0005-0000-0000-0000C81F0000}"/>
    <cellStyle name="Comma 34 22 2" xfId="7326" xr:uid="{00000000-0005-0000-0000-0000C91F0000}"/>
    <cellStyle name="Comma 34 22 2 2" xfId="7327" xr:uid="{00000000-0005-0000-0000-0000CA1F0000}"/>
    <cellStyle name="Comma 34 22 3" xfId="7328" xr:uid="{00000000-0005-0000-0000-0000CB1F0000}"/>
    <cellStyle name="Comma 34 23" xfId="7329" xr:uid="{00000000-0005-0000-0000-0000CC1F0000}"/>
    <cellStyle name="Comma 34 23 2" xfId="7330" xr:uid="{00000000-0005-0000-0000-0000CD1F0000}"/>
    <cellStyle name="Comma 34 23 2 2" xfId="7331" xr:uid="{00000000-0005-0000-0000-0000CE1F0000}"/>
    <cellStyle name="Comma 34 23 3" xfId="7332" xr:uid="{00000000-0005-0000-0000-0000CF1F0000}"/>
    <cellStyle name="Comma 34 24" xfId="7333" xr:uid="{00000000-0005-0000-0000-0000D01F0000}"/>
    <cellStyle name="Comma 34 24 2" xfId="7334" xr:uid="{00000000-0005-0000-0000-0000D11F0000}"/>
    <cellStyle name="Comma 34 24 2 2" xfId="7335" xr:uid="{00000000-0005-0000-0000-0000D21F0000}"/>
    <cellStyle name="Comma 34 24 3" xfId="7336" xr:uid="{00000000-0005-0000-0000-0000D31F0000}"/>
    <cellStyle name="Comma 34 25" xfId="7337" xr:uid="{00000000-0005-0000-0000-0000D41F0000}"/>
    <cellStyle name="Comma 34 25 2" xfId="7338" xr:uid="{00000000-0005-0000-0000-0000D51F0000}"/>
    <cellStyle name="Comma 34 25 2 2" xfId="7339" xr:uid="{00000000-0005-0000-0000-0000D61F0000}"/>
    <cellStyle name="Comma 34 25 3" xfId="7340" xr:uid="{00000000-0005-0000-0000-0000D71F0000}"/>
    <cellStyle name="Comma 34 26" xfId="7341" xr:uid="{00000000-0005-0000-0000-0000D81F0000}"/>
    <cellStyle name="Comma 34 26 2" xfId="7342" xr:uid="{00000000-0005-0000-0000-0000D91F0000}"/>
    <cellStyle name="Comma 34 26 2 2" xfId="7343" xr:uid="{00000000-0005-0000-0000-0000DA1F0000}"/>
    <cellStyle name="Comma 34 26 3" xfId="7344" xr:uid="{00000000-0005-0000-0000-0000DB1F0000}"/>
    <cellStyle name="Comma 34 27" xfId="7345" xr:uid="{00000000-0005-0000-0000-0000DC1F0000}"/>
    <cellStyle name="Comma 34 27 2" xfId="7346" xr:uid="{00000000-0005-0000-0000-0000DD1F0000}"/>
    <cellStyle name="Comma 34 27 2 2" xfId="7347" xr:uid="{00000000-0005-0000-0000-0000DE1F0000}"/>
    <cellStyle name="Comma 34 27 3" xfId="7348" xr:uid="{00000000-0005-0000-0000-0000DF1F0000}"/>
    <cellStyle name="Comma 34 28" xfId="7349" xr:uid="{00000000-0005-0000-0000-0000E01F0000}"/>
    <cellStyle name="Comma 34 28 2" xfId="7350" xr:uid="{00000000-0005-0000-0000-0000E11F0000}"/>
    <cellStyle name="Comma 34 28 2 2" xfId="7351" xr:uid="{00000000-0005-0000-0000-0000E21F0000}"/>
    <cellStyle name="Comma 34 28 3" xfId="7352" xr:uid="{00000000-0005-0000-0000-0000E31F0000}"/>
    <cellStyle name="Comma 34 29" xfId="7353" xr:uid="{00000000-0005-0000-0000-0000E41F0000}"/>
    <cellStyle name="Comma 34 29 2" xfId="7354" xr:uid="{00000000-0005-0000-0000-0000E51F0000}"/>
    <cellStyle name="Comma 34 3" xfId="7355" xr:uid="{00000000-0005-0000-0000-0000E61F0000}"/>
    <cellStyle name="Comma 34 3 2" xfId="7356" xr:uid="{00000000-0005-0000-0000-0000E71F0000}"/>
    <cellStyle name="Comma 34 3 2 2" xfId="7357" xr:uid="{00000000-0005-0000-0000-0000E81F0000}"/>
    <cellStyle name="Comma 34 3 3" xfId="7358" xr:uid="{00000000-0005-0000-0000-0000E91F0000}"/>
    <cellStyle name="Comma 34 3 3 2" xfId="7359" xr:uid="{00000000-0005-0000-0000-0000EA1F0000}"/>
    <cellStyle name="Comma 34 3 3 2 2" xfId="7360" xr:uid="{00000000-0005-0000-0000-0000EB1F0000}"/>
    <cellStyle name="Comma 34 3 3 3" xfId="7361" xr:uid="{00000000-0005-0000-0000-0000EC1F0000}"/>
    <cellStyle name="Comma 34 3 4" xfId="7362" xr:uid="{00000000-0005-0000-0000-0000ED1F0000}"/>
    <cellStyle name="Comma 34 30" xfId="7363" xr:uid="{00000000-0005-0000-0000-0000EE1F0000}"/>
    <cellStyle name="Comma 34 30 2" xfId="7364" xr:uid="{00000000-0005-0000-0000-0000EF1F0000}"/>
    <cellStyle name="Comma 34 30 2 2" xfId="7365" xr:uid="{00000000-0005-0000-0000-0000F01F0000}"/>
    <cellStyle name="Comma 34 30 3" xfId="7366" xr:uid="{00000000-0005-0000-0000-0000F11F0000}"/>
    <cellStyle name="Comma 34 31" xfId="7367" xr:uid="{00000000-0005-0000-0000-0000F21F0000}"/>
    <cellStyle name="Comma 34 31 2" xfId="7368" xr:uid="{00000000-0005-0000-0000-0000F31F0000}"/>
    <cellStyle name="Comma 34 32" xfId="7369" xr:uid="{00000000-0005-0000-0000-0000F41F0000}"/>
    <cellStyle name="Comma 34 33" xfId="7370" xr:uid="{00000000-0005-0000-0000-0000F51F0000}"/>
    <cellStyle name="Comma 34 34" xfId="7371" xr:uid="{00000000-0005-0000-0000-0000F61F0000}"/>
    <cellStyle name="Comma 34 4" xfId="7372" xr:uid="{00000000-0005-0000-0000-0000F71F0000}"/>
    <cellStyle name="Comma 34 4 2" xfId="7373" xr:uid="{00000000-0005-0000-0000-0000F81F0000}"/>
    <cellStyle name="Comma 34 4 2 2" xfId="7374" xr:uid="{00000000-0005-0000-0000-0000F91F0000}"/>
    <cellStyle name="Comma 34 4 3" xfId="7375" xr:uid="{00000000-0005-0000-0000-0000FA1F0000}"/>
    <cellStyle name="Comma 34 4 3 2" xfId="7376" xr:uid="{00000000-0005-0000-0000-0000FB1F0000}"/>
    <cellStyle name="Comma 34 4 3 2 2" xfId="7377" xr:uid="{00000000-0005-0000-0000-0000FC1F0000}"/>
    <cellStyle name="Comma 34 4 3 3" xfId="7378" xr:uid="{00000000-0005-0000-0000-0000FD1F0000}"/>
    <cellStyle name="Comma 34 4 4" xfId="7379" xr:uid="{00000000-0005-0000-0000-0000FE1F0000}"/>
    <cellStyle name="Comma 34 5" xfId="7380" xr:uid="{00000000-0005-0000-0000-0000FF1F0000}"/>
    <cellStyle name="Comma 34 5 2" xfId="7381" xr:uid="{00000000-0005-0000-0000-000000200000}"/>
    <cellStyle name="Comma 34 5 2 2" xfId="7382" xr:uid="{00000000-0005-0000-0000-000001200000}"/>
    <cellStyle name="Comma 34 5 3" xfId="7383" xr:uid="{00000000-0005-0000-0000-000002200000}"/>
    <cellStyle name="Comma 34 5 3 2" xfId="7384" xr:uid="{00000000-0005-0000-0000-000003200000}"/>
    <cellStyle name="Comma 34 5 3 2 2" xfId="7385" xr:uid="{00000000-0005-0000-0000-000004200000}"/>
    <cellStyle name="Comma 34 5 3 3" xfId="7386" xr:uid="{00000000-0005-0000-0000-000005200000}"/>
    <cellStyle name="Comma 34 5 4" xfId="7387" xr:uid="{00000000-0005-0000-0000-000006200000}"/>
    <cellStyle name="Comma 34 6" xfId="7388" xr:uid="{00000000-0005-0000-0000-000007200000}"/>
    <cellStyle name="Comma 34 6 2" xfId="7389" xr:uid="{00000000-0005-0000-0000-000008200000}"/>
    <cellStyle name="Comma 34 6 2 2" xfId="7390" xr:uid="{00000000-0005-0000-0000-000009200000}"/>
    <cellStyle name="Comma 34 6 3" xfId="7391" xr:uid="{00000000-0005-0000-0000-00000A200000}"/>
    <cellStyle name="Comma 34 7" xfId="7392" xr:uid="{00000000-0005-0000-0000-00000B200000}"/>
    <cellStyle name="Comma 34 7 2" xfId="7393" xr:uid="{00000000-0005-0000-0000-00000C200000}"/>
    <cellStyle name="Comma 34 7 2 2" xfId="7394" xr:uid="{00000000-0005-0000-0000-00000D200000}"/>
    <cellStyle name="Comma 34 7 3" xfId="7395" xr:uid="{00000000-0005-0000-0000-00000E200000}"/>
    <cellStyle name="Comma 34 8" xfId="7396" xr:uid="{00000000-0005-0000-0000-00000F200000}"/>
    <cellStyle name="Comma 34 8 2" xfId="7397" xr:uid="{00000000-0005-0000-0000-000010200000}"/>
    <cellStyle name="Comma 34 8 2 2" xfId="7398" xr:uid="{00000000-0005-0000-0000-000011200000}"/>
    <cellStyle name="Comma 34 8 3" xfId="7399" xr:uid="{00000000-0005-0000-0000-000012200000}"/>
    <cellStyle name="Comma 34 9" xfId="7400" xr:uid="{00000000-0005-0000-0000-000013200000}"/>
    <cellStyle name="Comma 34 9 2" xfId="7401" xr:uid="{00000000-0005-0000-0000-000014200000}"/>
    <cellStyle name="Comma 34 9 2 2" xfId="7402" xr:uid="{00000000-0005-0000-0000-000015200000}"/>
    <cellStyle name="Comma 34 9 3" xfId="7403" xr:uid="{00000000-0005-0000-0000-000016200000}"/>
    <cellStyle name="Comma 340" xfId="7404" xr:uid="{00000000-0005-0000-0000-000017200000}"/>
    <cellStyle name="Comma 341" xfId="7405" xr:uid="{00000000-0005-0000-0000-000018200000}"/>
    <cellStyle name="Comma 342" xfId="7406" xr:uid="{00000000-0005-0000-0000-000019200000}"/>
    <cellStyle name="Comma 35" xfId="7407" xr:uid="{00000000-0005-0000-0000-00001A200000}"/>
    <cellStyle name="Comma 35 10" xfId="7408" xr:uid="{00000000-0005-0000-0000-00001B200000}"/>
    <cellStyle name="Comma 35 10 2" xfId="7409" xr:uid="{00000000-0005-0000-0000-00001C200000}"/>
    <cellStyle name="Comma 35 10 2 2" xfId="7410" xr:uid="{00000000-0005-0000-0000-00001D200000}"/>
    <cellStyle name="Comma 35 10 3" xfId="7411" xr:uid="{00000000-0005-0000-0000-00001E200000}"/>
    <cellStyle name="Comma 35 11" xfId="7412" xr:uid="{00000000-0005-0000-0000-00001F200000}"/>
    <cellStyle name="Comma 35 11 2" xfId="7413" xr:uid="{00000000-0005-0000-0000-000020200000}"/>
    <cellStyle name="Comma 35 11 2 2" xfId="7414" xr:uid="{00000000-0005-0000-0000-000021200000}"/>
    <cellStyle name="Comma 35 11 3" xfId="7415" xr:uid="{00000000-0005-0000-0000-000022200000}"/>
    <cellStyle name="Comma 35 12" xfId="7416" xr:uid="{00000000-0005-0000-0000-000023200000}"/>
    <cellStyle name="Comma 35 12 2" xfId="7417" xr:uid="{00000000-0005-0000-0000-000024200000}"/>
    <cellStyle name="Comma 35 12 2 2" xfId="7418" xr:uid="{00000000-0005-0000-0000-000025200000}"/>
    <cellStyle name="Comma 35 12 3" xfId="7419" xr:uid="{00000000-0005-0000-0000-000026200000}"/>
    <cellStyle name="Comma 35 13" xfId="7420" xr:uid="{00000000-0005-0000-0000-000027200000}"/>
    <cellStyle name="Comma 35 13 2" xfId="7421" xr:uid="{00000000-0005-0000-0000-000028200000}"/>
    <cellStyle name="Comma 35 13 2 2" xfId="7422" xr:uid="{00000000-0005-0000-0000-000029200000}"/>
    <cellStyle name="Comma 35 13 3" xfId="7423" xr:uid="{00000000-0005-0000-0000-00002A200000}"/>
    <cellStyle name="Comma 35 14" xfId="7424" xr:uid="{00000000-0005-0000-0000-00002B200000}"/>
    <cellStyle name="Comma 35 14 2" xfId="7425" xr:uid="{00000000-0005-0000-0000-00002C200000}"/>
    <cellStyle name="Comma 35 14 2 2" xfId="7426" xr:uid="{00000000-0005-0000-0000-00002D200000}"/>
    <cellStyle name="Comma 35 14 3" xfId="7427" xr:uid="{00000000-0005-0000-0000-00002E200000}"/>
    <cellStyle name="Comma 35 15" xfId="7428" xr:uid="{00000000-0005-0000-0000-00002F200000}"/>
    <cellStyle name="Comma 35 15 2" xfId="7429" xr:uid="{00000000-0005-0000-0000-000030200000}"/>
    <cellStyle name="Comma 35 15 2 2" xfId="7430" xr:uid="{00000000-0005-0000-0000-000031200000}"/>
    <cellStyle name="Comma 35 15 3" xfId="7431" xr:uid="{00000000-0005-0000-0000-000032200000}"/>
    <cellStyle name="Comma 35 16" xfId="7432" xr:uid="{00000000-0005-0000-0000-000033200000}"/>
    <cellStyle name="Comma 35 16 2" xfId="7433" xr:uid="{00000000-0005-0000-0000-000034200000}"/>
    <cellStyle name="Comma 35 16 2 2" xfId="7434" xr:uid="{00000000-0005-0000-0000-000035200000}"/>
    <cellStyle name="Comma 35 16 3" xfId="7435" xr:uid="{00000000-0005-0000-0000-000036200000}"/>
    <cellStyle name="Comma 35 17" xfId="7436" xr:uid="{00000000-0005-0000-0000-000037200000}"/>
    <cellStyle name="Comma 35 17 2" xfId="7437" xr:uid="{00000000-0005-0000-0000-000038200000}"/>
    <cellStyle name="Comma 35 17 2 2" xfId="7438" xr:uid="{00000000-0005-0000-0000-000039200000}"/>
    <cellStyle name="Comma 35 17 3" xfId="7439" xr:uid="{00000000-0005-0000-0000-00003A200000}"/>
    <cellStyle name="Comma 35 18" xfId="7440" xr:uid="{00000000-0005-0000-0000-00003B200000}"/>
    <cellStyle name="Comma 35 18 2" xfId="7441" xr:uid="{00000000-0005-0000-0000-00003C200000}"/>
    <cellStyle name="Comma 35 18 2 2" xfId="7442" xr:uid="{00000000-0005-0000-0000-00003D200000}"/>
    <cellStyle name="Comma 35 18 3" xfId="7443" xr:uid="{00000000-0005-0000-0000-00003E200000}"/>
    <cellStyle name="Comma 35 19" xfId="7444" xr:uid="{00000000-0005-0000-0000-00003F200000}"/>
    <cellStyle name="Comma 35 19 2" xfId="7445" xr:uid="{00000000-0005-0000-0000-000040200000}"/>
    <cellStyle name="Comma 35 19 2 2" xfId="7446" xr:uid="{00000000-0005-0000-0000-000041200000}"/>
    <cellStyle name="Comma 35 19 3" xfId="7447" xr:uid="{00000000-0005-0000-0000-000042200000}"/>
    <cellStyle name="Comma 35 2" xfId="7448" xr:uid="{00000000-0005-0000-0000-000043200000}"/>
    <cellStyle name="Comma 35 2 2" xfId="7449" xr:uid="{00000000-0005-0000-0000-000044200000}"/>
    <cellStyle name="Comma 35 2 2 2" xfId="7450" xr:uid="{00000000-0005-0000-0000-000045200000}"/>
    <cellStyle name="Comma 35 2 3" xfId="7451" xr:uid="{00000000-0005-0000-0000-000046200000}"/>
    <cellStyle name="Comma 35 2 3 2" xfId="7452" xr:uid="{00000000-0005-0000-0000-000047200000}"/>
    <cellStyle name="Comma 35 2 3 2 2" xfId="7453" xr:uid="{00000000-0005-0000-0000-000048200000}"/>
    <cellStyle name="Comma 35 2 3 3" xfId="7454" xr:uid="{00000000-0005-0000-0000-000049200000}"/>
    <cellStyle name="Comma 35 2 4" xfId="7455" xr:uid="{00000000-0005-0000-0000-00004A200000}"/>
    <cellStyle name="Comma 35 2 5" xfId="7456" xr:uid="{00000000-0005-0000-0000-00004B200000}"/>
    <cellStyle name="Comma 35 20" xfId="7457" xr:uid="{00000000-0005-0000-0000-00004C200000}"/>
    <cellStyle name="Comma 35 20 2" xfId="7458" xr:uid="{00000000-0005-0000-0000-00004D200000}"/>
    <cellStyle name="Comma 35 20 2 2" xfId="7459" xr:uid="{00000000-0005-0000-0000-00004E200000}"/>
    <cellStyle name="Comma 35 20 3" xfId="7460" xr:uid="{00000000-0005-0000-0000-00004F200000}"/>
    <cellStyle name="Comma 35 21" xfId="7461" xr:uid="{00000000-0005-0000-0000-000050200000}"/>
    <cellStyle name="Comma 35 21 2" xfId="7462" xr:uid="{00000000-0005-0000-0000-000051200000}"/>
    <cellStyle name="Comma 35 21 2 2" xfId="7463" xr:uid="{00000000-0005-0000-0000-000052200000}"/>
    <cellStyle name="Comma 35 21 3" xfId="7464" xr:uid="{00000000-0005-0000-0000-000053200000}"/>
    <cellStyle name="Comma 35 22" xfId="7465" xr:uid="{00000000-0005-0000-0000-000054200000}"/>
    <cellStyle name="Comma 35 22 2" xfId="7466" xr:uid="{00000000-0005-0000-0000-000055200000}"/>
    <cellStyle name="Comma 35 22 2 2" xfId="7467" xr:uid="{00000000-0005-0000-0000-000056200000}"/>
    <cellStyle name="Comma 35 22 3" xfId="7468" xr:uid="{00000000-0005-0000-0000-000057200000}"/>
    <cellStyle name="Comma 35 23" xfId="7469" xr:uid="{00000000-0005-0000-0000-000058200000}"/>
    <cellStyle name="Comma 35 23 2" xfId="7470" xr:uid="{00000000-0005-0000-0000-000059200000}"/>
    <cellStyle name="Comma 35 23 2 2" xfId="7471" xr:uid="{00000000-0005-0000-0000-00005A200000}"/>
    <cellStyle name="Comma 35 23 3" xfId="7472" xr:uid="{00000000-0005-0000-0000-00005B200000}"/>
    <cellStyle name="Comma 35 24" xfId="7473" xr:uid="{00000000-0005-0000-0000-00005C200000}"/>
    <cellStyle name="Comma 35 24 2" xfId="7474" xr:uid="{00000000-0005-0000-0000-00005D200000}"/>
    <cellStyle name="Comma 35 24 2 2" xfId="7475" xr:uid="{00000000-0005-0000-0000-00005E200000}"/>
    <cellStyle name="Comma 35 24 3" xfId="7476" xr:uid="{00000000-0005-0000-0000-00005F200000}"/>
    <cellStyle name="Comma 35 25" xfId="7477" xr:uid="{00000000-0005-0000-0000-000060200000}"/>
    <cellStyle name="Comma 35 25 2" xfId="7478" xr:uid="{00000000-0005-0000-0000-000061200000}"/>
    <cellStyle name="Comma 35 25 2 2" xfId="7479" xr:uid="{00000000-0005-0000-0000-000062200000}"/>
    <cellStyle name="Comma 35 25 3" xfId="7480" xr:uid="{00000000-0005-0000-0000-000063200000}"/>
    <cellStyle name="Comma 35 26" xfId="7481" xr:uid="{00000000-0005-0000-0000-000064200000}"/>
    <cellStyle name="Comma 35 26 2" xfId="7482" xr:uid="{00000000-0005-0000-0000-000065200000}"/>
    <cellStyle name="Comma 35 26 2 2" xfId="7483" xr:uid="{00000000-0005-0000-0000-000066200000}"/>
    <cellStyle name="Comma 35 26 3" xfId="7484" xr:uid="{00000000-0005-0000-0000-000067200000}"/>
    <cellStyle name="Comma 35 27" xfId="7485" xr:uid="{00000000-0005-0000-0000-000068200000}"/>
    <cellStyle name="Comma 35 27 2" xfId="7486" xr:uid="{00000000-0005-0000-0000-000069200000}"/>
    <cellStyle name="Comma 35 27 2 2" xfId="7487" xr:uid="{00000000-0005-0000-0000-00006A200000}"/>
    <cellStyle name="Comma 35 27 3" xfId="7488" xr:uid="{00000000-0005-0000-0000-00006B200000}"/>
    <cellStyle name="Comma 35 28" xfId="7489" xr:uid="{00000000-0005-0000-0000-00006C200000}"/>
    <cellStyle name="Comma 35 28 2" xfId="7490" xr:uid="{00000000-0005-0000-0000-00006D200000}"/>
    <cellStyle name="Comma 35 28 2 2" xfId="7491" xr:uid="{00000000-0005-0000-0000-00006E200000}"/>
    <cellStyle name="Comma 35 28 3" xfId="7492" xr:uid="{00000000-0005-0000-0000-00006F200000}"/>
    <cellStyle name="Comma 35 29" xfId="7493" xr:uid="{00000000-0005-0000-0000-000070200000}"/>
    <cellStyle name="Comma 35 29 2" xfId="7494" xr:uid="{00000000-0005-0000-0000-000071200000}"/>
    <cellStyle name="Comma 35 3" xfId="7495" xr:uid="{00000000-0005-0000-0000-000072200000}"/>
    <cellStyle name="Comma 35 3 2" xfId="7496" xr:uid="{00000000-0005-0000-0000-000073200000}"/>
    <cellStyle name="Comma 35 3 2 2" xfId="7497" xr:uid="{00000000-0005-0000-0000-000074200000}"/>
    <cellStyle name="Comma 35 3 3" xfId="7498" xr:uid="{00000000-0005-0000-0000-000075200000}"/>
    <cellStyle name="Comma 35 3 3 2" xfId="7499" xr:uid="{00000000-0005-0000-0000-000076200000}"/>
    <cellStyle name="Comma 35 3 3 2 2" xfId="7500" xr:uid="{00000000-0005-0000-0000-000077200000}"/>
    <cellStyle name="Comma 35 3 3 3" xfId="7501" xr:uid="{00000000-0005-0000-0000-000078200000}"/>
    <cellStyle name="Comma 35 3 4" xfId="7502" xr:uid="{00000000-0005-0000-0000-000079200000}"/>
    <cellStyle name="Comma 35 3 5" xfId="7503" xr:uid="{00000000-0005-0000-0000-00007A200000}"/>
    <cellStyle name="Comma 35 30" xfId="7504" xr:uid="{00000000-0005-0000-0000-00007B200000}"/>
    <cellStyle name="Comma 35 30 2" xfId="7505" xr:uid="{00000000-0005-0000-0000-00007C200000}"/>
    <cellStyle name="Comma 35 30 2 2" xfId="7506" xr:uid="{00000000-0005-0000-0000-00007D200000}"/>
    <cellStyle name="Comma 35 30 3" xfId="7507" xr:uid="{00000000-0005-0000-0000-00007E200000}"/>
    <cellStyle name="Comma 35 31" xfId="7508" xr:uid="{00000000-0005-0000-0000-00007F200000}"/>
    <cellStyle name="Comma 35 31 2" xfId="7509" xr:uid="{00000000-0005-0000-0000-000080200000}"/>
    <cellStyle name="Comma 35 32" xfId="7510" xr:uid="{00000000-0005-0000-0000-000081200000}"/>
    <cellStyle name="Comma 35 33" xfId="7511" xr:uid="{00000000-0005-0000-0000-000082200000}"/>
    <cellStyle name="Comma 35 34" xfId="7512" xr:uid="{00000000-0005-0000-0000-000083200000}"/>
    <cellStyle name="Comma 35 4" xfId="7513" xr:uid="{00000000-0005-0000-0000-000084200000}"/>
    <cellStyle name="Comma 35 4 2" xfId="7514" xr:uid="{00000000-0005-0000-0000-000085200000}"/>
    <cellStyle name="Comma 35 4 2 2" xfId="7515" xr:uid="{00000000-0005-0000-0000-000086200000}"/>
    <cellStyle name="Comma 35 4 3" xfId="7516" xr:uid="{00000000-0005-0000-0000-000087200000}"/>
    <cellStyle name="Comma 35 4 3 2" xfId="7517" xr:uid="{00000000-0005-0000-0000-000088200000}"/>
    <cellStyle name="Comma 35 4 3 2 2" xfId="7518" xr:uid="{00000000-0005-0000-0000-000089200000}"/>
    <cellStyle name="Comma 35 4 3 3" xfId="7519" xr:uid="{00000000-0005-0000-0000-00008A200000}"/>
    <cellStyle name="Comma 35 4 4" xfId="7520" xr:uid="{00000000-0005-0000-0000-00008B200000}"/>
    <cellStyle name="Comma 35 4 5" xfId="7521" xr:uid="{00000000-0005-0000-0000-00008C200000}"/>
    <cellStyle name="Comma 35 5" xfId="7522" xr:uid="{00000000-0005-0000-0000-00008D200000}"/>
    <cellStyle name="Comma 35 5 2" xfId="7523" xr:uid="{00000000-0005-0000-0000-00008E200000}"/>
    <cellStyle name="Comma 35 5 2 2" xfId="7524" xr:uid="{00000000-0005-0000-0000-00008F200000}"/>
    <cellStyle name="Comma 35 5 3" xfId="7525" xr:uid="{00000000-0005-0000-0000-000090200000}"/>
    <cellStyle name="Comma 35 5 3 2" xfId="7526" xr:uid="{00000000-0005-0000-0000-000091200000}"/>
    <cellStyle name="Comma 35 5 3 2 2" xfId="7527" xr:uid="{00000000-0005-0000-0000-000092200000}"/>
    <cellStyle name="Comma 35 5 3 3" xfId="7528" xr:uid="{00000000-0005-0000-0000-000093200000}"/>
    <cellStyle name="Comma 35 5 4" xfId="7529" xr:uid="{00000000-0005-0000-0000-000094200000}"/>
    <cellStyle name="Comma 35 5 5" xfId="7530" xr:uid="{00000000-0005-0000-0000-000095200000}"/>
    <cellStyle name="Comma 35 6" xfId="7531" xr:uid="{00000000-0005-0000-0000-000096200000}"/>
    <cellStyle name="Comma 35 6 2" xfId="7532" xr:uid="{00000000-0005-0000-0000-000097200000}"/>
    <cellStyle name="Comma 35 6 2 2" xfId="7533" xr:uid="{00000000-0005-0000-0000-000098200000}"/>
    <cellStyle name="Comma 35 6 3" xfId="7534" xr:uid="{00000000-0005-0000-0000-000099200000}"/>
    <cellStyle name="Comma 35 7" xfId="7535" xr:uid="{00000000-0005-0000-0000-00009A200000}"/>
    <cellStyle name="Comma 35 7 2" xfId="7536" xr:uid="{00000000-0005-0000-0000-00009B200000}"/>
    <cellStyle name="Comma 35 7 2 2" xfId="7537" xr:uid="{00000000-0005-0000-0000-00009C200000}"/>
    <cellStyle name="Comma 35 7 3" xfId="7538" xr:uid="{00000000-0005-0000-0000-00009D200000}"/>
    <cellStyle name="Comma 35 8" xfId="7539" xr:uid="{00000000-0005-0000-0000-00009E200000}"/>
    <cellStyle name="Comma 35 8 2" xfId="7540" xr:uid="{00000000-0005-0000-0000-00009F200000}"/>
    <cellStyle name="Comma 35 8 2 2" xfId="7541" xr:uid="{00000000-0005-0000-0000-0000A0200000}"/>
    <cellStyle name="Comma 35 8 3" xfId="7542" xr:uid="{00000000-0005-0000-0000-0000A1200000}"/>
    <cellStyle name="Comma 35 9" xfId="7543" xr:uid="{00000000-0005-0000-0000-0000A2200000}"/>
    <cellStyle name="Comma 35 9 2" xfId="7544" xr:uid="{00000000-0005-0000-0000-0000A3200000}"/>
    <cellStyle name="Comma 35 9 2 2" xfId="7545" xr:uid="{00000000-0005-0000-0000-0000A4200000}"/>
    <cellStyle name="Comma 35 9 3" xfId="7546" xr:uid="{00000000-0005-0000-0000-0000A5200000}"/>
    <cellStyle name="Comma 36" xfId="7547" xr:uid="{00000000-0005-0000-0000-0000A6200000}"/>
    <cellStyle name="Comma 36 10" xfId="7548" xr:uid="{00000000-0005-0000-0000-0000A7200000}"/>
    <cellStyle name="Comma 36 10 2" xfId="7549" xr:uid="{00000000-0005-0000-0000-0000A8200000}"/>
    <cellStyle name="Comma 36 10 2 2" xfId="7550" xr:uid="{00000000-0005-0000-0000-0000A9200000}"/>
    <cellStyle name="Comma 36 10 3" xfId="7551" xr:uid="{00000000-0005-0000-0000-0000AA200000}"/>
    <cellStyle name="Comma 36 11" xfId="7552" xr:uid="{00000000-0005-0000-0000-0000AB200000}"/>
    <cellStyle name="Comma 36 11 2" xfId="7553" xr:uid="{00000000-0005-0000-0000-0000AC200000}"/>
    <cellStyle name="Comma 36 11 2 2" xfId="7554" xr:uid="{00000000-0005-0000-0000-0000AD200000}"/>
    <cellStyle name="Comma 36 11 3" xfId="7555" xr:uid="{00000000-0005-0000-0000-0000AE200000}"/>
    <cellStyle name="Comma 36 12" xfId="7556" xr:uid="{00000000-0005-0000-0000-0000AF200000}"/>
    <cellStyle name="Comma 36 12 2" xfId="7557" xr:uid="{00000000-0005-0000-0000-0000B0200000}"/>
    <cellStyle name="Comma 36 12 2 2" xfId="7558" xr:uid="{00000000-0005-0000-0000-0000B1200000}"/>
    <cellStyle name="Comma 36 12 3" xfId="7559" xr:uid="{00000000-0005-0000-0000-0000B2200000}"/>
    <cellStyle name="Comma 36 13" xfId="7560" xr:uid="{00000000-0005-0000-0000-0000B3200000}"/>
    <cellStyle name="Comma 36 13 2" xfId="7561" xr:uid="{00000000-0005-0000-0000-0000B4200000}"/>
    <cellStyle name="Comma 36 13 2 2" xfId="7562" xr:uid="{00000000-0005-0000-0000-0000B5200000}"/>
    <cellStyle name="Comma 36 13 3" xfId="7563" xr:uid="{00000000-0005-0000-0000-0000B6200000}"/>
    <cellStyle name="Comma 36 14" xfId="7564" xr:uid="{00000000-0005-0000-0000-0000B7200000}"/>
    <cellStyle name="Comma 36 14 2" xfId="7565" xr:uid="{00000000-0005-0000-0000-0000B8200000}"/>
    <cellStyle name="Comma 36 14 2 2" xfId="7566" xr:uid="{00000000-0005-0000-0000-0000B9200000}"/>
    <cellStyle name="Comma 36 14 3" xfId="7567" xr:uid="{00000000-0005-0000-0000-0000BA200000}"/>
    <cellStyle name="Comma 36 15" xfId="7568" xr:uid="{00000000-0005-0000-0000-0000BB200000}"/>
    <cellStyle name="Comma 36 15 2" xfId="7569" xr:uid="{00000000-0005-0000-0000-0000BC200000}"/>
    <cellStyle name="Comma 36 15 2 2" xfId="7570" xr:uid="{00000000-0005-0000-0000-0000BD200000}"/>
    <cellStyle name="Comma 36 15 3" xfId="7571" xr:uid="{00000000-0005-0000-0000-0000BE200000}"/>
    <cellStyle name="Comma 36 16" xfId="7572" xr:uid="{00000000-0005-0000-0000-0000BF200000}"/>
    <cellStyle name="Comma 36 16 2" xfId="7573" xr:uid="{00000000-0005-0000-0000-0000C0200000}"/>
    <cellStyle name="Comma 36 16 2 2" xfId="7574" xr:uid="{00000000-0005-0000-0000-0000C1200000}"/>
    <cellStyle name="Comma 36 16 3" xfId="7575" xr:uid="{00000000-0005-0000-0000-0000C2200000}"/>
    <cellStyle name="Comma 36 17" xfId="7576" xr:uid="{00000000-0005-0000-0000-0000C3200000}"/>
    <cellStyle name="Comma 36 17 2" xfId="7577" xr:uid="{00000000-0005-0000-0000-0000C4200000}"/>
    <cellStyle name="Comma 36 17 2 2" xfId="7578" xr:uid="{00000000-0005-0000-0000-0000C5200000}"/>
    <cellStyle name="Comma 36 17 3" xfId="7579" xr:uid="{00000000-0005-0000-0000-0000C6200000}"/>
    <cellStyle name="Comma 36 18" xfId="7580" xr:uid="{00000000-0005-0000-0000-0000C7200000}"/>
    <cellStyle name="Comma 36 18 2" xfId="7581" xr:uid="{00000000-0005-0000-0000-0000C8200000}"/>
    <cellStyle name="Comma 36 18 2 2" xfId="7582" xr:uid="{00000000-0005-0000-0000-0000C9200000}"/>
    <cellStyle name="Comma 36 18 3" xfId="7583" xr:uid="{00000000-0005-0000-0000-0000CA200000}"/>
    <cellStyle name="Comma 36 19" xfId="7584" xr:uid="{00000000-0005-0000-0000-0000CB200000}"/>
    <cellStyle name="Comma 36 19 2" xfId="7585" xr:uid="{00000000-0005-0000-0000-0000CC200000}"/>
    <cellStyle name="Comma 36 19 2 2" xfId="7586" xr:uid="{00000000-0005-0000-0000-0000CD200000}"/>
    <cellStyle name="Comma 36 19 3" xfId="7587" xr:uid="{00000000-0005-0000-0000-0000CE200000}"/>
    <cellStyle name="Comma 36 2" xfId="7588" xr:uid="{00000000-0005-0000-0000-0000CF200000}"/>
    <cellStyle name="Comma 36 2 2" xfId="7589" xr:uid="{00000000-0005-0000-0000-0000D0200000}"/>
    <cellStyle name="Comma 36 2 2 2" xfId="7590" xr:uid="{00000000-0005-0000-0000-0000D1200000}"/>
    <cellStyle name="Comma 36 2 3" xfId="7591" xr:uid="{00000000-0005-0000-0000-0000D2200000}"/>
    <cellStyle name="Comma 36 2 3 2" xfId="7592" xr:uid="{00000000-0005-0000-0000-0000D3200000}"/>
    <cellStyle name="Comma 36 2 3 2 2" xfId="7593" xr:uid="{00000000-0005-0000-0000-0000D4200000}"/>
    <cellStyle name="Comma 36 2 3 3" xfId="7594" xr:uid="{00000000-0005-0000-0000-0000D5200000}"/>
    <cellStyle name="Comma 36 2 4" xfId="7595" xr:uid="{00000000-0005-0000-0000-0000D6200000}"/>
    <cellStyle name="Comma 36 2 5" xfId="7596" xr:uid="{00000000-0005-0000-0000-0000D7200000}"/>
    <cellStyle name="Comma 36 20" xfId="7597" xr:uid="{00000000-0005-0000-0000-0000D8200000}"/>
    <cellStyle name="Comma 36 20 2" xfId="7598" xr:uid="{00000000-0005-0000-0000-0000D9200000}"/>
    <cellStyle name="Comma 36 20 2 2" xfId="7599" xr:uid="{00000000-0005-0000-0000-0000DA200000}"/>
    <cellStyle name="Comma 36 20 3" xfId="7600" xr:uid="{00000000-0005-0000-0000-0000DB200000}"/>
    <cellStyle name="Comma 36 21" xfId="7601" xr:uid="{00000000-0005-0000-0000-0000DC200000}"/>
    <cellStyle name="Comma 36 21 2" xfId="7602" xr:uid="{00000000-0005-0000-0000-0000DD200000}"/>
    <cellStyle name="Comma 36 21 2 2" xfId="7603" xr:uid="{00000000-0005-0000-0000-0000DE200000}"/>
    <cellStyle name="Comma 36 21 3" xfId="7604" xr:uid="{00000000-0005-0000-0000-0000DF200000}"/>
    <cellStyle name="Comma 36 22" xfId="7605" xr:uid="{00000000-0005-0000-0000-0000E0200000}"/>
    <cellStyle name="Comma 36 22 2" xfId="7606" xr:uid="{00000000-0005-0000-0000-0000E1200000}"/>
    <cellStyle name="Comma 36 22 2 2" xfId="7607" xr:uid="{00000000-0005-0000-0000-0000E2200000}"/>
    <cellStyle name="Comma 36 22 3" xfId="7608" xr:uid="{00000000-0005-0000-0000-0000E3200000}"/>
    <cellStyle name="Comma 36 23" xfId="7609" xr:uid="{00000000-0005-0000-0000-0000E4200000}"/>
    <cellStyle name="Comma 36 23 2" xfId="7610" xr:uid="{00000000-0005-0000-0000-0000E5200000}"/>
    <cellStyle name="Comma 36 23 2 2" xfId="7611" xr:uid="{00000000-0005-0000-0000-0000E6200000}"/>
    <cellStyle name="Comma 36 23 3" xfId="7612" xr:uid="{00000000-0005-0000-0000-0000E7200000}"/>
    <cellStyle name="Comma 36 24" xfId="7613" xr:uid="{00000000-0005-0000-0000-0000E8200000}"/>
    <cellStyle name="Comma 36 24 2" xfId="7614" xr:uid="{00000000-0005-0000-0000-0000E9200000}"/>
    <cellStyle name="Comma 36 24 2 2" xfId="7615" xr:uid="{00000000-0005-0000-0000-0000EA200000}"/>
    <cellStyle name="Comma 36 24 3" xfId="7616" xr:uid="{00000000-0005-0000-0000-0000EB200000}"/>
    <cellStyle name="Comma 36 25" xfId="7617" xr:uid="{00000000-0005-0000-0000-0000EC200000}"/>
    <cellStyle name="Comma 36 25 2" xfId="7618" xr:uid="{00000000-0005-0000-0000-0000ED200000}"/>
    <cellStyle name="Comma 36 25 2 2" xfId="7619" xr:uid="{00000000-0005-0000-0000-0000EE200000}"/>
    <cellStyle name="Comma 36 25 3" xfId="7620" xr:uid="{00000000-0005-0000-0000-0000EF200000}"/>
    <cellStyle name="Comma 36 26" xfId="7621" xr:uid="{00000000-0005-0000-0000-0000F0200000}"/>
    <cellStyle name="Comma 36 26 2" xfId="7622" xr:uid="{00000000-0005-0000-0000-0000F1200000}"/>
    <cellStyle name="Comma 36 26 2 2" xfId="7623" xr:uid="{00000000-0005-0000-0000-0000F2200000}"/>
    <cellStyle name="Comma 36 26 3" xfId="7624" xr:uid="{00000000-0005-0000-0000-0000F3200000}"/>
    <cellStyle name="Comma 36 27" xfId="7625" xr:uid="{00000000-0005-0000-0000-0000F4200000}"/>
    <cellStyle name="Comma 36 27 2" xfId="7626" xr:uid="{00000000-0005-0000-0000-0000F5200000}"/>
    <cellStyle name="Comma 36 27 2 2" xfId="7627" xr:uid="{00000000-0005-0000-0000-0000F6200000}"/>
    <cellStyle name="Comma 36 27 3" xfId="7628" xr:uid="{00000000-0005-0000-0000-0000F7200000}"/>
    <cellStyle name="Comma 36 28" xfId="7629" xr:uid="{00000000-0005-0000-0000-0000F8200000}"/>
    <cellStyle name="Comma 36 28 2" xfId="7630" xr:uid="{00000000-0005-0000-0000-0000F9200000}"/>
    <cellStyle name="Comma 36 28 2 2" xfId="7631" xr:uid="{00000000-0005-0000-0000-0000FA200000}"/>
    <cellStyle name="Comma 36 28 3" xfId="7632" xr:uid="{00000000-0005-0000-0000-0000FB200000}"/>
    <cellStyle name="Comma 36 29" xfId="7633" xr:uid="{00000000-0005-0000-0000-0000FC200000}"/>
    <cellStyle name="Comma 36 29 2" xfId="7634" xr:uid="{00000000-0005-0000-0000-0000FD200000}"/>
    <cellStyle name="Comma 36 3" xfId="7635" xr:uid="{00000000-0005-0000-0000-0000FE200000}"/>
    <cellStyle name="Comma 36 3 2" xfId="7636" xr:uid="{00000000-0005-0000-0000-0000FF200000}"/>
    <cellStyle name="Comma 36 3 2 2" xfId="7637" xr:uid="{00000000-0005-0000-0000-000000210000}"/>
    <cellStyle name="Comma 36 3 3" xfId="7638" xr:uid="{00000000-0005-0000-0000-000001210000}"/>
    <cellStyle name="Comma 36 3 3 2" xfId="7639" xr:uid="{00000000-0005-0000-0000-000002210000}"/>
    <cellStyle name="Comma 36 3 3 2 2" xfId="7640" xr:uid="{00000000-0005-0000-0000-000003210000}"/>
    <cellStyle name="Comma 36 3 3 3" xfId="7641" xr:uid="{00000000-0005-0000-0000-000004210000}"/>
    <cellStyle name="Comma 36 3 4" xfId="7642" xr:uid="{00000000-0005-0000-0000-000005210000}"/>
    <cellStyle name="Comma 36 3 5" xfId="7643" xr:uid="{00000000-0005-0000-0000-000006210000}"/>
    <cellStyle name="Comma 36 30" xfId="7644" xr:uid="{00000000-0005-0000-0000-000007210000}"/>
    <cellStyle name="Comma 36 30 2" xfId="7645" xr:uid="{00000000-0005-0000-0000-000008210000}"/>
    <cellStyle name="Comma 36 30 2 2" xfId="7646" xr:uid="{00000000-0005-0000-0000-000009210000}"/>
    <cellStyle name="Comma 36 30 3" xfId="7647" xr:uid="{00000000-0005-0000-0000-00000A210000}"/>
    <cellStyle name="Comma 36 31" xfId="7648" xr:uid="{00000000-0005-0000-0000-00000B210000}"/>
    <cellStyle name="Comma 36 31 2" xfId="7649" xr:uid="{00000000-0005-0000-0000-00000C210000}"/>
    <cellStyle name="Comma 36 32" xfId="7650" xr:uid="{00000000-0005-0000-0000-00000D210000}"/>
    <cellStyle name="Comma 36 33" xfId="7651" xr:uid="{00000000-0005-0000-0000-00000E210000}"/>
    <cellStyle name="Comma 36 34" xfId="7652" xr:uid="{00000000-0005-0000-0000-00000F210000}"/>
    <cellStyle name="Comma 36 4" xfId="7653" xr:uid="{00000000-0005-0000-0000-000010210000}"/>
    <cellStyle name="Comma 36 4 2" xfId="7654" xr:uid="{00000000-0005-0000-0000-000011210000}"/>
    <cellStyle name="Comma 36 4 2 2" xfId="7655" xr:uid="{00000000-0005-0000-0000-000012210000}"/>
    <cellStyle name="Comma 36 4 3" xfId="7656" xr:uid="{00000000-0005-0000-0000-000013210000}"/>
    <cellStyle name="Comma 36 4 3 2" xfId="7657" xr:uid="{00000000-0005-0000-0000-000014210000}"/>
    <cellStyle name="Comma 36 4 3 2 2" xfId="7658" xr:uid="{00000000-0005-0000-0000-000015210000}"/>
    <cellStyle name="Comma 36 4 3 3" xfId="7659" xr:uid="{00000000-0005-0000-0000-000016210000}"/>
    <cellStyle name="Comma 36 4 4" xfId="7660" xr:uid="{00000000-0005-0000-0000-000017210000}"/>
    <cellStyle name="Comma 36 4 5" xfId="7661" xr:uid="{00000000-0005-0000-0000-000018210000}"/>
    <cellStyle name="Comma 36 5" xfId="7662" xr:uid="{00000000-0005-0000-0000-000019210000}"/>
    <cellStyle name="Comma 36 5 2" xfId="7663" xr:uid="{00000000-0005-0000-0000-00001A210000}"/>
    <cellStyle name="Comma 36 5 2 2" xfId="7664" xr:uid="{00000000-0005-0000-0000-00001B210000}"/>
    <cellStyle name="Comma 36 5 3" xfId="7665" xr:uid="{00000000-0005-0000-0000-00001C210000}"/>
    <cellStyle name="Comma 36 5 3 2" xfId="7666" xr:uid="{00000000-0005-0000-0000-00001D210000}"/>
    <cellStyle name="Comma 36 5 3 2 2" xfId="7667" xr:uid="{00000000-0005-0000-0000-00001E210000}"/>
    <cellStyle name="Comma 36 5 3 3" xfId="7668" xr:uid="{00000000-0005-0000-0000-00001F210000}"/>
    <cellStyle name="Comma 36 5 4" xfId="7669" xr:uid="{00000000-0005-0000-0000-000020210000}"/>
    <cellStyle name="Comma 36 6" xfId="7670" xr:uid="{00000000-0005-0000-0000-000021210000}"/>
    <cellStyle name="Comma 36 6 2" xfId="7671" xr:uid="{00000000-0005-0000-0000-000022210000}"/>
    <cellStyle name="Comma 36 6 2 2" xfId="7672" xr:uid="{00000000-0005-0000-0000-000023210000}"/>
    <cellStyle name="Comma 36 6 3" xfId="7673" xr:uid="{00000000-0005-0000-0000-000024210000}"/>
    <cellStyle name="Comma 36 7" xfId="7674" xr:uid="{00000000-0005-0000-0000-000025210000}"/>
    <cellStyle name="Comma 36 7 2" xfId="7675" xr:uid="{00000000-0005-0000-0000-000026210000}"/>
    <cellStyle name="Comma 36 7 2 2" xfId="7676" xr:uid="{00000000-0005-0000-0000-000027210000}"/>
    <cellStyle name="Comma 36 7 3" xfId="7677" xr:uid="{00000000-0005-0000-0000-000028210000}"/>
    <cellStyle name="Comma 36 8" xfId="7678" xr:uid="{00000000-0005-0000-0000-000029210000}"/>
    <cellStyle name="Comma 36 8 2" xfId="7679" xr:uid="{00000000-0005-0000-0000-00002A210000}"/>
    <cellStyle name="Comma 36 8 2 2" xfId="7680" xr:uid="{00000000-0005-0000-0000-00002B210000}"/>
    <cellStyle name="Comma 36 8 3" xfId="7681" xr:uid="{00000000-0005-0000-0000-00002C210000}"/>
    <cellStyle name="Comma 36 9" xfId="7682" xr:uid="{00000000-0005-0000-0000-00002D210000}"/>
    <cellStyle name="Comma 36 9 2" xfId="7683" xr:uid="{00000000-0005-0000-0000-00002E210000}"/>
    <cellStyle name="Comma 36 9 2 2" xfId="7684" xr:uid="{00000000-0005-0000-0000-00002F210000}"/>
    <cellStyle name="Comma 36 9 3" xfId="7685" xr:uid="{00000000-0005-0000-0000-000030210000}"/>
    <cellStyle name="Comma 37" xfId="7686" xr:uid="{00000000-0005-0000-0000-000031210000}"/>
    <cellStyle name="Comma 37 10" xfId="7687" xr:uid="{00000000-0005-0000-0000-000032210000}"/>
    <cellStyle name="Comma 37 10 2" xfId="7688" xr:uid="{00000000-0005-0000-0000-000033210000}"/>
    <cellStyle name="Comma 37 10 2 2" xfId="7689" xr:uid="{00000000-0005-0000-0000-000034210000}"/>
    <cellStyle name="Comma 37 10 3" xfId="7690" xr:uid="{00000000-0005-0000-0000-000035210000}"/>
    <cellStyle name="Comma 37 11" xfId="7691" xr:uid="{00000000-0005-0000-0000-000036210000}"/>
    <cellStyle name="Comma 37 11 2" xfId="7692" xr:uid="{00000000-0005-0000-0000-000037210000}"/>
    <cellStyle name="Comma 37 11 2 2" xfId="7693" xr:uid="{00000000-0005-0000-0000-000038210000}"/>
    <cellStyle name="Comma 37 11 3" xfId="7694" xr:uid="{00000000-0005-0000-0000-000039210000}"/>
    <cellStyle name="Comma 37 12" xfId="7695" xr:uid="{00000000-0005-0000-0000-00003A210000}"/>
    <cellStyle name="Comma 37 12 2" xfId="7696" xr:uid="{00000000-0005-0000-0000-00003B210000}"/>
    <cellStyle name="Comma 37 12 2 2" xfId="7697" xr:uid="{00000000-0005-0000-0000-00003C210000}"/>
    <cellStyle name="Comma 37 12 3" xfId="7698" xr:uid="{00000000-0005-0000-0000-00003D210000}"/>
    <cellStyle name="Comma 37 13" xfId="7699" xr:uid="{00000000-0005-0000-0000-00003E210000}"/>
    <cellStyle name="Comma 37 13 2" xfId="7700" xr:uid="{00000000-0005-0000-0000-00003F210000}"/>
    <cellStyle name="Comma 37 13 2 2" xfId="7701" xr:uid="{00000000-0005-0000-0000-000040210000}"/>
    <cellStyle name="Comma 37 13 3" xfId="7702" xr:uid="{00000000-0005-0000-0000-000041210000}"/>
    <cellStyle name="Comma 37 14" xfId="7703" xr:uid="{00000000-0005-0000-0000-000042210000}"/>
    <cellStyle name="Comma 37 14 2" xfId="7704" xr:uid="{00000000-0005-0000-0000-000043210000}"/>
    <cellStyle name="Comma 37 14 2 2" xfId="7705" xr:uid="{00000000-0005-0000-0000-000044210000}"/>
    <cellStyle name="Comma 37 14 3" xfId="7706" xr:uid="{00000000-0005-0000-0000-000045210000}"/>
    <cellStyle name="Comma 37 15" xfId="7707" xr:uid="{00000000-0005-0000-0000-000046210000}"/>
    <cellStyle name="Comma 37 15 2" xfId="7708" xr:uid="{00000000-0005-0000-0000-000047210000}"/>
    <cellStyle name="Comma 37 15 2 2" xfId="7709" xr:uid="{00000000-0005-0000-0000-000048210000}"/>
    <cellStyle name="Comma 37 15 3" xfId="7710" xr:uid="{00000000-0005-0000-0000-000049210000}"/>
    <cellStyle name="Comma 37 16" xfId="7711" xr:uid="{00000000-0005-0000-0000-00004A210000}"/>
    <cellStyle name="Comma 37 16 2" xfId="7712" xr:uid="{00000000-0005-0000-0000-00004B210000}"/>
    <cellStyle name="Comma 37 16 2 2" xfId="7713" xr:uid="{00000000-0005-0000-0000-00004C210000}"/>
    <cellStyle name="Comma 37 16 3" xfId="7714" xr:uid="{00000000-0005-0000-0000-00004D210000}"/>
    <cellStyle name="Comma 37 17" xfId="7715" xr:uid="{00000000-0005-0000-0000-00004E210000}"/>
    <cellStyle name="Comma 37 17 2" xfId="7716" xr:uid="{00000000-0005-0000-0000-00004F210000}"/>
    <cellStyle name="Comma 37 17 2 2" xfId="7717" xr:uid="{00000000-0005-0000-0000-000050210000}"/>
    <cellStyle name="Comma 37 17 3" xfId="7718" xr:uid="{00000000-0005-0000-0000-000051210000}"/>
    <cellStyle name="Comma 37 18" xfId="7719" xr:uid="{00000000-0005-0000-0000-000052210000}"/>
    <cellStyle name="Comma 37 18 2" xfId="7720" xr:uid="{00000000-0005-0000-0000-000053210000}"/>
    <cellStyle name="Comma 37 18 2 2" xfId="7721" xr:uid="{00000000-0005-0000-0000-000054210000}"/>
    <cellStyle name="Comma 37 18 3" xfId="7722" xr:uid="{00000000-0005-0000-0000-000055210000}"/>
    <cellStyle name="Comma 37 19" xfId="7723" xr:uid="{00000000-0005-0000-0000-000056210000}"/>
    <cellStyle name="Comma 37 19 2" xfId="7724" xr:uid="{00000000-0005-0000-0000-000057210000}"/>
    <cellStyle name="Comma 37 19 2 2" xfId="7725" xr:uid="{00000000-0005-0000-0000-000058210000}"/>
    <cellStyle name="Comma 37 19 3" xfId="7726" xr:uid="{00000000-0005-0000-0000-000059210000}"/>
    <cellStyle name="Comma 37 2" xfId="7727" xr:uid="{00000000-0005-0000-0000-00005A210000}"/>
    <cellStyle name="Comma 37 2 2" xfId="7728" xr:uid="{00000000-0005-0000-0000-00005B210000}"/>
    <cellStyle name="Comma 37 2 2 2" xfId="7729" xr:uid="{00000000-0005-0000-0000-00005C210000}"/>
    <cellStyle name="Comma 37 2 3" xfId="7730" xr:uid="{00000000-0005-0000-0000-00005D210000}"/>
    <cellStyle name="Comma 37 2 3 2" xfId="7731" xr:uid="{00000000-0005-0000-0000-00005E210000}"/>
    <cellStyle name="Comma 37 2 3 2 2" xfId="7732" xr:uid="{00000000-0005-0000-0000-00005F210000}"/>
    <cellStyle name="Comma 37 2 3 3" xfId="7733" xr:uid="{00000000-0005-0000-0000-000060210000}"/>
    <cellStyle name="Comma 37 2 4" xfId="7734" xr:uid="{00000000-0005-0000-0000-000061210000}"/>
    <cellStyle name="Comma 37 2 5" xfId="7735" xr:uid="{00000000-0005-0000-0000-000062210000}"/>
    <cellStyle name="Comma 37 20" xfId="7736" xr:uid="{00000000-0005-0000-0000-000063210000}"/>
    <cellStyle name="Comma 37 20 2" xfId="7737" xr:uid="{00000000-0005-0000-0000-000064210000}"/>
    <cellStyle name="Comma 37 20 2 2" xfId="7738" xr:uid="{00000000-0005-0000-0000-000065210000}"/>
    <cellStyle name="Comma 37 20 3" xfId="7739" xr:uid="{00000000-0005-0000-0000-000066210000}"/>
    <cellStyle name="Comma 37 21" xfId="7740" xr:uid="{00000000-0005-0000-0000-000067210000}"/>
    <cellStyle name="Comma 37 21 2" xfId="7741" xr:uid="{00000000-0005-0000-0000-000068210000}"/>
    <cellStyle name="Comma 37 21 2 2" xfId="7742" xr:uid="{00000000-0005-0000-0000-000069210000}"/>
    <cellStyle name="Comma 37 21 3" xfId="7743" xr:uid="{00000000-0005-0000-0000-00006A210000}"/>
    <cellStyle name="Comma 37 22" xfId="7744" xr:uid="{00000000-0005-0000-0000-00006B210000}"/>
    <cellStyle name="Comma 37 22 2" xfId="7745" xr:uid="{00000000-0005-0000-0000-00006C210000}"/>
    <cellStyle name="Comma 37 22 2 2" xfId="7746" xr:uid="{00000000-0005-0000-0000-00006D210000}"/>
    <cellStyle name="Comma 37 22 3" xfId="7747" xr:uid="{00000000-0005-0000-0000-00006E210000}"/>
    <cellStyle name="Comma 37 23" xfId="7748" xr:uid="{00000000-0005-0000-0000-00006F210000}"/>
    <cellStyle name="Comma 37 23 2" xfId="7749" xr:uid="{00000000-0005-0000-0000-000070210000}"/>
    <cellStyle name="Comma 37 23 2 2" xfId="7750" xr:uid="{00000000-0005-0000-0000-000071210000}"/>
    <cellStyle name="Comma 37 23 3" xfId="7751" xr:uid="{00000000-0005-0000-0000-000072210000}"/>
    <cellStyle name="Comma 37 24" xfId="7752" xr:uid="{00000000-0005-0000-0000-000073210000}"/>
    <cellStyle name="Comma 37 24 2" xfId="7753" xr:uid="{00000000-0005-0000-0000-000074210000}"/>
    <cellStyle name="Comma 37 24 2 2" xfId="7754" xr:uid="{00000000-0005-0000-0000-000075210000}"/>
    <cellStyle name="Comma 37 24 3" xfId="7755" xr:uid="{00000000-0005-0000-0000-000076210000}"/>
    <cellStyle name="Comma 37 25" xfId="7756" xr:uid="{00000000-0005-0000-0000-000077210000}"/>
    <cellStyle name="Comma 37 25 2" xfId="7757" xr:uid="{00000000-0005-0000-0000-000078210000}"/>
    <cellStyle name="Comma 37 25 2 2" xfId="7758" xr:uid="{00000000-0005-0000-0000-000079210000}"/>
    <cellStyle name="Comma 37 25 3" xfId="7759" xr:uid="{00000000-0005-0000-0000-00007A210000}"/>
    <cellStyle name="Comma 37 26" xfId="7760" xr:uid="{00000000-0005-0000-0000-00007B210000}"/>
    <cellStyle name="Comma 37 26 2" xfId="7761" xr:uid="{00000000-0005-0000-0000-00007C210000}"/>
    <cellStyle name="Comma 37 26 2 2" xfId="7762" xr:uid="{00000000-0005-0000-0000-00007D210000}"/>
    <cellStyle name="Comma 37 26 3" xfId="7763" xr:uid="{00000000-0005-0000-0000-00007E210000}"/>
    <cellStyle name="Comma 37 27" xfId="7764" xr:uid="{00000000-0005-0000-0000-00007F210000}"/>
    <cellStyle name="Comma 37 27 2" xfId="7765" xr:uid="{00000000-0005-0000-0000-000080210000}"/>
    <cellStyle name="Comma 37 27 2 2" xfId="7766" xr:uid="{00000000-0005-0000-0000-000081210000}"/>
    <cellStyle name="Comma 37 27 3" xfId="7767" xr:uid="{00000000-0005-0000-0000-000082210000}"/>
    <cellStyle name="Comma 37 28" xfId="7768" xr:uid="{00000000-0005-0000-0000-000083210000}"/>
    <cellStyle name="Comma 37 28 2" xfId="7769" xr:uid="{00000000-0005-0000-0000-000084210000}"/>
    <cellStyle name="Comma 37 28 2 2" xfId="7770" xr:uid="{00000000-0005-0000-0000-000085210000}"/>
    <cellStyle name="Comma 37 28 3" xfId="7771" xr:uid="{00000000-0005-0000-0000-000086210000}"/>
    <cellStyle name="Comma 37 29" xfId="7772" xr:uid="{00000000-0005-0000-0000-000087210000}"/>
    <cellStyle name="Comma 37 29 2" xfId="7773" xr:uid="{00000000-0005-0000-0000-000088210000}"/>
    <cellStyle name="Comma 37 3" xfId="7774" xr:uid="{00000000-0005-0000-0000-000089210000}"/>
    <cellStyle name="Comma 37 3 2" xfId="7775" xr:uid="{00000000-0005-0000-0000-00008A210000}"/>
    <cellStyle name="Comma 37 3 2 2" xfId="7776" xr:uid="{00000000-0005-0000-0000-00008B210000}"/>
    <cellStyle name="Comma 37 3 3" xfId="7777" xr:uid="{00000000-0005-0000-0000-00008C210000}"/>
    <cellStyle name="Comma 37 3 3 2" xfId="7778" xr:uid="{00000000-0005-0000-0000-00008D210000}"/>
    <cellStyle name="Comma 37 3 3 2 2" xfId="7779" xr:uid="{00000000-0005-0000-0000-00008E210000}"/>
    <cellStyle name="Comma 37 3 3 3" xfId="7780" xr:uid="{00000000-0005-0000-0000-00008F210000}"/>
    <cellStyle name="Comma 37 3 4" xfId="7781" xr:uid="{00000000-0005-0000-0000-000090210000}"/>
    <cellStyle name="Comma 37 3 5" xfId="7782" xr:uid="{00000000-0005-0000-0000-000091210000}"/>
    <cellStyle name="Comma 37 30" xfId="7783" xr:uid="{00000000-0005-0000-0000-000092210000}"/>
    <cellStyle name="Comma 37 30 2" xfId="7784" xr:uid="{00000000-0005-0000-0000-000093210000}"/>
    <cellStyle name="Comma 37 30 2 2" xfId="7785" xr:uid="{00000000-0005-0000-0000-000094210000}"/>
    <cellStyle name="Comma 37 30 3" xfId="7786" xr:uid="{00000000-0005-0000-0000-000095210000}"/>
    <cellStyle name="Comma 37 31" xfId="7787" xr:uid="{00000000-0005-0000-0000-000096210000}"/>
    <cellStyle name="Comma 37 31 2" xfId="7788" xr:uid="{00000000-0005-0000-0000-000097210000}"/>
    <cellStyle name="Comma 37 32" xfId="7789" xr:uid="{00000000-0005-0000-0000-000098210000}"/>
    <cellStyle name="Comma 37 33" xfId="7790" xr:uid="{00000000-0005-0000-0000-000099210000}"/>
    <cellStyle name="Comma 37 34" xfId="7791" xr:uid="{00000000-0005-0000-0000-00009A210000}"/>
    <cellStyle name="Comma 37 35" xfId="7792" xr:uid="{00000000-0005-0000-0000-00009B210000}"/>
    <cellStyle name="Comma 37 4" xfId="7793" xr:uid="{00000000-0005-0000-0000-00009C210000}"/>
    <cellStyle name="Comma 37 4 2" xfId="7794" xr:uid="{00000000-0005-0000-0000-00009D210000}"/>
    <cellStyle name="Comma 37 4 2 2" xfId="7795" xr:uid="{00000000-0005-0000-0000-00009E210000}"/>
    <cellStyle name="Comma 37 4 3" xfId="7796" xr:uid="{00000000-0005-0000-0000-00009F210000}"/>
    <cellStyle name="Comma 37 4 3 2" xfId="7797" xr:uid="{00000000-0005-0000-0000-0000A0210000}"/>
    <cellStyle name="Comma 37 4 3 2 2" xfId="7798" xr:uid="{00000000-0005-0000-0000-0000A1210000}"/>
    <cellStyle name="Comma 37 4 3 3" xfId="7799" xr:uid="{00000000-0005-0000-0000-0000A2210000}"/>
    <cellStyle name="Comma 37 4 4" xfId="7800" xr:uid="{00000000-0005-0000-0000-0000A3210000}"/>
    <cellStyle name="Comma 37 4 5" xfId="7801" xr:uid="{00000000-0005-0000-0000-0000A4210000}"/>
    <cellStyle name="Comma 37 5" xfId="7802" xr:uid="{00000000-0005-0000-0000-0000A5210000}"/>
    <cellStyle name="Comma 37 5 2" xfId="7803" xr:uid="{00000000-0005-0000-0000-0000A6210000}"/>
    <cellStyle name="Comma 37 5 2 2" xfId="7804" xr:uid="{00000000-0005-0000-0000-0000A7210000}"/>
    <cellStyle name="Comma 37 5 3" xfId="7805" xr:uid="{00000000-0005-0000-0000-0000A8210000}"/>
    <cellStyle name="Comma 37 5 3 2" xfId="7806" xr:uid="{00000000-0005-0000-0000-0000A9210000}"/>
    <cellStyle name="Comma 37 5 3 2 2" xfId="7807" xr:uid="{00000000-0005-0000-0000-0000AA210000}"/>
    <cellStyle name="Comma 37 5 3 3" xfId="7808" xr:uid="{00000000-0005-0000-0000-0000AB210000}"/>
    <cellStyle name="Comma 37 5 4" xfId="7809" xr:uid="{00000000-0005-0000-0000-0000AC210000}"/>
    <cellStyle name="Comma 37 6" xfId="7810" xr:uid="{00000000-0005-0000-0000-0000AD210000}"/>
    <cellStyle name="Comma 37 6 2" xfId="7811" xr:uid="{00000000-0005-0000-0000-0000AE210000}"/>
    <cellStyle name="Comma 37 6 2 2" xfId="7812" xr:uid="{00000000-0005-0000-0000-0000AF210000}"/>
    <cellStyle name="Comma 37 6 3" xfId="7813" xr:uid="{00000000-0005-0000-0000-0000B0210000}"/>
    <cellStyle name="Comma 37 7" xfId="7814" xr:uid="{00000000-0005-0000-0000-0000B1210000}"/>
    <cellStyle name="Comma 37 7 2" xfId="7815" xr:uid="{00000000-0005-0000-0000-0000B2210000}"/>
    <cellStyle name="Comma 37 7 2 2" xfId="7816" xr:uid="{00000000-0005-0000-0000-0000B3210000}"/>
    <cellStyle name="Comma 37 7 3" xfId="7817" xr:uid="{00000000-0005-0000-0000-0000B4210000}"/>
    <cellStyle name="Comma 37 8" xfId="7818" xr:uid="{00000000-0005-0000-0000-0000B5210000}"/>
    <cellStyle name="Comma 37 8 2" xfId="7819" xr:uid="{00000000-0005-0000-0000-0000B6210000}"/>
    <cellStyle name="Comma 37 8 2 2" xfId="7820" xr:uid="{00000000-0005-0000-0000-0000B7210000}"/>
    <cellStyle name="Comma 37 8 3" xfId="7821" xr:uid="{00000000-0005-0000-0000-0000B8210000}"/>
    <cellStyle name="Comma 37 9" xfId="7822" xr:uid="{00000000-0005-0000-0000-0000B9210000}"/>
    <cellStyle name="Comma 37 9 2" xfId="7823" xr:uid="{00000000-0005-0000-0000-0000BA210000}"/>
    <cellStyle name="Comma 37 9 2 2" xfId="7824" xr:uid="{00000000-0005-0000-0000-0000BB210000}"/>
    <cellStyle name="Comma 37 9 3" xfId="7825" xr:uid="{00000000-0005-0000-0000-0000BC210000}"/>
    <cellStyle name="Comma 38" xfId="7826" xr:uid="{00000000-0005-0000-0000-0000BD210000}"/>
    <cellStyle name="Comma 38 10" xfId="7827" xr:uid="{00000000-0005-0000-0000-0000BE210000}"/>
    <cellStyle name="Comma 38 10 2" xfId="7828" xr:uid="{00000000-0005-0000-0000-0000BF210000}"/>
    <cellStyle name="Comma 38 10 2 2" xfId="7829" xr:uid="{00000000-0005-0000-0000-0000C0210000}"/>
    <cellStyle name="Comma 38 10 3" xfId="7830" xr:uid="{00000000-0005-0000-0000-0000C1210000}"/>
    <cellStyle name="Comma 38 11" xfId="7831" xr:uid="{00000000-0005-0000-0000-0000C2210000}"/>
    <cellStyle name="Comma 38 11 2" xfId="7832" xr:uid="{00000000-0005-0000-0000-0000C3210000}"/>
    <cellStyle name="Comma 38 11 2 2" xfId="7833" xr:uid="{00000000-0005-0000-0000-0000C4210000}"/>
    <cellStyle name="Comma 38 11 3" xfId="7834" xr:uid="{00000000-0005-0000-0000-0000C5210000}"/>
    <cellStyle name="Comma 38 12" xfId="7835" xr:uid="{00000000-0005-0000-0000-0000C6210000}"/>
    <cellStyle name="Comma 38 12 2" xfId="7836" xr:uid="{00000000-0005-0000-0000-0000C7210000}"/>
    <cellStyle name="Comma 38 12 2 2" xfId="7837" xr:uid="{00000000-0005-0000-0000-0000C8210000}"/>
    <cellStyle name="Comma 38 12 3" xfId="7838" xr:uid="{00000000-0005-0000-0000-0000C9210000}"/>
    <cellStyle name="Comma 38 13" xfId="7839" xr:uid="{00000000-0005-0000-0000-0000CA210000}"/>
    <cellStyle name="Comma 38 13 2" xfId="7840" xr:uid="{00000000-0005-0000-0000-0000CB210000}"/>
    <cellStyle name="Comma 38 13 2 2" xfId="7841" xr:uid="{00000000-0005-0000-0000-0000CC210000}"/>
    <cellStyle name="Comma 38 13 3" xfId="7842" xr:uid="{00000000-0005-0000-0000-0000CD210000}"/>
    <cellStyle name="Comma 38 14" xfId="7843" xr:uid="{00000000-0005-0000-0000-0000CE210000}"/>
    <cellStyle name="Comma 38 14 2" xfId="7844" xr:uid="{00000000-0005-0000-0000-0000CF210000}"/>
    <cellStyle name="Comma 38 14 2 2" xfId="7845" xr:uid="{00000000-0005-0000-0000-0000D0210000}"/>
    <cellStyle name="Comma 38 14 3" xfId="7846" xr:uid="{00000000-0005-0000-0000-0000D1210000}"/>
    <cellStyle name="Comma 38 15" xfId="7847" xr:uid="{00000000-0005-0000-0000-0000D2210000}"/>
    <cellStyle name="Comma 38 15 2" xfId="7848" xr:uid="{00000000-0005-0000-0000-0000D3210000}"/>
    <cellStyle name="Comma 38 15 2 2" xfId="7849" xr:uid="{00000000-0005-0000-0000-0000D4210000}"/>
    <cellStyle name="Comma 38 15 3" xfId="7850" xr:uid="{00000000-0005-0000-0000-0000D5210000}"/>
    <cellStyle name="Comma 38 16" xfId="7851" xr:uid="{00000000-0005-0000-0000-0000D6210000}"/>
    <cellStyle name="Comma 38 16 2" xfId="7852" xr:uid="{00000000-0005-0000-0000-0000D7210000}"/>
    <cellStyle name="Comma 38 16 2 2" xfId="7853" xr:uid="{00000000-0005-0000-0000-0000D8210000}"/>
    <cellStyle name="Comma 38 16 3" xfId="7854" xr:uid="{00000000-0005-0000-0000-0000D9210000}"/>
    <cellStyle name="Comma 38 17" xfId="7855" xr:uid="{00000000-0005-0000-0000-0000DA210000}"/>
    <cellStyle name="Comma 38 17 2" xfId="7856" xr:uid="{00000000-0005-0000-0000-0000DB210000}"/>
    <cellStyle name="Comma 38 17 2 2" xfId="7857" xr:uid="{00000000-0005-0000-0000-0000DC210000}"/>
    <cellStyle name="Comma 38 17 3" xfId="7858" xr:uid="{00000000-0005-0000-0000-0000DD210000}"/>
    <cellStyle name="Comma 38 18" xfId="7859" xr:uid="{00000000-0005-0000-0000-0000DE210000}"/>
    <cellStyle name="Comma 38 18 2" xfId="7860" xr:uid="{00000000-0005-0000-0000-0000DF210000}"/>
    <cellStyle name="Comma 38 18 2 2" xfId="7861" xr:uid="{00000000-0005-0000-0000-0000E0210000}"/>
    <cellStyle name="Comma 38 18 3" xfId="7862" xr:uid="{00000000-0005-0000-0000-0000E1210000}"/>
    <cellStyle name="Comma 38 19" xfId="7863" xr:uid="{00000000-0005-0000-0000-0000E2210000}"/>
    <cellStyle name="Comma 38 19 2" xfId="7864" xr:uid="{00000000-0005-0000-0000-0000E3210000}"/>
    <cellStyle name="Comma 38 19 2 2" xfId="7865" xr:uid="{00000000-0005-0000-0000-0000E4210000}"/>
    <cellStyle name="Comma 38 19 3" xfId="7866" xr:uid="{00000000-0005-0000-0000-0000E5210000}"/>
    <cellStyle name="Comma 38 2" xfId="7867" xr:uid="{00000000-0005-0000-0000-0000E6210000}"/>
    <cellStyle name="Comma 38 2 2" xfId="7868" xr:uid="{00000000-0005-0000-0000-0000E7210000}"/>
    <cellStyle name="Comma 38 2 2 2" xfId="7869" xr:uid="{00000000-0005-0000-0000-0000E8210000}"/>
    <cellStyle name="Comma 38 2 3" xfId="7870" xr:uid="{00000000-0005-0000-0000-0000E9210000}"/>
    <cellStyle name="Comma 38 2 3 2" xfId="7871" xr:uid="{00000000-0005-0000-0000-0000EA210000}"/>
    <cellStyle name="Comma 38 2 3 2 2" xfId="7872" xr:uid="{00000000-0005-0000-0000-0000EB210000}"/>
    <cellStyle name="Comma 38 2 3 3" xfId="7873" xr:uid="{00000000-0005-0000-0000-0000EC210000}"/>
    <cellStyle name="Comma 38 2 4" xfId="7874" xr:uid="{00000000-0005-0000-0000-0000ED210000}"/>
    <cellStyle name="Comma 38 2 5" xfId="7875" xr:uid="{00000000-0005-0000-0000-0000EE210000}"/>
    <cellStyle name="Comma 38 20" xfId="7876" xr:uid="{00000000-0005-0000-0000-0000EF210000}"/>
    <cellStyle name="Comma 38 20 2" xfId="7877" xr:uid="{00000000-0005-0000-0000-0000F0210000}"/>
    <cellStyle name="Comma 38 20 2 2" xfId="7878" xr:uid="{00000000-0005-0000-0000-0000F1210000}"/>
    <cellStyle name="Comma 38 20 3" xfId="7879" xr:uid="{00000000-0005-0000-0000-0000F2210000}"/>
    <cellStyle name="Comma 38 21" xfId="7880" xr:uid="{00000000-0005-0000-0000-0000F3210000}"/>
    <cellStyle name="Comma 38 21 2" xfId="7881" xr:uid="{00000000-0005-0000-0000-0000F4210000}"/>
    <cellStyle name="Comma 38 21 2 2" xfId="7882" xr:uid="{00000000-0005-0000-0000-0000F5210000}"/>
    <cellStyle name="Comma 38 21 3" xfId="7883" xr:uid="{00000000-0005-0000-0000-0000F6210000}"/>
    <cellStyle name="Comma 38 22" xfId="7884" xr:uid="{00000000-0005-0000-0000-0000F7210000}"/>
    <cellStyle name="Comma 38 22 2" xfId="7885" xr:uid="{00000000-0005-0000-0000-0000F8210000}"/>
    <cellStyle name="Comma 38 22 2 2" xfId="7886" xr:uid="{00000000-0005-0000-0000-0000F9210000}"/>
    <cellStyle name="Comma 38 22 3" xfId="7887" xr:uid="{00000000-0005-0000-0000-0000FA210000}"/>
    <cellStyle name="Comma 38 23" xfId="7888" xr:uid="{00000000-0005-0000-0000-0000FB210000}"/>
    <cellStyle name="Comma 38 23 2" xfId="7889" xr:uid="{00000000-0005-0000-0000-0000FC210000}"/>
    <cellStyle name="Comma 38 23 2 2" xfId="7890" xr:uid="{00000000-0005-0000-0000-0000FD210000}"/>
    <cellStyle name="Comma 38 23 3" xfId="7891" xr:uid="{00000000-0005-0000-0000-0000FE210000}"/>
    <cellStyle name="Comma 38 24" xfId="7892" xr:uid="{00000000-0005-0000-0000-0000FF210000}"/>
    <cellStyle name="Comma 38 24 2" xfId="7893" xr:uid="{00000000-0005-0000-0000-000000220000}"/>
    <cellStyle name="Comma 38 24 2 2" xfId="7894" xr:uid="{00000000-0005-0000-0000-000001220000}"/>
    <cellStyle name="Comma 38 24 3" xfId="7895" xr:uid="{00000000-0005-0000-0000-000002220000}"/>
    <cellStyle name="Comma 38 25" xfId="7896" xr:uid="{00000000-0005-0000-0000-000003220000}"/>
    <cellStyle name="Comma 38 25 2" xfId="7897" xr:uid="{00000000-0005-0000-0000-000004220000}"/>
    <cellStyle name="Comma 38 25 2 2" xfId="7898" xr:uid="{00000000-0005-0000-0000-000005220000}"/>
    <cellStyle name="Comma 38 25 3" xfId="7899" xr:uid="{00000000-0005-0000-0000-000006220000}"/>
    <cellStyle name="Comma 38 26" xfId="7900" xr:uid="{00000000-0005-0000-0000-000007220000}"/>
    <cellStyle name="Comma 38 26 2" xfId="7901" xr:uid="{00000000-0005-0000-0000-000008220000}"/>
    <cellStyle name="Comma 38 26 2 2" xfId="7902" xr:uid="{00000000-0005-0000-0000-000009220000}"/>
    <cellStyle name="Comma 38 26 3" xfId="7903" xr:uid="{00000000-0005-0000-0000-00000A220000}"/>
    <cellStyle name="Comma 38 27" xfId="7904" xr:uid="{00000000-0005-0000-0000-00000B220000}"/>
    <cellStyle name="Comma 38 27 2" xfId="7905" xr:uid="{00000000-0005-0000-0000-00000C220000}"/>
    <cellStyle name="Comma 38 27 2 2" xfId="7906" xr:uid="{00000000-0005-0000-0000-00000D220000}"/>
    <cellStyle name="Comma 38 27 3" xfId="7907" xr:uid="{00000000-0005-0000-0000-00000E220000}"/>
    <cellStyle name="Comma 38 28" xfId="7908" xr:uid="{00000000-0005-0000-0000-00000F220000}"/>
    <cellStyle name="Comma 38 28 2" xfId="7909" xr:uid="{00000000-0005-0000-0000-000010220000}"/>
    <cellStyle name="Comma 38 28 2 2" xfId="7910" xr:uid="{00000000-0005-0000-0000-000011220000}"/>
    <cellStyle name="Comma 38 28 3" xfId="7911" xr:uid="{00000000-0005-0000-0000-000012220000}"/>
    <cellStyle name="Comma 38 29" xfId="7912" xr:uid="{00000000-0005-0000-0000-000013220000}"/>
    <cellStyle name="Comma 38 29 2" xfId="7913" xr:uid="{00000000-0005-0000-0000-000014220000}"/>
    <cellStyle name="Comma 38 3" xfId="7914" xr:uid="{00000000-0005-0000-0000-000015220000}"/>
    <cellStyle name="Comma 38 3 2" xfId="7915" xr:uid="{00000000-0005-0000-0000-000016220000}"/>
    <cellStyle name="Comma 38 3 2 2" xfId="7916" xr:uid="{00000000-0005-0000-0000-000017220000}"/>
    <cellStyle name="Comma 38 3 3" xfId="7917" xr:uid="{00000000-0005-0000-0000-000018220000}"/>
    <cellStyle name="Comma 38 3 3 2" xfId="7918" xr:uid="{00000000-0005-0000-0000-000019220000}"/>
    <cellStyle name="Comma 38 3 3 2 2" xfId="7919" xr:uid="{00000000-0005-0000-0000-00001A220000}"/>
    <cellStyle name="Comma 38 3 3 3" xfId="7920" xr:uid="{00000000-0005-0000-0000-00001B220000}"/>
    <cellStyle name="Comma 38 3 4" xfId="7921" xr:uid="{00000000-0005-0000-0000-00001C220000}"/>
    <cellStyle name="Comma 38 3 5" xfId="7922" xr:uid="{00000000-0005-0000-0000-00001D220000}"/>
    <cellStyle name="Comma 38 30" xfId="7923" xr:uid="{00000000-0005-0000-0000-00001E220000}"/>
    <cellStyle name="Comma 38 30 2" xfId="7924" xr:uid="{00000000-0005-0000-0000-00001F220000}"/>
    <cellStyle name="Comma 38 30 2 2" xfId="7925" xr:uid="{00000000-0005-0000-0000-000020220000}"/>
    <cellStyle name="Comma 38 30 3" xfId="7926" xr:uid="{00000000-0005-0000-0000-000021220000}"/>
    <cellStyle name="Comma 38 31" xfId="7927" xr:uid="{00000000-0005-0000-0000-000022220000}"/>
    <cellStyle name="Comma 38 32" xfId="7928" xr:uid="{00000000-0005-0000-0000-000023220000}"/>
    <cellStyle name="Comma 38 33" xfId="7929" xr:uid="{00000000-0005-0000-0000-000024220000}"/>
    <cellStyle name="Comma 38 34" xfId="7930" xr:uid="{00000000-0005-0000-0000-000025220000}"/>
    <cellStyle name="Comma 38 4" xfId="7931" xr:uid="{00000000-0005-0000-0000-000026220000}"/>
    <cellStyle name="Comma 38 4 2" xfId="7932" xr:uid="{00000000-0005-0000-0000-000027220000}"/>
    <cellStyle name="Comma 38 4 2 2" xfId="7933" xr:uid="{00000000-0005-0000-0000-000028220000}"/>
    <cellStyle name="Comma 38 4 3" xfId="7934" xr:uid="{00000000-0005-0000-0000-000029220000}"/>
    <cellStyle name="Comma 38 4 3 2" xfId="7935" xr:uid="{00000000-0005-0000-0000-00002A220000}"/>
    <cellStyle name="Comma 38 4 3 2 2" xfId="7936" xr:uid="{00000000-0005-0000-0000-00002B220000}"/>
    <cellStyle name="Comma 38 4 3 3" xfId="7937" xr:uid="{00000000-0005-0000-0000-00002C220000}"/>
    <cellStyle name="Comma 38 4 4" xfId="7938" xr:uid="{00000000-0005-0000-0000-00002D220000}"/>
    <cellStyle name="Comma 38 4 5" xfId="7939" xr:uid="{00000000-0005-0000-0000-00002E220000}"/>
    <cellStyle name="Comma 38 5" xfId="7940" xr:uid="{00000000-0005-0000-0000-00002F220000}"/>
    <cellStyle name="Comma 38 5 2" xfId="7941" xr:uid="{00000000-0005-0000-0000-000030220000}"/>
    <cellStyle name="Comma 38 5 2 2" xfId="7942" xr:uid="{00000000-0005-0000-0000-000031220000}"/>
    <cellStyle name="Comma 38 5 3" xfId="7943" xr:uid="{00000000-0005-0000-0000-000032220000}"/>
    <cellStyle name="Comma 38 5 3 2" xfId="7944" xr:uid="{00000000-0005-0000-0000-000033220000}"/>
    <cellStyle name="Comma 38 5 3 2 2" xfId="7945" xr:uid="{00000000-0005-0000-0000-000034220000}"/>
    <cellStyle name="Comma 38 5 3 3" xfId="7946" xr:uid="{00000000-0005-0000-0000-000035220000}"/>
    <cellStyle name="Comma 38 5 4" xfId="7947" xr:uid="{00000000-0005-0000-0000-000036220000}"/>
    <cellStyle name="Comma 38 6" xfId="7948" xr:uid="{00000000-0005-0000-0000-000037220000}"/>
    <cellStyle name="Comma 38 6 2" xfId="7949" xr:uid="{00000000-0005-0000-0000-000038220000}"/>
    <cellStyle name="Comma 38 6 2 2" xfId="7950" xr:uid="{00000000-0005-0000-0000-000039220000}"/>
    <cellStyle name="Comma 38 6 3" xfId="7951" xr:uid="{00000000-0005-0000-0000-00003A220000}"/>
    <cellStyle name="Comma 38 7" xfId="7952" xr:uid="{00000000-0005-0000-0000-00003B220000}"/>
    <cellStyle name="Comma 38 7 2" xfId="7953" xr:uid="{00000000-0005-0000-0000-00003C220000}"/>
    <cellStyle name="Comma 38 7 2 2" xfId="7954" xr:uid="{00000000-0005-0000-0000-00003D220000}"/>
    <cellStyle name="Comma 38 7 3" xfId="7955" xr:uid="{00000000-0005-0000-0000-00003E220000}"/>
    <cellStyle name="Comma 38 8" xfId="7956" xr:uid="{00000000-0005-0000-0000-00003F220000}"/>
    <cellStyle name="Comma 38 8 2" xfId="7957" xr:uid="{00000000-0005-0000-0000-000040220000}"/>
    <cellStyle name="Comma 38 8 2 2" xfId="7958" xr:uid="{00000000-0005-0000-0000-000041220000}"/>
    <cellStyle name="Comma 38 8 3" xfId="7959" xr:uid="{00000000-0005-0000-0000-000042220000}"/>
    <cellStyle name="Comma 38 9" xfId="7960" xr:uid="{00000000-0005-0000-0000-000043220000}"/>
    <cellStyle name="Comma 38 9 2" xfId="7961" xr:uid="{00000000-0005-0000-0000-000044220000}"/>
    <cellStyle name="Comma 38 9 2 2" xfId="7962" xr:uid="{00000000-0005-0000-0000-000045220000}"/>
    <cellStyle name="Comma 38 9 3" xfId="7963" xr:uid="{00000000-0005-0000-0000-000046220000}"/>
    <cellStyle name="Comma 39" xfId="7964" xr:uid="{00000000-0005-0000-0000-000047220000}"/>
    <cellStyle name="Comma 39 10" xfId="7965" xr:uid="{00000000-0005-0000-0000-000048220000}"/>
    <cellStyle name="Comma 39 10 2" xfId="7966" xr:uid="{00000000-0005-0000-0000-000049220000}"/>
    <cellStyle name="Comma 39 10 2 2" xfId="7967" xr:uid="{00000000-0005-0000-0000-00004A220000}"/>
    <cellStyle name="Comma 39 10 3" xfId="7968" xr:uid="{00000000-0005-0000-0000-00004B220000}"/>
    <cellStyle name="Comma 39 11" xfId="7969" xr:uid="{00000000-0005-0000-0000-00004C220000}"/>
    <cellStyle name="Comma 39 11 2" xfId="7970" xr:uid="{00000000-0005-0000-0000-00004D220000}"/>
    <cellStyle name="Comma 39 11 2 2" xfId="7971" xr:uid="{00000000-0005-0000-0000-00004E220000}"/>
    <cellStyle name="Comma 39 11 3" xfId="7972" xr:uid="{00000000-0005-0000-0000-00004F220000}"/>
    <cellStyle name="Comma 39 12" xfId="7973" xr:uid="{00000000-0005-0000-0000-000050220000}"/>
    <cellStyle name="Comma 39 12 2" xfId="7974" xr:uid="{00000000-0005-0000-0000-000051220000}"/>
    <cellStyle name="Comma 39 12 2 2" xfId="7975" xr:uid="{00000000-0005-0000-0000-000052220000}"/>
    <cellStyle name="Comma 39 12 3" xfId="7976" xr:uid="{00000000-0005-0000-0000-000053220000}"/>
    <cellStyle name="Comma 39 13" xfId="7977" xr:uid="{00000000-0005-0000-0000-000054220000}"/>
    <cellStyle name="Comma 39 13 2" xfId="7978" xr:uid="{00000000-0005-0000-0000-000055220000}"/>
    <cellStyle name="Comma 39 13 2 2" xfId="7979" xr:uid="{00000000-0005-0000-0000-000056220000}"/>
    <cellStyle name="Comma 39 13 3" xfId="7980" xr:uid="{00000000-0005-0000-0000-000057220000}"/>
    <cellStyle name="Comma 39 14" xfId="7981" xr:uid="{00000000-0005-0000-0000-000058220000}"/>
    <cellStyle name="Comma 39 14 2" xfId="7982" xr:uid="{00000000-0005-0000-0000-000059220000}"/>
    <cellStyle name="Comma 39 14 2 2" xfId="7983" xr:uid="{00000000-0005-0000-0000-00005A220000}"/>
    <cellStyle name="Comma 39 14 3" xfId="7984" xr:uid="{00000000-0005-0000-0000-00005B220000}"/>
    <cellStyle name="Comma 39 15" xfId="7985" xr:uid="{00000000-0005-0000-0000-00005C220000}"/>
    <cellStyle name="Comma 39 15 2" xfId="7986" xr:uid="{00000000-0005-0000-0000-00005D220000}"/>
    <cellStyle name="Comma 39 15 2 2" xfId="7987" xr:uid="{00000000-0005-0000-0000-00005E220000}"/>
    <cellStyle name="Comma 39 15 3" xfId="7988" xr:uid="{00000000-0005-0000-0000-00005F220000}"/>
    <cellStyle name="Comma 39 16" xfId="7989" xr:uid="{00000000-0005-0000-0000-000060220000}"/>
    <cellStyle name="Comma 39 16 2" xfId="7990" xr:uid="{00000000-0005-0000-0000-000061220000}"/>
    <cellStyle name="Comma 39 16 2 2" xfId="7991" xr:uid="{00000000-0005-0000-0000-000062220000}"/>
    <cellStyle name="Comma 39 16 3" xfId="7992" xr:uid="{00000000-0005-0000-0000-000063220000}"/>
    <cellStyle name="Comma 39 17" xfId="7993" xr:uid="{00000000-0005-0000-0000-000064220000}"/>
    <cellStyle name="Comma 39 17 2" xfId="7994" xr:uid="{00000000-0005-0000-0000-000065220000}"/>
    <cellStyle name="Comma 39 17 2 2" xfId="7995" xr:uid="{00000000-0005-0000-0000-000066220000}"/>
    <cellStyle name="Comma 39 17 3" xfId="7996" xr:uid="{00000000-0005-0000-0000-000067220000}"/>
    <cellStyle name="Comma 39 18" xfId="7997" xr:uid="{00000000-0005-0000-0000-000068220000}"/>
    <cellStyle name="Comma 39 18 2" xfId="7998" xr:uid="{00000000-0005-0000-0000-000069220000}"/>
    <cellStyle name="Comma 39 18 2 2" xfId="7999" xr:uid="{00000000-0005-0000-0000-00006A220000}"/>
    <cellStyle name="Comma 39 18 3" xfId="8000" xr:uid="{00000000-0005-0000-0000-00006B220000}"/>
    <cellStyle name="Comma 39 19" xfId="8001" xr:uid="{00000000-0005-0000-0000-00006C220000}"/>
    <cellStyle name="Comma 39 19 2" xfId="8002" xr:uid="{00000000-0005-0000-0000-00006D220000}"/>
    <cellStyle name="Comma 39 19 2 2" xfId="8003" xr:uid="{00000000-0005-0000-0000-00006E220000}"/>
    <cellStyle name="Comma 39 19 3" xfId="8004" xr:uid="{00000000-0005-0000-0000-00006F220000}"/>
    <cellStyle name="Comma 39 2" xfId="8005" xr:uid="{00000000-0005-0000-0000-000070220000}"/>
    <cellStyle name="Comma 39 2 2" xfId="8006" xr:uid="{00000000-0005-0000-0000-000071220000}"/>
    <cellStyle name="Comma 39 2 2 2" xfId="8007" xr:uid="{00000000-0005-0000-0000-000072220000}"/>
    <cellStyle name="Comma 39 2 3" xfId="8008" xr:uid="{00000000-0005-0000-0000-000073220000}"/>
    <cellStyle name="Comma 39 2 3 2" xfId="8009" xr:uid="{00000000-0005-0000-0000-000074220000}"/>
    <cellStyle name="Comma 39 2 3 2 2" xfId="8010" xr:uid="{00000000-0005-0000-0000-000075220000}"/>
    <cellStyle name="Comma 39 2 3 3" xfId="8011" xr:uid="{00000000-0005-0000-0000-000076220000}"/>
    <cellStyle name="Comma 39 2 4" xfId="8012" xr:uid="{00000000-0005-0000-0000-000077220000}"/>
    <cellStyle name="Comma 39 2 5" xfId="8013" xr:uid="{00000000-0005-0000-0000-000078220000}"/>
    <cellStyle name="Comma 39 20" xfId="8014" xr:uid="{00000000-0005-0000-0000-000079220000}"/>
    <cellStyle name="Comma 39 20 2" xfId="8015" xr:uid="{00000000-0005-0000-0000-00007A220000}"/>
    <cellStyle name="Comma 39 20 2 2" xfId="8016" xr:uid="{00000000-0005-0000-0000-00007B220000}"/>
    <cellStyle name="Comma 39 20 3" xfId="8017" xr:uid="{00000000-0005-0000-0000-00007C220000}"/>
    <cellStyle name="Comma 39 21" xfId="8018" xr:uid="{00000000-0005-0000-0000-00007D220000}"/>
    <cellStyle name="Comma 39 21 2" xfId="8019" xr:uid="{00000000-0005-0000-0000-00007E220000}"/>
    <cellStyle name="Comma 39 21 2 2" xfId="8020" xr:uid="{00000000-0005-0000-0000-00007F220000}"/>
    <cellStyle name="Comma 39 21 3" xfId="8021" xr:uid="{00000000-0005-0000-0000-000080220000}"/>
    <cellStyle name="Comma 39 22" xfId="8022" xr:uid="{00000000-0005-0000-0000-000081220000}"/>
    <cellStyle name="Comma 39 22 2" xfId="8023" xr:uid="{00000000-0005-0000-0000-000082220000}"/>
    <cellStyle name="Comma 39 22 2 2" xfId="8024" xr:uid="{00000000-0005-0000-0000-000083220000}"/>
    <cellStyle name="Comma 39 22 3" xfId="8025" xr:uid="{00000000-0005-0000-0000-000084220000}"/>
    <cellStyle name="Comma 39 23" xfId="8026" xr:uid="{00000000-0005-0000-0000-000085220000}"/>
    <cellStyle name="Comma 39 23 2" xfId="8027" xr:uid="{00000000-0005-0000-0000-000086220000}"/>
    <cellStyle name="Comma 39 23 2 2" xfId="8028" xr:uid="{00000000-0005-0000-0000-000087220000}"/>
    <cellStyle name="Comma 39 23 3" xfId="8029" xr:uid="{00000000-0005-0000-0000-000088220000}"/>
    <cellStyle name="Comma 39 24" xfId="8030" xr:uid="{00000000-0005-0000-0000-000089220000}"/>
    <cellStyle name="Comma 39 24 2" xfId="8031" xr:uid="{00000000-0005-0000-0000-00008A220000}"/>
    <cellStyle name="Comma 39 24 2 2" xfId="8032" xr:uid="{00000000-0005-0000-0000-00008B220000}"/>
    <cellStyle name="Comma 39 24 3" xfId="8033" xr:uid="{00000000-0005-0000-0000-00008C220000}"/>
    <cellStyle name="Comma 39 25" xfId="8034" xr:uid="{00000000-0005-0000-0000-00008D220000}"/>
    <cellStyle name="Comma 39 25 2" xfId="8035" xr:uid="{00000000-0005-0000-0000-00008E220000}"/>
    <cellStyle name="Comma 39 25 2 2" xfId="8036" xr:uid="{00000000-0005-0000-0000-00008F220000}"/>
    <cellStyle name="Comma 39 25 3" xfId="8037" xr:uid="{00000000-0005-0000-0000-000090220000}"/>
    <cellStyle name="Comma 39 26" xfId="8038" xr:uid="{00000000-0005-0000-0000-000091220000}"/>
    <cellStyle name="Comma 39 26 2" xfId="8039" xr:uid="{00000000-0005-0000-0000-000092220000}"/>
    <cellStyle name="Comma 39 26 2 2" xfId="8040" xr:uid="{00000000-0005-0000-0000-000093220000}"/>
    <cellStyle name="Comma 39 26 3" xfId="8041" xr:uid="{00000000-0005-0000-0000-000094220000}"/>
    <cellStyle name="Comma 39 27" xfId="8042" xr:uid="{00000000-0005-0000-0000-000095220000}"/>
    <cellStyle name="Comma 39 27 2" xfId="8043" xr:uid="{00000000-0005-0000-0000-000096220000}"/>
    <cellStyle name="Comma 39 27 2 2" xfId="8044" xr:uid="{00000000-0005-0000-0000-000097220000}"/>
    <cellStyle name="Comma 39 27 3" xfId="8045" xr:uid="{00000000-0005-0000-0000-000098220000}"/>
    <cellStyle name="Comma 39 28" xfId="8046" xr:uid="{00000000-0005-0000-0000-000099220000}"/>
    <cellStyle name="Comma 39 28 2" xfId="8047" xr:uid="{00000000-0005-0000-0000-00009A220000}"/>
    <cellStyle name="Comma 39 28 2 2" xfId="8048" xr:uid="{00000000-0005-0000-0000-00009B220000}"/>
    <cellStyle name="Comma 39 28 3" xfId="8049" xr:uid="{00000000-0005-0000-0000-00009C220000}"/>
    <cellStyle name="Comma 39 29" xfId="8050" xr:uid="{00000000-0005-0000-0000-00009D220000}"/>
    <cellStyle name="Comma 39 29 2" xfId="8051" xr:uid="{00000000-0005-0000-0000-00009E220000}"/>
    <cellStyle name="Comma 39 3" xfId="8052" xr:uid="{00000000-0005-0000-0000-00009F220000}"/>
    <cellStyle name="Comma 39 3 2" xfId="8053" xr:uid="{00000000-0005-0000-0000-0000A0220000}"/>
    <cellStyle name="Comma 39 3 2 2" xfId="8054" xr:uid="{00000000-0005-0000-0000-0000A1220000}"/>
    <cellStyle name="Comma 39 3 3" xfId="8055" xr:uid="{00000000-0005-0000-0000-0000A2220000}"/>
    <cellStyle name="Comma 39 3 3 2" xfId="8056" xr:uid="{00000000-0005-0000-0000-0000A3220000}"/>
    <cellStyle name="Comma 39 3 3 2 2" xfId="8057" xr:uid="{00000000-0005-0000-0000-0000A4220000}"/>
    <cellStyle name="Comma 39 3 3 3" xfId="8058" xr:uid="{00000000-0005-0000-0000-0000A5220000}"/>
    <cellStyle name="Comma 39 3 4" xfId="8059" xr:uid="{00000000-0005-0000-0000-0000A6220000}"/>
    <cellStyle name="Comma 39 3 5" xfId="8060" xr:uid="{00000000-0005-0000-0000-0000A7220000}"/>
    <cellStyle name="Comma 39 30" xfId="8061" xr:uid="{00000000-0005-0000-0000-0000A8220000}"/>
    <cellStyle name="Comma 39 30 2" xfId="8062" xr:uid="{00000000-0005-0000-0000-0000A9220000}"/>
    <cellStyle name="Comma 39 30 2 2" xfId="8063" xr:uid="{00000000-0005-0000-0000-0000AA220000}"/>
    <cellStyle name="Comma 39 30 3" xfId="8064" xr:uid="{00000000-0005-0000-0000-0000AB220000}"/>
    <cellStyle name="Comma 39 31" xfId="8065" xr:uid="{00000000-0005-0000-0000-0000AC220000}"/>
    <cellStyle name="Comma 39 32" xfId="8066" xr:uid="{00000000-0005-0000-0000-0000AD220000}"/>
    <cellStyle name="Comma 39 33" xfId="8067" xr:uid="{00000000-0005-0000-0000-0000AE220000}"/>
    <cellStyle name="Comma 39 34" xfId="8068" xr:uid="{00000000-0005-0000-0000-0000AF220000}"/>
    <cellStyle name="Comma 39 4" xfId="8069" xr:uid="{00000000-0005-0000-0000-0000B0220000}"/>
    <cellStyle name="Comma 39 4 2" xfId="8070" xr:uid="{00000000-0005-0000-0000-0000B1220000}"/>
    <cellStyle name="Comma 39 4 2 2" xfId="8071" xr:uid="{00000000-0005-0000-0000-0000B2220000}"/>
    <cellStyle name="Comma 39 4 3" xfId="8072" xr:uid="{00000000-0005-0000-0000-0000B3220000}"/>
    <cellStyle name="Comma 39 4 3 2" xfId="8073" xr:uid="{00000000-0005-0000-0000-0000B4220000}"/>
    <cellStyle name="Comma 39 4 3 2 2" xfId="8074" xr:uid="{00000000-0005-0000-0000-0000B5220000}"/>
    <cellStyle name="Comma 39 4 3 3" xfId="8075" xr:uid="{00000000-0005-0000-0000-0000B6220000}"/>
    <cellStyle name="Comma 39 4 4" xfId="8076" xr:uid="{00000000-0005-0000-0000-0000B7220000}"/>
    <cellStyle name="Comma 39 5" xfId="8077" xr:uid="{00000000-0005-0000-0000-0000B8220000}"/>
    <cellStyle name="Comma 39 5 2" xfId="8078" xr:uid="{00000000-0005-0000-0000-0000B9220000}"/>
    <cellStyle name="Comma 39 5 2 2" xfId="8079" xr:uid="{00000000-0005-0000-0000-0000BA220000}"/>
    <cellStyle name="Comma 39 5 3" xfId="8080" xr:uid="{00000000-0005-0000-0000-0000BB220000}"/>
    <cellStyle name="Comma 39 5 3 2" xfId="8081" xr:uid="{00000000-0005-0000-0000-0000BC220000}"/>
    <cellStyle name="Comma 39 5 3 2 2" xfId="8082" xr:uid="{00000000-0005-0000-0000-0000BD220000}"/>
    <cellStyle name="Comma 39 5 3 3" xfId="8083" xr:uid="{00000000-0005-0000-0000-0000BE220000}"/>
    <cellStyle name="Comma 39 5 4" xfId="8084" xr:uid="{00000000-0005-0000-0000-0000BF220000}"/>
    <cellStyle name="Comma 39 6" xfId="8085" xr:uid="{00000000-0005-0000-0000-0000C0220000}"/>
    <cellStyle name="Comma 39 6 2" xfId="8086" xr:uid="{00000000-0005-0000-0000-0000C1220000}"/>
    <cellStyle name="Comma 39 6 2 2" xfId="8087" xr:uid="{00000000-0005-0000-0000-0000C2220000}"/>
    <cellStyle name="Comma 39 6 3" xfId="8088" xr:uid="{00000000-0005-0000-0000-0000C3220000}"/>
    <cellStyle name="Comma 39 7" xfId="8089" xr:uid="{00000000-0005-0000-0000-0000C4220000}"/>
    <cellStyle name="Comma 39 7 2" xfId="8090" xr:uid="{00000000-0005-0000-0000-0000C5220000}"/>
    <cellStyle name="Comma 39 7 2 2" xfId="8091" xr:uid="{00000000-0005-0000-0000-0000C6220000}"/>
    <cellStyle name="Comma 39 7 3" xfId="8092" xr:uid="{00000000-0005-0000-0000-0000C7220000}"/>
    <cellStyle name="Comma 39 8" xfId="8093" xr:uid="{00000000-0005-0000-0000-0000C8220000}"/>
    <cellStyle name="Comma 39 8 2" xfId="8094" xr:uid="{00000000-0005-0000-0000-0000C9220000}"/>
    <cellStyle name="Comma 39 8 2 2" xfId="8095" xr:uid="{00000000-0005-0000-0000-0000CA220000}"/>
    <cellStyle name="Comma 39 8 3" xfId="8096" xr:uid="{00000000-0005-0000-0000-0000CB220000}"/>
    <cellStyle name="Comma 39 9" xfId="8097" xr:uid="{00000000-0005-0000-0000-0000CC220000}"/>
    <cellStyle name="Comma 39 9 2" xfId="8098" xr:uid="{00000000-0005-0000-0000-0000CD220000}"/>
    <cellStyle name="Comma 39 9 2 2" xfId="8099" xr:uid="{00000000-0005-0000-0000-0000CE220000}"/>
    <cellStyle name="Comma 39 9 3" xfId="8100" xr:uid="{00000000-0005-0000-0000-0000CF220000}"/>
    <cellStyle name="Comma 4" xfId="8101" xr:uid="{00000000-0005-0000-0000-0000D0220000}"/>
    <cellStyle name="Comma 4 10" xfId="8102" xr:uid="{00000000-0005-0000-0000-0000D1220000}"/>
    <cellStyle name="Comma 4 11" xfId="8103" xr:uid="{00000000-0005-0000-0000-0000D2220000}"/>
    <cellStyle name="Comma 4 12" xfId="8104" xr:uid="{00000000-0005-0000-0000-0000D3220000}"/>
    <cellStyle name="Comma 4 13" xfId="8105" xr:uid="{00000000-0005-0000-0000-0000D4220000}"/>
    <cellStyle name="Comma 4 14" xfId="8106" xr:uid="{00000000-0005-0000-0000-0000D5220000}"/>
    <cellStyle name="Comma 4 15" xfId="8107" xr:uid="{00000000-0005-0000-0000-0000D6220000}"/>
    <cellStyle name="Comma 4 16" xfId="8108" xr:uid="{00000000-0005-0000-0000-0000D7220000}"/>
    <cellStyle name="Comma 4 17" xfId="8109" xr:uid="{00000000-0005-0000-0000-0000D8220000}"/>
    <cellStyle name="Comma 4 18" xfId="8110" xr:uid="{00000000-0005-0000-0000-0000D9220000}"/>
    <cellStyle name="Comma 4 19" xfId="8111" xr:uid="{00000000-0005-0000-0000-0000DA220000}"/>
    <cellStyle name="Comma 4 2" xfId="8112" xr:uid="{00000000-0005-0000-0000-0000DB220000}"/>
    <cellStyle name="Comma 4 2 2" xfId="8113" xr:uid="{00000000-0005-0000-0000-0000DC220000}"/>
    <cellStyle name="Comma 4 2 3" xfId="8114" xr:uid="{00000000-0005-0000-0000-0000DD220000}"/>
    <cellStyle name="Comma 4 2 4" xfId="8115" xr:uid="{00000000-0005-0000-0000-0000DE220000}"/>
    <cellStyle name="Comma 4 2 5" xfId="8116" xr:uid="{00000000-0005-0000-0000-0000DF220000}"/>
    <cellStyle name="Comma 4 3" xfId="8117" xr:uid="{00000000-0005-0000-0000-0000E0220000}"/>
    <cellStyle name="Comma 4 3 2" xfId="8118" xr:uid="{00000000-0005-0000-0000-0000E1220000}"/>
    <cellStyle name="Comma 4 3 2 2" xfId="8119" xr:uid="{00000000-0005-0000-0000-0000E2220000}"/>
    <cellStyle name="Comma 4 3 3" xfId="8120" xr:uid="{00000000-0005-0000-0000-0000E3220000}"/>
    <cellStyle name="Comma 4 3 4" xfId="8121" xr:uid="{00000000-0005-0000-0000-0000E4220000}"/>
    <cellStyle name="Comma 4 3 5" xfId="8122" xr:uid="{00000000-0005-0000-0000-0000E5220000}"/>
    <cellStyle name="Comma 4 4" xfId="8123" xr:uid="{00000000-0005-0000-0000-0000E6220000}"/>
    <cellStyle name="Comma 4 4 2" xfId="8124" xr:uid="{00000000-0005-0000-0000-0000E7220000}"/>
    <cellStyle name="Comma 4 4 3" xfId="8125" xr:uid="{00000000-0005-0000-0000-0000E8220000}"/>
    <cellStyle name="Comma 4 5" xfId="8126" xr:uid="{00000000-0005-0000-0000-0000E9220000}"/>
    <cellStyle name="Comma 4 5 2" xfId="8127" xr:uid="{00000000-0005-0000-0000-0000EA220000}"/>
    <cellStyle name="Comma 4 5 3" xfId="8128" xr:uid="{00000000-0005-0000-0000-0000EB220000}"/>
    <cellStyle name="Comma 4 6" xfId="8129" xr:uid="{00000000-0005-0000-0000-0000EC220000}"/>
    <cellStyle name="Comma 4 6 2" xfId="8130" xr:uid="{00000000-0005-0000-0000-0000ED220000}"/>
    <cellStyle name="Comma 4 6 3" xfId="8131" xr:uid="{00000000-0005-0000-0000-0000EE220000}"/>
    <cellStyle name="Comma 4 7" xfId="8132" xr:uid="{00000000-0005-0000-0000-0000EF220000}"/>
    <cellStyle name="Comma 4 8" xfId="8133" xr:uid="{00000000-0005-0000-0000-0000F0220000}"/>
    <cellStyle name="Comma 4 9" xfId="8134" xr:uid="{00000000-0005-0000-0000-0000F1220000}"/>
    <cellStyle name="Comma 40" xfId="8135" xr:uid="{00000000-0005-0000-0000-0000F2220000}"/>
    <cellStyle name="Comma 40 10" xfId="8136" xr:uid="{00000000-0005-0000-0000-0000F3220000}"/>
    <cellStyle name="Comma 40 10 2" xfId="8137" xr:uid="{00000000-0005-0000-0000-0000F4220000}"/>
    <cellStyle name="Comma 40 10 2 2" xfId="8138" xr:uid="{00000000-0005-0000-0000-0000F5220000}"/>
    <cellStyle name="Comma 40 10 3" xfId="8139" xr:uid="{00000000-0005-0000-0000-0000F6220000}"/>
    <cellStyle name="Comma 40 11" xfId="8140" xr:uid="{00000000-0005-0000-0000-0000F7220000}"/>
    <cellStyle name="Comma 40 11 2" xfId="8141" xr:uid="{00000000-0005-0000-0000-0000F8220000}"/>
    <cellStyle name="Comma 40 11 2 2" xfId="8142" xr:uid="{00000000-0005-0000-0000-0000F9220000}"/>
    <cellStyle name="Comma 40 11 3" xfId="8143" xr:uid="{00000000-0005-0000-0000-0000FA220000}"/>
    <cellStyle name="Comma 40 12" xfId="8144" xr:uid="{00000000-0005-0000-0000-0000FB220000}"/>
    <cellStyle name="Comma 40 12 2" xfId="8145" xr:uid="{00000000-0005-0000-0000-0000FC220000}"/>
    <cellStyle name="Comma 40 12 2 2" xfId="8146" xr:uid="{00000000-0005-0000-0000-0000FD220000}"/>
    <cellStyle name="Comma 40 12 3" xfId="8147" xr:uid="{00000000-0005-0000-0000-0000FE220000}"/>
    <cellStyle name="Comma 40 13" xfId="8148" xr:uid="{00000000-0005-0000-0000-0000FF220000}"/>
    <cellStyle name="Comma 40 13 2" xfId="8149" xr:uid="{00000000-0005-0000-0000-000000230000}"/>
    <cellStyle name="Comma 40 13 2 2" xfId="8150" xr:uid="{00000000-0005-0000-0000-000001230000}"/>
    <cellStyle name="Comma 40 13 3" xfId="8151" xr:uid="{00000000-0005-0000-0000-000002230000}"/>
    <cellStyle name="Comma 40 14" xfId="8152" xr:uid="{00000000-0005-0000-0000-000003230000}"/>
    <cellStyle name="Comma 40 14 2" xfId="8153" xr:uid="{00000000-0005-0000-0000-000004230000}"/>
    <cellStyle name="Comma 40 14 2 2" xfId="8154" xr:uid="{00000000-0005-0000-0000-000005230000}"/>
    <cellStyle name="Comma 40 14 3" xfId="8155" xr:uid="{00000000-0005-0000-0000-000006230000}"/>
    <cellStyle name="Comma 40 15" xfId="8156" xr:uid="{00000000-0005-0000-0000-000007230000}"/>
    <cellStyle name="Comma 40 15 2" xfId="8157" xr:uid="{00000000-0005-0000-0000-000008230000}"/>
    <cellStyle name="Comma 40 15 2 2" xfId="8158" xr:uid="{00000000-0005-0000-0000-000009230000}"/>
    <cellStyle name="Comma 40 15 3" xfId="8159" xr:uid="{00000000-0005-0000-0000-00000A230000}"/>
    <cellStyle name="Comma 40 16" xfId="8160" xr:uid="{00000000-0005-0000-0000-00000B230000}"/>
    <cellStyle name="Comma 40 16 2" xfId="8161" xr:uid="{00000000-0005-0000-0000-00000C230000}"/>
    <cellStyle name="Comma 40 16 2 2" xfId="8162" xr:uid="{00000000-0005-0000-0000-00000D230000}"/>
    <cellStyle name="Comma 40 16 3" xfId="8163" xr:uid="{00000000-0005-0000-0000-00000E230000}"/>
    <cellStyle name="Comma 40 17" xfId="8164" xr:uid="{00000000-0005-0000-0000-00000F230000}"/>
    <cellStyle name="Comma 40 17 2" xfId="8165" xr:uid="{00000000-0005-0000-0000-000010230000}"/>
    <cellStyle name="Comma 40 17 2 2" xfId="8166" xr:uid="{00000000-0005-0000-0000-000011230000}"/>
    <cellStyle name="Comma 40 17 3" xfId="8167" xr:uid="{00000000-0005-0000-0000-000012230000}"/>
    <cellStyle name="Comma 40 18" xfId="8168" xr:uid="{00000000-0005-0000-0000-000013230000}"/>
    <cellStyle name="Comma 40 18 2" xfId="8169" xr:uid="{00000000-0005-0000-0000-000014230000}"/>
    <cellStyle name="Comma 40 18 2 2" xfId="8170" xr:uid="{00000000-0005-0000-0000-000015230000}"/>
    <cellStyle name="Comma 40 18 3" xfId="8171" xr:uid="{00000000-0005-0000-0000-000016230000}"/>
    <cellStyle name="Comma 40 19" xfId="8172" xr:uid="{00000000-0005-0000-0000-000017230000}"/>
    <cellStyle name="Comma 40 19 2" xfId="8173" xr:uid="{00000000-0005-0000-0000-000018230000}"/>
    <cellStyle name="Comma 40 19 2 2" xfId="8174" xr:uid="{00000000-0005-0000-0000-000019230000}"/>
    <cellStyle name="Comma 40 19 3" xfId="8175" xr:uid="{00000000-0005-0000-0000-00001A230000}"/>
    <cellStyle name="Comma 40 2" xfId="8176" xr:uid="{00000000-0005-0000-0000-00001B230000}"/>
    <cellStyle name="Comma 40 2 2" xfId="8177" xr:uid="{00000000-0005-0000-0000-00001C230000}"/>
    <cellStyle name="Comma 40 2 2 2" xfId="8178" xr:uid="{00000000-0005-0000-0000-00001D230000}"/>
    <cellStyle name="Comma 40 2 3" xfId="8179" xr:uid="{00000000-0005-0000-0000-00001E230000}"/>
    <cellStyle name="Comma 40 2 3 2" xfId="8180" xr:uid="{00000000-0005-0000-0000-00001F230000}"/>
    <cellStyle name="Comma 40 2 3 2 2" xfId="8181" xr:uid="{00000000-0005-0000-0000-000020230000}"/>
    <cellStyle name="Comma 40 2 3 3" xfId="8182" xr:uid="{00000000-0005-0000-0000-000021230000}"/>
    <cellStyle name="Comma 40 2 4" xfId="8183" xr:uid="{00000000-0005-0000-0000-000022230000}"/>
    <cellStyle name="Comma 40 2 5" xfId="8184" xr:uid="{00000000-0005-0000-0000-000023230000}"/>
    <cellStyle name="Comma 40 20" xfId="8185" xr:uid="{00000000-0005-0000-0000-000024230000}"/>
    <cellStyle name="Comma 40 20 2" xfId="8186" xr:uid="{00000000-0005-0000-0000-000025230000}"/>
    <cellStyle name="Comma 40 20 2 2" xfId="8187" xr:uid="{00000000-0005-0000-0000-000026230000}"/>
    <cellStyle name="Comma 40 20 3" xfId="8188" xr:uid="{00000000-0005-0000-0000-000027230000}"/>
    <cellStyle name="Comma 40 21" xfId="8189" xr:uid="{00000000-0005-0000-0000-000028230000}"/>
    <cellStyle name="Comma 40 21 2" xfId="8190" xr:uid="{00000000-0005-0000-0000-000029230000}"/>
    <cellStyle name="Comma 40 21 2 2" xfId="8191" xr:uid="{00000000-0005-0000-0000-00002A230000}"/>
    <cellStyle name="Comma 40 21 3" xfId="8192" xr:uid="{00000000-0005-0000-0000-00002B230000}"/>
    <cellStyle name="Comma 40 22" xfId="8193" xr:uid="{00000000-0005-0000-0000-00002C230000}"/>
    <cellStyle name="Comma 40 22 2" xfId="8194" xr:uid="{00000000-0005-0000-0000-00002D230000}"/>
    <cellStyle name="Comma 40 22 2 2" xfId="8195" xr:uid="{00000000-0005-0000-0000-00002E230000}"/>
    <cellStyle name="Comma 40 22 3" xfId="8196" xr:uid="{00000000-0005-0000-0000-00002F230000}"/>
    <cellStyle name="Comma 40 23" xfId="8197" xr:uid="{00000000-0005-0000-0000-000030230000}"/>
    <cellStyle name="Comma 40 23 2" xfId="8198" xr:uid="{00000000-0005-0000-0000-000031230000}"/>
    <cellStyle name="Comma 40 23 2 2" xfId="8199" xr:uid="{00000000-0005-0000-0000-000032230000}"/>
    <cellStyle name="Comma 40 23 3" xfId="8200" xr:uid="{00000000-0005-0000-0000-000033230000}"/>
    <cellStyle name="Comma 40 24" xfId="8201" xr:uid="{00000000-0005-0000-0000-000034230000}"/>
    <cellStyle name="Comma 40 24 2" xfId="8202" xr:uid="{00000000-0005-0000-0000-000035230000}"/>
    <cellStyle name="Comma 40 24 2 2" xfId="8203" xr:uid="{00000000-0005-0000-0000-000036230000}"/>
    <cellStyle name="Comma 40 24 3" xfId="8204" xr:uid="{00000000-0005-0000-0000-000037230000}"/>
    <cellStyle name="Comma 40 25" xfId="8205" xr:uid="{00000000-0005-0000-0000-000038230000}"/>
    <cellStyle name="Comma 40 25 2" xfId="8206" xr:uid="{00000000-0005-0000-0000-000039230000}"/>
    <cellStyle name="Comma 40 25 2 2" xfId="8207" xr:uid="{00000000-0005-0000-0000-00003A230000}"/>
    <cellStyle name="Comma 40 25 3" xfId="8208" xr:uid="{00000000-0005-0000-0000-00003B230000}"/>
    <cellStyle name="Comma 40 26" xfId="8209" xr:uid="{00000000-0005-0000-0000-00003C230000}"/>
    <cellStyle name="Comma 40 26 2" xfId="8210" xr:uid="{00000000-0005-0000-0000-00003D230000}"/>
    <cellStyle name="Comma 40 26 2 2" xfId="8211" xr:uid="{00000000-0005-0000-0000-00003E230000}"/>
    <cellStyle name="Comma 40 26 3" xfId="8212" xr:uid="{00000000-0005-0000-0000-00003F230000}"/>
    <cellStyle name="Comma 40 27" xfId="8213" xr:uid="{00000000-0005-0000-0000-000040230000}"/>
    <cellStyle name="Comma 40 27 2" xfId="8214" xr:uid="{00000000-0005-0000-0000-000041230000}"/>
    <cellStyle name="Comma 40 27 2 2" xfId="8215" xr:uid="{00000000-0005-0000-0000-000042230000}"/>
    <cellStyle name="Comma 40 27 3" xfId="8216" xr:uid="{00000000-0005-0000-0000-000043230000}"/>
    <cellStyle name="Comma 40 28" xfId="8217" xr:uid="{00000000-0005-0000-0000-000044230000}"/>
    <cellStyle name="Comma 40 28 2" xfId="8218" xr:uid="{00000000-0005-0000-0000-000045230000}"/>
    <cellStyle name="Comma 40 28 2 2" xfId="8219" xr:uid="{00000000-0005-0000-0000-000046230000}"/>
    <cellStyle name="Comma 40 28 3" xfId="8220" xr:uid="{00000000-0005-0000-0000-000047230000}"/>
    <cellStyle name="Comma 40 29" xfId="8221" xr:uid="{00000000-0005-0000-0000-000048230000}"/>
    <cellStyle name="Comma 40 29 2" xfId="8222" xr:uid="{00000000-0005-0000-0000-000049230000}"/>
    <cellStyle name="Comma 40 3" xfId="8223" xr:uid="{00000000-0005-0000-0000-00004A230000}"/>
    <cellStyle name="Comma 40 3 2" xfId="8224" xr:uid="{00000000-0005-0000-0000-00004B230000}"/>
    <cellStyle name="Comma 40 3 2 2" xfId="8225" xr:uid="{00000000-0005-0000-0000-00004C230000}"/>
    <cellStyle name="Comma 40 3 3" xfId="8226" xr:uid="{00000000-0005-0000-0000-00004D230000}"/>
    <cellStyle name="Comma 40 3 3 2" xfId="8227" xr:uid="{00000000-0005-0000-0000-00004E230000}"/>
    <cellStyle name="Comma 40 3 3 2 2" xfId="8228" xr:uid="{00000000-0005-0000-0000-00004F230000}"/>
    <cellStyle name="Comma 40 3 3 3" xfId="8229" xr:uid="{00000000-0005-0000-0000-000050230000}"/>
    <cellStyle name="Comma 40 3 4" xfId="8230" xr:uid="{00000000-0005-0000-0000-000051230000}"/>
    <cellStyle name="Comma 40 3 5" xfId="8231" xr:uid="{00000000-0005-0000-0000-000052230000}"/>
    <cellStyle name="Comma 40 30" xfId="8232" xr:uid="{00000000-0005-0000-0000-000053230000}"/>
    <cellStyle name="Comma 40 30 2" xfId="8233" xr:uid="{00000000-0005-0000-0000-000054230000}"/>
    <cellStyle name="Comma 40 30 2 2" xfId="8234" xr:uid="{00000000-0005-0000-0000-000055230000}"/>
    <cellStyle name="Comma 40 30 3" xfId="8235" xr:uid="{00000000-0005-0000-0000-000056230000}"/>
    <cellStyle name="Comma 40 31" xfId="8236" xr:uid="{00000000-0005-0000-0000-000057230000}"/>
    <cellStyle name="Comma 40 32" xfId="8237" xr:uid="{00000000-0005-0000-0000-000058230000}"/>
    <cellStyle name="Comma 40 33" xfId="8238" xr:uid="{00000000-0005-0000-0000-000059230000}"/>
    <cellStyle name="Comma 40 4" xfId="8239" xr:uid="{00000000-0005-0000-0000-00005A230000}"/>
    <cellStyle name="Comma 40 4 2" xfId="8240" xr:uid="{00000000-0005-0000-0000-00005B230000}"/>
    <cellStyle name="Comma 40 4 2 2" xfId="8241" xr:uid="{00000000-0005-0000-0000-00005C230000}"/>
    <cellStyle name="Comma 40 4 3" xfId="8242" xr:uid="{00000000-0005-0000-0000-00005D230000}"/>
    <cellStyle name="Comma 40 4 3 2" xfId="8243" xr:uid="{00000000-0005-0000-0000-00005E230000}"/>
    <cellStyle name="Comma 40 4 3 2 2" xfId="8244" xr:uid="{00000000-0005-0000-0000-00005F230000}"/>
    <cellStyle name="Comma 40 4 3 3" xfId="8245" xr:uid="{00000000-0005-0000-0000-000060230000}"/>
    <cellStyle name="Comma 40 4 4" xfId="8246" xr:uid="{00000000-0005-0000-0000-000061230000}"/>
    <cellStyle name="Comma 40 4 5" xfId="8247" xr:uid="{00000000-0005-0000-0000-000062230000}"/>
    <cellStyle name="Comma 40 5" xfId="8248" xr:uid="{00000000-0005-0000-0000-000063230000}"/>
    <cellStyle name="Comma 40 5 2" xfId="8249" xr:uid="{00000000-0005-0000-0000-000064230000}"/>
    <cellStyle name="Comma 40 5 2 2" xfId="8250" xr:uid="{00000000-0005-0000-0000-000065230000}"/>
    <cellStyle name="Comma 40 5 3" xfId="8251" xr:uid="{00000000-0005-0000-0000-000066230000}"/>
    <cellStyle name="Comma 40 5 3 2" xfId="8252" xr:uid="{00000000-0005-0000-0000-000067230000}"/>
    <cellStyle name="Comma 40 5 3 2 2" xfId="8253" xr:uid="{00000000-0005-0000-0000-000068230000}"/>
    <cellStyle name="Comma 40 5 3 3" xfId="8254" xr:uid="{00000000-0005-0000-0000-000069230000}"/>
    <cellStyle name="Comma 40 5 4" xfId="8255" xr:uid="{00000000-0005-0000-0000-00006A230000}"/>
    <cellStyle name="Comma 40 6" xfId="8256" xr:uid="{00000000-0005-0000-0000-00006B230000}"/>
    <cellStyle name="Comma 40 6 2" xfId="8257" xr:uid="{00000000-0005-0000-0000-00006C230000}"/>
    <cellStyle name="Comma 40 6 2 2" xfId="8258" xr:uid="{00000000-0005-0000-0000-00006D230000}"/>
    <cellStyle name="Comma 40 6 3" xfId="8259" xr:uid="{00000000-0005-0000-0000-00006E230000}"/>
    <cellStyle name="Comma 40 7" xfId="8260" xr:uid="{00000000-0005-0000-0000-00006F230000}"/>
    <cellStyle name="Comma 40 7 2" xfId="8261" xr:uid="{00000000-0005-0000-0000-000070230000}"/>
    <cellStyle name="Comma 40 7 2 2" xfId="8262" xr:uid="{00000000-0005-0000-0000-000071230000}"/>
    <cellStyle name="Comma 40 7 3" xfId="8263" xr:uid="{00000000-0005-0000-0000-000072230000}"/>
    <cellStyle name="Comma 40 8" xfId="8264" xr:uid="{00000000-0005-0000-0000-000073230000}"/>
    <cellStyle name="Comma 40 8 2" xfId="8265" xr:uid="{00000000-0005-0000-0000-000074230000}"/>
    <cellStyle name="Comma 40 8 2 2" xfId="8266" xr:uid="{00000000-0005-0000-0000-000075230000}"/>
    <cellStyle name="Comma 40 8 3" xfId="8267" xr:uid="{00000000-0005-0000-0000-000076230000}"/>
    <cellStyle name="Comma 40 9" xfId="8268" xr:uid="{00000000-0005-0000-0000-000077230000}"/>
    <cellStyle name="Comma 40 9 2" xfId="8269" xr:uid="{00000000-0005-0000-0000-000078230000}"/>
    <cellStyle name="Comma 40 9 2 2" xfId="8270" xr:uid="{00000000-0005-0000-0000-000079230000}"/>
    <cellStyle name="Comma 40 9 3" xfId="8271" xr:uid="{00000000-0005-0000-0000-00007A230000}"/>
    <cellStyle name="Comma 41" xfId="8272" xr:uid="{00000000-0005-0000-0000-00007B230000}"/>
    <cellStyle name="Comma 41 10" xfId="8273" xr:uid="{00000000-0005-0000-0000-00007C230000}"/>
    <cellStyle name="Comma 41 10 2" xfId="8274" xr:uid="{00000000-0005-0000-0000-00007D230000}"/>
    <cellStyle name="Comma 41 10 2 2" xfId="8275" xr:uid="{00000000-0005-0000-0000-00007E230000}"/>
    <cellStyle name="Comma 41 10 3" xfId="8276" xr:uid="{00000000-0005-0000-0000-00007F230000}"/>
    <cellStyle name="Comma 41 11" xfId="8277" xr:uid="{00000000-0005-0000-0000-000080230000}"/>
    <cellStyle name="Comma 41 11 2" xfId="8278" xr:uid="{00000000-0005-0000-0000-000081230000}"/>
    <cellStyle name="Comma 41 11 2 2" xfId="8279" xr:uid="{00000000-0005-0000-0000-000082230000}"/>
    <cellStyle name="Comma 41 11 3" xfId="8280" xr:uid="{00000000-0005-0000-0000-000083230000}"/>
    <cellStyle name="Comma 41 12" xfId="8281" xr:uid="{00000000-0005-0000-0000-000084230000}"/>
    <cellStyle name="Comma 41 12 2" xfId="8282" xr:uid="{00000000-0005-0000-0000-000085230000}"/>
    <cellStyle name="Comma 41 12 2 2" xfId="8283" xr:uid="{00000000-0005-0000-0000-000086230000}"/>
    <cellStyle name="Comma 41 12 3" xfId="8284" xr:uid="{00000000-0005-0000-0000-000087230000}"/>
    <cellStyle name="Comma 41 13" xfId="8285" xr:uid="{00000000-0005-0000-0000-000088230000}"/>
    <cellStyle name="Comma 41 13 2" xfId="8286" xr:uid="{00000000-0005-0000-0000-000089230000}"/>
    <cellStyle name="Comma 41 13 2 2" xfId="8287" xr:uid="{00000000-0005-0000-0000-00008A230000}"/>
    <cellStyle name="Comma 41 13 3" xfId="8288" xr:uid="{00000000-0005-0000-0000-00008B230000}"/>
    <cellStyle name="Comma 41 14" xfId="8289" xr:uid="{00000000-0005-0000-0000-00008C230000}"/>
    <cellStyle name="Comma 41 14 2" xfId="8290" xr:uid="{00000000-0005-0000-0000-00008D230000}"/>
    <cellStyle name="Comma 41 14 2 2" xfId="8291" xr:uid="{00000000-0005-0000-0000-00008E230000}"/>
    <cellStyle name="Comma 41 14 3" xfId="8292" xr:uid="{00000000-0005-0000-0000-00008F230000}"/>
    <cellStyle name="Comma 41 15" xfId="8293" xr:uid="{00000000-0005-0000-0000-000090230000}"/>
    <cellStyle name="Comma 41 15 2" xfId="8294" xr:uid="{00000000-0005-0000-0000-000091230000}"/>
    <cellStyle name="Comma 41 15 2 2" xfId="8295" xr:uid="{00000000-0005-0000-0000-000092230000}"/>
    <cellStyle name="Comma 41 15 3" xfId="8296" xr:uid="{00000000-0005-0000-0000-000093230000}"/>
    <cellStyle name="Comma 41 16" xfId="8297" xr:uid="{00000000-0005-0000-0000-000094230000}"/>
    <cellStyle name="Comma 41 16 2" xfId="8298" xr:uid="{00000000-0005-0000-0000-000095230000}"/>
    <cellStyle name="Comma 41 16 2 2" xfId="8299" xr:uid="{00000000-0005-0000-0000-000096230000}"/>
    <cellStyle name="Comma 41 16 3" xfId="8300" xr:uid="{00000000-0005-0000-0000-000097230000}"/>
    <cellStyle name="Comma 41 17" xfId="8301" xr:uid="{00000000-0005-0000-0000-000098230000}"/>
    <cellStyle name="Comma 41 17 2" xfId="8302" xr:uid="{00000000-0005-0000-0000-000099230000}"/>
    <cellStyle name="Comma 41 17 2 2" xfId="8303" xr:uid="{00000000-0005-0000-0000-00009A230000}"/>
    <cellStyle name="Comma 41 17 3" xfId="8304" xr:uid="{00000000-0005-0000-0000-00009B230000}"/>
    <cellStyle name="Comma 41 18" xfId="8305" xr:uid="{00000000-0005-0000-0000-00009C230000}"/>
    <cellStyle name="Comma 41 18 2" xfId="8306" xr:uid="{00000000-0005-0000-0000-00009D230000}"/>
    <cellStyle name="Comma 41 18 2 2" xfId="8307" xr:uid="{00000000-0005-0000-0000-00009E230000}"/>
    <cellStyle name="Comma 41 18 3" xfId="8308" xr:uid="{00000000-0005-0000-0000-00009F230000}"/>
    <cellStyle name="Comma 41 19" xfId="8309" xr:uid="{00000000-0005-0000-0000-0000A0230000}"/>
    <cellStyle name="Comma 41 19 2" xfId="8310" xr:uid="{00000000-0005-0000-0000-0000A1230000}"/>
    <cellStyle name="Comma 41 19 2 2" xfId="8311" xr:uid="{00000000-0005-0000-0000-0000A2230000}"/>
    <cellStyle name="Comma 41 19 3" xfId="8312" xr:uid="{00000000-0005-0000-0000-0000A3230000}"/>
    <cellStyle name="Comma 41 2" xfId="8313" xr:uid="{00000000-0005-0000-0000-0000A4230000}"/>
    <cellStyle name="Comma 41 2 2" xfId="8314" xr:uid="{00000000-0005-0000-0000-0000A5230000}"/>
    <cellStyle name="Comma 41 2 2 2" xfId="8315" xr:uid="{00000000-0005-0000-0000-0000A6230000}"/>
    <cellStyle name="Comma 41 2 3" xfId="8316" xr:uid="{00000000-0005-0000-0000-0000A7230000}"/>
    <cellStyle name="Comma 41 2 3 2" xfId="8317" xr:uid="{00000000-0005-0000-0000-0000A8230000}"/>
    <cellStyle name="Comma 41 2 3 2 2" xfId="8318" xr:uid="{00000000-0005-0000-0000-0000A9230000}"/>
    <cellStyle name="Comma 41 2 3 3" xfId="8319" xr:uid="{00000000-0005-0000-0000-0000AA230000}"/>
    <cellStyle name="Comma 41 2 4" xfId="8320" xr:uid="{00000000-0005-0000-0000-0000AB230000}"/>
    <cellStyle name="Comma 41 2 5" xfId="8321" xr:uid="{00000000-0005-0000-0000-0000AC230000}"/>
    <cellStyle name="Comma 41 20" xfId="8322" xr:uid="{00000000-0005-0000-0000-0000AD230000}"/>
    <cellStyle name="Comma 41 20 2" xfId="8323" xr:uid="{00000000-0005-0000-0000-0000AE230000}"/>
    <cellStyle name="Comma 41 20 2 2" xfId="8324" xr:uid="{00000000-0005-0000-0000-0000AF230000}"/>
    <cellStyle name="Comma 41 20 3" xfId="8325" xr:uid="{00000000-0005-0000-0000-0000B0230000}"/>
    <cellStyle name="Comma 41 21" xfId="8326" xr:uid="{00000000-0005-0000-0000-0000B1230000}"/>
    <cellStyle name="Comma 41 21 2" xfId="8327" xr:uid="{00000000-0005-0000-0000-0000B2230000}"/>
    <cellStyle name="Comma 41 21 2 2" xfId="8328" xr:uid="{00000000-0005-0000-0000-0000B3230000}"/>
    <cellStyle name="Comma 41 21 3" xfId="8329" xr:uid="{00000000-0005-0000-0000-0000B4230000}"/>
    <cellStyle name="Comma 41 22" xfId="8330" xr:uid="{00000000-0005-0000-0000-0000B5230000}"/>
    <cellStyle name="Comma 41 22 2" xfId="8331" xr:uid="{00000000-0005-0000-0000-0000B6230000}"/>
    <cellStyle name="Comma 41 22 2 2" xfId="8332" xr:uid="{00000000-0005-0000-0000-0000B7230000}"/>
    <cellStyle name="Comma 41 22 3" xfId="8333" xr:uid="{00000000-0005-0000-0000-0000B8230000}"/>
    <cellStyle name="Comma 41 23" xfId="8334" xr:uid="{00000000-0005-0000-0000-0000B9230000}"/>
    <cellStyle name="Comma 41 23 2" xfId="8335" xr:uid="{00000000-0005-0000-0000-0000BA230000}"/>
    <cellStyle name="Comma 41 23 2 2" xfId="8336" xr:uid="{00000000-0005-0000-0000-0000BB230000}"/>
    <cellStyle name="Comma 41 23 3" xfId="8337" xr:uid="{00000000-0005-0000-0000-0000BC230000}"/>
    <cellStyle name="Comma 41 24" xfId="8338" xr:uid="{00000000-0005-0000-0000-0000BD230000}"/>
    <cellStyle name="Comma 41 24 2" xfId="8339" xr:uid="{00000000-0005-0000-0000-0000BE230000}"/>
    <cellStyle name="Comma 41 24 2 2" xfId="8340" xr:uid="{00000000-0005-0000-0000-0000BF230000}"/>
    <cellStyle name="Comma 41 24 3" xfId="8341" xr:uid="{00000000-0005-0000-0000-0000C0230000}"/>
    <cellStyle name="Comma 41 25" xfId="8342" xr:uid="{00000000-0005-0000-0000-0000C1230000}"/>
    <cellStyle name="Comma 41 25 2" xfId="8343" xr:uid="{00000000-0005-0000-0000-0000C2230000}"/>
    <cellStyle name="Comma 41 25 2 2" xfId="8344" xr:uid="{00000000-0005-0000-0000-0000C3230000}"/>
    <cellStyle name="Comma 41 25 3" xfId="8345" xr:uid="{00000000-0005-0000-0000-0000C4230000}"/>
    <cellStyle name="Comma 41 26" xfId="8346" xr:uid="{00000000-0005-0000-0000-0000C5230000}"/>
    <cellStyle name="Comma 41 26 2" xfId="8347" xr:uid="{00000000-0005-0000-0000-0000C6230000}"/>
    <cellStyle name="Comma 41 26 2 2" xfId="8348" xr:uid="{00000000-0005-0000-0000-0000C7230000}"/>
    <cellStyle name="Comma 41 26 3" xfId="8349" xr:uid="{00000000-0005-0000-0000-0000C8230000}"/>
    <cellStyle name="Comma 41 27" xfId="8350" xr:uid="{00000000-0005-0000-0000-0000C9230000}"/>
    <cellStyle name="Comma 41 27 2" xfId="8351" xr:uid="{00000000-0005-0000-0000-0000CA230000}"/>
    <cellStyle name="Comma 41 27 2 2" xfId="8352" xr:uid="{00000000-0005-0000-0000-0000CB230000}"/>
    <cellStyle name="Comma 41 27 3" xfId="8353" xr:uid="{00000000-0005-0000-0000-0000CC230000}"/>
    <cellStyle name="Comma 41 28" xfId="8354" xr:uid="{00000000-0005-0000-0000-0000CD230000}"/>
    <cellStyle name="Comma 41 28 2" xfId="8355" xr:uid="{00000000-0005-0000-0000-0000CE230000}"/>
    <cellStyle name="Comma 41 28 2 2" xfId="8356" xr:uid="{00000000-0005-0000-0000-0000CF230000}"/>
    <cellStyle name="Comma 41 28 3" xfId="8357" xr:uid="{00000000-0005-0000-0000-0000D0230000}"/>
    <cellStyle name="Comma 41 29" xfId="8358" xr:uid="{00000000-0005-0000-0000-0000D1230000}"/>
    <cellStyle name="Comma 41 29 2" xfId="8359" xr:uid="{00000000-0005-0000-0000-0000D2230000}"/>
    <cellStyle name="Comma 41 3" xfId="8360" xr:uid="{00000000-0005-0000-0000-0000D3230000}"/>
    <cellStyle name="Comma 41 3 2" xfId="8361" xr:uid="{00000000-0005-0000-0000-0000D4230000}"/>
    <cellStyle name="Comma 41 3 2 2" xfId="8362" xr:uid="{00000000-0005-0000-0000-0000D5230000}"/>
    <cellStyle name="Comma 41 3 3" xfId="8363" xr:uid="{00000000-0005-0000-0000-0000D6230000}"/>
    <cellStyle name="Comma 41 3 3 2" xfId="8364" xr:uid="{00000000-0005-0000-0000-0000D7230000}"/>
    <cellStyle name="Comma 41 3 3 2 2" xfId="8365" xr:uid="{00000000-0005-0000-0000-0000D8230000}"/>
    <cellStyle name="Comma 41 3 3 3" xfId="8366" xr:uid="{00000000-0005-0000-0000-0000D9230000}"/>
    <cellStyle name="Comma 41 3 4" xfId="8367" xr:uid="{00000000-0005-0000-0000-0000DA230000}"/>
    <cellStyle name="Comma 41 3 5" xfId="8368" xr:uid="{00000000-0005-0000-0000-0000DB230000}"/>
    <cellStyle name="Comma 41 30" xfId="8369" xr:uid="{00000000-0005-0000-0000-0000DC230000}"/>
    <cellStyle name="Comma 41 30 2" xfId="8370" xr:uid="{00000000-0005-0000-0000-0000DD230000}"/>
    <cellStyle name="Comma 41 30 2 2" xfId="8371" xr:uid="{00000000-0005-0000-0000-0000DE230000}"/>
    <cellStyle name="Comma 41 30 3" xfId="8372" xr:uid="{00000000-0005-0000-0000-0000DF230000}"/>
    <cellStyle name="Comma 41 31" xfId="8373" xr:uid="{00000000-0005-0000-0000-0000E0230000}"/>
    <cellStyle name="Comma 41 32" xfId="8374" xr:uid="{00000000-0005-0000-0000-0000E1230000}"/>
    <cellStyle name="Comma 41 33" xfId="8375" xr:uid="{00000000-0005-0000-0000-0000E2230000}"/>
    <cellStyle name="Comma 41 4" xfId="8376" xr:uid="{00000000-0005-0000-0000-0000E3230000}"/>
    <cellStyle name="Comma 41 4 2" xfId="8377" xr:uid="{00000000-0005-0000-0000-0000E4230000}"/>
    <cellStyle name="Comma 41 4 2 2" xfId="8378" xr:uid="{00000000-0005-0000-0000-0000E5230000}"/>
    <cellStyle name="Comma 41 4 3" xfId="8379" xr:uid="{00000000-0005-0000-0000-0000E6230000}"/>
    <cellStyle name="Comma 41 4 3 2" xfId="8380" xr:uid="{00000000-0005-0000-0000-0000E7230000}"/>
    <cellStyle name="Comma 41 4 3 2 2" xfId="8381" xr:uid="{00000000-0005-0000-0000-0000E8230000}"/>
    <cellStyle name="Comma 41 4 3 3" xfId="8382" xr:uid="{00000000-0005-0000-0000-0000E9230000}"/>
    <cellStyle name="Comma 41 4 4" xfId="8383" xr:uid="{00000000-0005-0000-0000-0000EA230000}"/>
    <cellStyle name="Comma 41 4 5" xfId="8384" xr:uid="{00000000-0005-0000-0000-0000EB230000}"/>
    <cellStyle name="Comma 41 5" xfId="8385" xr:uid="{00000000-0005-0000-0000-0000EC230000}"/>
    <cellStyle name="Comma 41 5 2" xfId="8386" xr:uid="{00000000-0005-0000-0000-0000ED230000}"/>
    <cellStyle name="Comma 41 5 2 2" xfId="8387" xr:uid="{00000000-0005-0000-0000-0000EE230000}"/>
    <cellStyle name="Comma 41 5 3" xfId="8388" xr:uid="{00000000-0005-0000-0000-0000EF230000}"/>
    <cellStyle name="Comma 41 5 3 2" xfId="8389" xr:uid="{00000000-0005-0000-0000-0000F0230000}"/>
    <cellStyle name="Comma 41 5 3 2 2" xfId="8390" xr:uid="{00000000-0005-0000-0000-0000F1230000}"/>
    <cellStyle name="Comma 41 5 3 3" xfId="8391" xr:uid="{00000000-0005-0000-0000-0000F2230000}"/>
    <cellStyle name="Comma 41 5 4" xfId="8392" xr:uid="{00000000-0005-0000-0000-0000F3230000}"/>
    <cellStyle name="Comma 41 6" xfId="8393" xr:uid="{00000000-0005-0000-0000-0000F4230000}"/>
    <cellStyle name="Comma 41 6 2" xfId="8394" xr:uid="{00000000-0005-0000-0000-0000F5230000}"/>
    <cellStyle name="Comma 41 6 2 2" xfId="8395" xr:uid="{00000000-0005-0000-0000-0000F6230000}"/>
    <cellStyle name="Comma 41 6 3" xfId="8396" xr:uid="{00000000-0005-0000-0000-0000F7230000}"/>
    <cellStyle name="Comma 41 7" xfId="8397" xr:uid="{00000000-0005-0000-0000-0000F8230000}"/>
    <cellStyle name="Comma 41 7 2" xfId="8398" xr:uid="{00000000-0005-0000-0000-0000F9230000}"/>
    <cellStyle name="Comma 41 7 2 2" xfId="8399" xr:uid="{00000000-0005-0000-0000-0000FA230000}"/>
    <cellStyle name="Comma 41 7 3" xfId="8400" xr:uid="{00000000-0005-0000-0000-0000FB230000}"/>
    <cellStyle name="Comma 41 8" xfId="8401" xr:uid="{00000000-0005-0000-0000-0000FC230000}"/>
    <cellStyle name="Comma 41 8 2" xfId="8402" xr:uid="{00000000-0005-0000-0000-0000FD230000}"/>
    <cellStyle name="Comma 41 8 2 2" xfId="8403" xr:uid="{00000000-0005-0000-0000-0000FE230000}"/>
    <cellStyle name="Comma 41 8 3" xfId="8404" xr:uid="{00000000-0005-0000-0000-0000FF230000}"/>
    <cellStyle name="Comma 41 8 4" xfId="8405" xr:uid="{00000000-0005-0000-0000-000000240000}"/>
    <cellStyle name="Comma 41 9" xfId="8406" xr:uid="{00000000-0005-0000-0000-000001240000}"/>
    <cellStyle name="Comma 41 9 2" xfId="8407" xr:uid="{00000000-0005-0000-0000-000002240000}"/>
    <cellStyle name="Comma 41 9 2 2" xfId="8408" xr:uid="{00000000-0005-0000-0000-000003240000}"/>
    <cellStyle name="Comma 41 9 3" xfId="8409" xr:uid="{00000000-0005-0000-0000-000004240000}"/>
    <cellStyle name="Comma 41 9 4" xfId="8410" xr:uid="{00000000-0005-0000-0000-000005240000}"/>
    <cellStyle name="Comma 42" xfId="8411" xr:uid="{00000000-0005-0000-0000-000006240000}"/>
    <cellStyle name="Comma 42 10" xfId="8412" xr:uid="{00000000-0005-0000-0000-000007240000}"/>
    <cellStyle name="Comma 42 10 2" xfId="8413" xr:uid="{00000000-0005-0000-0000-000008240000}"/>
    <cellStyle name="Comma 42 10 2 2" xfId="8414" xr:uid="{00000000-0005-0000-0000-000009240000}"/>
    <cellStyle name="Comma 42 10 3" xfId="8415" xr:uid="{00000000-0005-0000-0000-00000A240000}"/>
    <cellStyle name="Comma 42 10 4" xfId="8416" xr:uid="{00000000-0005-0000-0000-00000B240000}"/>
    <cellStyle name="Comma 42 11" xfId="8417" xr:uid="{00000000-0005-0000-0000-00000C240000}"/>
    <cellStyle name="Comma 42 11 2" xfId="8418" xr:uid="{00000000-0005-0000-0000-00000D240000}"/>
    <cellStyle name="Comma 42 11 2 2" xfId="8419" xr:uid="{00000000-0005-0000-0000-00000E240000}"/>
    <cellStyle name="Comma 42 11 3" xfId="8420" xr:uid="{00000000-0005-0000-0000-00000F240000}"/>
    <cellStyle name="Comma 42 11 4" xfId="8421" xr:uid="{00000000-0005-0000-0000-000010240000}"/>
    <cellStyle name="Comma 42 12" xfId="8422" xr:uid="{00000000-0005-0000-0000-000011240000}"/>
    <cellStyle name="Comma 42 12 2" xfId="8423" xr:uid="{00000000-0005-0000-0000-000012240000}"/>
    <cellStyle name="Comma 42 12 2 2" xfId="8424" xr:uid="{00000000-0005-0000-0000-000013240000}"/>
    <cellStyle name="Comma 42 12 3" xfId="8425" xr:uid="{00000000-0005-0000-0000-000014240000}"/>
    <cellStyle name="Comma 42 12 4" xfId="8426" xr:uid="{00000000-0005-0000-0000-000015240000}"/>
    <cellStyle name="Comma 42 13" xfId="8427" xr:uid="{00000000-0005-0000-0000-000016240000}"/>
    <cellStyle name="Comma 42 13 2" xfId="8428" xr:uid="{00000000-0005-0000-0000-000017240000}"/>
    <cellStyle name="Comma 42 13 2 2" xfId="8429" xr:uid="{00000000-0005-0000-0000-000018240000}"/>
    <cellStyle name="Comma 42 13 3" xfId="8430" xr:uid="{00000000-0005-0000-0000-000019240000}"/>
    <cellStyle name="Comma 42 13 4" xfId="8431" xr:uid="{00000000-0005-0000-0000-00001A240000}"/>
    <cellStyle name="Comma 42 14" xfId="8432" xr:uid="{00000000-0005-0000-0000-00001B240000}"/>
    <cellStyle name="Comma 42 14 2" xfId="8433" xr:uid="{00000000-0005-0000-0000-00001C240000}"/>
    <cellStyle name="Comma 42 14 2 2" xfId="8434" xr:uid="{00000000-0005-0000-0000-00001D240000}"/>
    <cellStyle name="Comma 42 14 3" xfId="8435" xr:uid="{00000000-0005-0000-0000-00001E240000}"/>
    <cellStyle name="Comma 42 14 4" xfId="8436" xr:uid="{00000000-0005-0000-0000-00001F240000}"/>
    <cellStyle name="Comma 42 15" xfId="8437" xr:uid="{00000000-0005-0000-0000-000020240000}"/>
    <cellStyle name="Comma 42 15 2" xfId="8438" xr:uid="{00000000-0005-0000-0000-000021240000}"/>
    <cellStyle name="Comma 42 15 2 2" xfId="8439" xr:uid="{00000000-0005-0000-0000-000022240000}"/>
    <cellStyle name="Comma 42 15 3" xfId="8440" xr:uid="{00000000-0005-0000-0000-000023240000}"/>
    <cellStyle name="Comma 42 15 4" xfId="8441" xr:uid="{00000000-0005-0000-0000-000024240000}"/>
    <cellStyle name="Comma 42 16" xfId="8442" xr:uid="{00000000-0005-0000-0000-000025240000}"/>
    <cellStyle name="Comma 42 16 2" xfId="8443" xr:uid="{00000000-0005-0000-0000-000026240000}"/>
    <cellStyle name="Comma 42 16 2 2" xfId="8444" xr:uid="{00000000-0005-0000-0000-000027240000}"/>
    <cellStyle name="Comma 42 16 3" xfId="8445" xr:uid="{00000000-0005-0000-0000-000028240000}"/>
    <cellStyle name="Comma 42 17" xfId="8446" xr:uid="{00000000-0005-0000-0000-000029240000}"/>
    <cellStyle name="Comma 42 17 2" xfId="8447" xr:uid="{00000000-0005-0000-0000-00002A240000}"/>
    <cellStyle name="Comma 42 17 2 2" xfId="8448" xr:uid="{00000000-0005-0000-0000-00002B240000}"/>
    <cellStyle name="Comma 42 17 3" xfId="8449" xr:uid="{00000000-0005-0000-0000-00002C240000}"/>
    <cellStyle name="Comma 42 18" xfId="8450" xr:uid="{00000000-0005-0000-0000-00002D240000}"/>
    <cellStyle name="Comma 42 18 2" xfId="8451" xr:uid="{00000000-0005-0000-0000-00002E240000}"/>
    <cellStyle name="Comma 42 18 2 2" xfId="8452" xr:uid="{00000000-0005-0000-0000-00002F240000}"/>
    <cellStyle name="Comma 42 18 3" xfId="8453" xr:uid="{00000000-0005-0000-0000-000030240000}"/>
    <cellStyle name="Comma 42 19" xfId="8454" xr:uid="{00000000-0005-0000-0000-000031240000}"/>
    <cellStyle name="Comma 42 19 2" xfId="8455" xr:uid="{00000000-0005-0000-0000-000032240000}"/>
    <cellStyle name="Comma 42 19 2 2" xfId="8456" xr:uid="{00000000-0005-0000-0000-000033240000}"/>
    <cellStyle name="Comma 42 19 3" xfId="8457" xr:uid="{00000000-0005-0000-0000-000034240000}"/>
    <cellStyle name="Comma 42 2" xfId="8458" xr:uid="{00000000-0005-0000-0000-000035240000}"/>
    <cellStyle name="Comma 42 2 2" xfId="8459" xr:uid="{00000000-0005-0000-0000-000036240000}"/>
    <cellStyle name="Comma 42 2 2 2" xfId="8460" xr:uid="{00000000-0005-0000-0000-000037240000}"/>
    <cellStyle name="Comma 42 2 3" xfId="8461" xr:uid="{00000000-0005-0000-0000-000038240000}"/>
    <cellStyle name="Comma 42 2 3 2" xfId="8462" xr:uid="{00000000-0005-0000-0000-000039240000}"/>
    <cellStyle name="Comma 42 2 3 2 2" xfId="8463" xr:uid="{00000000-0005-0000-0000-00003A240000}"/>
    <cellStyle name="Comma 42 2 3 3" xfId="8464" xr:uid="{00000000-0005-0000-0000-00003B240000}"/>
    <cellStyle name="Comma 42 2 4" xfId="8465" xr:uid="{00000000-0005-0000-0000-00003C240000}"/>
    <cellStyle name="Comma 42 2 5" xfId="8466" xr:uid="{00000000-0005-0000-0000-00003D240000}"/>
    <cellStyle name="Comma 42 2 6" xfId="8467" xr:uid="{00000000-0005-0000-0000-00003E240000}"/>
    <cellStyle name="Comma 42 20" xfId="8468" xr:uid="{00000000-0005-0000-0000-00003F240000}"/>
    <cellStyle name="Comma 42 20 2" xfId="8469" xr:uid="{00000000-0005-0000-0000-000040240000}"/>
    <cellStyle name="Comma 42 20 2 2" xfId="8470" xr:uid="{00000000-0005-0000-0000-000041240000}"/>
    <cellStyle name="Comma 42 20 3" xfId="8471" xr:uid="{00000000-0005-0000-0000-000042240000}"/>
    <cellStyle name="Comma 42 21" xfId="8472" xr:uid="{00000000-0005-0000-0000-000043240000}"/>
    <cellStyle name="Comma 42 21 2" xfId="8473" xr:uid="{00000000-0005-0000-0000-000044240000}"/>
    <cellStyle name="Comma 42 21 2 2" xfId="8474" xr:uid="{00000000-0005-0000-0000-000045240000}"/>
    <cellStyle name="Comma 42 21 3" xfId="8475" xr:uid="{00000000-0005-0000-0000-000046240000}"/>
    <cellStyle name="Comma 42 22" xfId="8476" xr:uid="{00000000-0005-0000-0000-000047240000}"/>
    <cellStyle name="Comma 42 22 2" xfId="8477" xr:uid="{00000000-0005-0000-0000-000048240000}"/>
    <cellStyle name="Comma 42 22 2 2" xfId="8478" xr:uid="{00000000-0005-0000-0000-000049240000}"/>
    <cellStyle name="Comma 42 22 3" xfId="8479" xr:uid="{00000000-0005-0000-0000-00004A240000}"/>
    <cellStyle name="Comma 42 23" xfId="8480" xr:uid="{00000000-0005-0000-0000-00004B240000}"/>
    <cellStyle name="Comma 42 23 2" xfId="8481" xr:uid="{00000000-0005-0000-0000-00004C240000}"/>
    <cellStyle name="Comma 42 23 2 2" xfId="8482" xr:uid="{00000000-0005-0000-0000-00004D240000}"/>
    <cellStyle name="Comma 42 23 3" xfId="8483" xr:uid="{00000000-0005-0000-0000-00004E240000}"/>
    <cellStyle name="Comma 42 24" xfId="8484" xr:uid="{00000000-0005-0000-0000-00004F240000}"/>
    <cellStyle name="Comma 42 24 2" xfId="8485" xr:uid="{00000000-0005-0000-0000-000050240000}"/>
    <cellStyle name="Comma 42 24 2 2" xfId="8486" xr:uid="{00000000-0005-0000-0000-000051240000}"/>
    <cellStyle name="Comma 42 24 3" xfId="8487" xr:uid="{00000000-0005-0000-0000-000052240000}"/>
    <cellStyle name="Comma 42 25" xfId="8488" xr:uid="{00000000-0005-0000-0000-000053240000}"/>
    <cellStyle name="Comma 42 25 2" xfId="8489" xr:uid="{00000000-0005-0000-0000-000054240000}"/>
    <cellStyle name="Comma 42 25 2 2" xfId="8490" xr:uid="{00000000-0005-0000-0000-000055240000}"/>
    <cellStyle name="Comma 42 25 3" xfId="8491" xr:uid="{00000000-0005-0000-0000-000056240000}"/>
    <cellStyle name="Comma 42 26" xfId="8492" xr:uid="{00000000-0005-0000-0000-000057240000}"/>
    <cellStyle name="Comma 42 26 2" xfId="8493" xr:uid="{00000000-0005-0000-0000-000058240000}"/>
    <cellStyle name="Comma 42 26 2 2" xfId="8494" xr:uid="{00000000-0005-0000-0000-000059240000}"/>
    <cellStyle name="Comma 42 26 3" xfId="8495" xr:uid="{00000000-0005-0000-0000-00005A240000}"/>
    <cellStyle name="Comma 42 27" xfId="8496" xr:uid="{00000000-0005-0000-0000-00005B240000}"/>
    <cellStyle name="Comma 42 27 2" xfId="8497" xr:uid="{00000000-0005-0000-0000-00005C240000}"/>
    <cellStyle name="Comma 42 27 2 2" xfId="8498" xr:uid="{00000000-0005-0000-0000-00005D240000}"/>
    <cellStyle name="Comma 42 27 3" xfId="8499" xr:uid="{00000000-0005-0000-0000-00005E240000}"/>
    <cellStyle name="Comma 42 28" xfId="8500" xr:uid="{00000000-0005-0000-0000-00005F240000}"/>
    <cellStyle name="Comma 42 28 2" xfId="8501" xr:uid="{00000000-0005-0000-0000-000060240000}"/>
    <cellStyle name="Comma 42 28 2 2" xfId="8502" xr:uid="{00000000-0005-0000-0000-000061240000}"/>
    <cellStyle name="Comma 42 28 3" xfId="8503" xr:uid="{00000000-0005-0000-0000-000062240000}"/>
    <cellStyle name="Comma 42 29" xfId="8504" xr:uid="{00000000-0005-0000-0000-000063240000}"/>
    <cellStyle name="Comma 42 29 2" xfId="8505" xr:uid="{00000000-0005-0000-0000-000064240000}"/>
    <cellStyle name="Comma 42 3" xfId="8506" xr:uid="{00000000-0005-0000-0000-000065240000}"/>
    <cellStyle name="Comma 42 3 2" xfId="8507" xr:uid="{00000000-0005-0000-0000-000066240000}"/>
    <cellStyle name="Comma 42 3 2 2" xfId="8508" xr:uid="{00000000-0005-0000-0000-000067240000}"/>
    <cellStyle name="Comma 42 3 3" xfId="8509" xr:uid="{00000000-0005-0000-0000-000068240000}"/>
    <cellStyle name="Comma 42 3 3 2" xfId="8510" xr:uid="{00000000-0005-0000-0000-000069240000}"/>
    <cellStyle name="Comma 42 3 3 2 2" xfId="8511" xr:uid="{00000000-0005-0000-0000-00006A240000}"/>
    <cellStyle name="Comma 42 3 3 3" xfId="8512" xr:uid="{00000000-0005-0000-0000-00006B240000}"/>
    <cellStyle name="Comma 42 3 4" xfId="8513" xr:uid="{00000000-0005-0000-0000-00006C240000}"/>
    <cellStyle name="Comma 42 3 5" xfId="8514" xr:uid="{00000000-0005-0000-0000-00006D240000}"/>
    <cellStyle name="Comma 42 3 6" xfId="8515" xr:uid="{00000000-0005-0000-0000-00006E240000}"/>
    <cellStyle name="Comma 42 30" xfId="8516" xr:uid="{00000000-0005-0000-0000-00006F240000}"/>
    <cellStyle name="Comma 42 30 2" xfId="8517" xr:uid="{00000000-0005-0000-0000-000070240000}"/>
    <cellStyle name="Comma 42 30 2 2" xfId="8518" xr:uid="{00000000-0005-0000-0000-000071240000}"/>
    <cellStyle name="Comma 42 30 3" xfId="8519" xr:uid="{00000000-0005-0000-0000-000072240000}"/>
    <cellStyle name="Comma 42 31" xfId="8520" xr:uid="{00000000-0005-0000-0000-000073240000}"/>
    <cellStyle name="Comma 42 32" xfId="8521" xr:uid="{00000000-0005-0000-0000-000074240000}"/>
    <cellStyle name="Comma 42 33" xfId="8522" xr:uid="{00000000-0005-0000-0000-000075240000}"/>
    <cellStyle name="Comma 42 4" xfId="8523" xr:uid="{00000000-0005-0000-0000-000076240000}"/>
    <cellStyle name="Comma 42 4 2" xfId="8524" xr:uid="{00000000-0005-0000-0000-000077240000}"/>
    <cellStyle name="Comma 42 4 2 2" xfId="8525" xr:uid="{00000000-0005-0000-0000-000078240000}"/>
    <cellStyle name="Comma 42 4 3" xfId="8526" xr:uid="{00000000-0005-0000-0000-000079240000}"/>
    <cellStyle name="Comma 42 4 3 2" xfId="8527" xr:uid="{00000000-0005-0000-0000-00007A240000}"/>
    <cellStyle name="Comma 42 4 3 2 2" xfId="8528" xr:uid="{00000000-0005-0000-0000-00007B240000}"/>
    <cellStyle name="Comma 42 4 3 3" xfId="8529" xr:uid="{00000000-0005-0000-0000-00007C240000}"/>
    <cellStyle name="Comma 42 4 4" xfId="8530" xr:uid="{00000000-0005-0000-0000-00007D240000}"/>
    <cellStyle name="Comma 42 4 5" xfId="8531" xr:uid="{00000000-0005-0000-0000-00007E240000}"/>
    <cellStyle name="Comma 42 4 6" xfId="8532" xr:uid="{00000000-0005-0000-0000-00007F240000}"/>
    <cellStyle name="Comma 42 5" xfId="8533" xr:uid="{00000000-0005-0000-0000-000080240000}"/>
    <cellStyle name="Comma 42 5 2" xfId="8534" xr:uid="{00000000-0005-0000-0000-000081240000}"/>
    <cellStyle name="Comma 42 5 2 2" xfId="8535" xr:uid="{00000000-0005-0000-0000-000082240000}"/>
    <cellStyle name="Comma 42 5 3" xfId="8536" xr:uid="{00000000-0005-0000-0000-000083240000}"/>
    <cellStyle name="Comma 42 5 3 2" xfId="8537" xr:uid="{00000000-0005-0000-0000-000084240000}"/>
    <cellStyle name="Comma 42 5 3 2 2" xfId="8538" xr:uid="{00000000-0005-0000-0000-000085240000}"/>
    <cellStyle name="Comma 42 5 3 3" xfId="8539" xr:uid="{00000000-0005-0000-0000-000086240000}"/>
    <cellStyle name="Comma 42 5 4" xfId="8540" xr:uid="{00000000-0005-0000-0000-000087240000}"/>
    <cellStyle name="Comma 42 5 5" xfId="8541" xr:uid="{00000000-0005-0000-0000-000088240000}"/>
    <cellStyle name="Comma 42 6" xfId="8542" xr:uid="{00000000-0005-0000-0000-000089240000}"/>
    <cellStyle name="Comma 42 6 2" xfId="8543" xr:uid="{00000000-0005-0000-0000-00008A240000}"/>
    <cellStyle name="Comma 42 6 2 2" xfId="8544" xr:uid="{00000000-0005-0000-0000-00008B240000}"/>
    <cellStyle name="Comma 42 6 3" xfId="8545" xr:uid="{00000000-0005-0000-0000-00008C240000}"/>
    <cellStyle name="Comma 42 6 4" xfId="8546" xr:uid="{00000000-0005-0000-0000-00008D240000}"/>
    <cellStyle name="Comma 42 7" xfId="8547" xr:uid="{00000000-0005-0000-0000-00008E240000}"/>
    <cellStyle name="Comma 42 7 2" xfId="8548" xr:uid="{00000000-0005-0000-0000-00008F240000}"/>
    <cellStyle name="Comma 42 7 2 2" xfId="8549" xr:uid="{00000000-0005-0000-0000-000090240000}"/>
    <cellStyle name="Comma 42 7 3" xfId="8550" xr:uid="{00000000-0005-0000-0000-000091240000}"/>
    <cellStyle name="Comma 42 7 4" xfId="8551" xr:uid="{00000000-0005-0000-0000-000092240000}"/>
    <cellStyle name="Comma 42 8" xfId="8552" xr:uid="{00000000-0005-0000-0000-000093240000}"/>
    <cellStyle name="Comma 42 8 2" xfId="8553" xr:uid="{00000000-0005-0000-0000-000094240000}"/>
    <cellStyle name="Comma 42 8 2 2" xfId="8554" xr:uid="{00000000-0005-0000-0000-000095240000}"/>
    <cellStyle name="Comma 42 8 3" xfId="8555" xr:uid="{00000000-0005-0000-0000-000096240000}"/>
    <cellStyle name="Comma 42 8 4" xfId="8556" xr:uid="{00000000-0005-0000-0000-000097240000}"/>
    <cellStyle name="Comma 42 9" xfId="8557" xr:uid="{00000000-0005-0000-0000-000098240000}"/>
    <cellStyle name="Comma 42 9 2" xfId="8558" xr:uid="{00000000-0005-0000-0000-000099240000}"/>
    <cellStyle name="Comma 42 9 2 2" xfId="8559" xr:uid="{00000000-0005-0000-0000-00009A240000}"/>
    <cellStyle name="Comma 42 9 3" xfId="8560" xr:uid="{00000000-0005-0000-0000-00009B240000}"/>
    <cellStyle name="Comma 42 9 4" xfId="8561" xr:uid="{00000000-0005-0000-0000-00009C240000}"/>
    <cellStyle name="Comma 43" xfId="8562" xr:uid="{00000000-0005-0000-0000-00009D240000}"/>
    <cellStyle name="Comma 43 10" xfId="8563" xr:uid="{00000000-0005-0000-0000-00009E240000}"/>
    <cellStyle name="Comma 43 10 2" xfId="8564" xr:uid="{00000000-0005-0000-0000-00009F240000}"/>
    <cellStyle name="Comma 43 10 2 2" xfId="8565" xr:uid="{00000000-0005-0000-0000-0000A0240000}"/>
    <cellStyle name="Comma 43 10 3" xfId="8566" xr:uid="{00000000-0005-0000-0000-0000A1240000}"/>
    <cellStyle name="Comma 43 10 4" xfId="8567" xr:uid="{00000000-0005-0000-0000-0000A2240000}"/>
    <cellStyle name="Comma 43 11" xfId="8568" xr:uid="{00000000-0005-0000-0000-0000A3240000}"/>
    <cellStyle name="Comma 43 11 2" xfId="8569" xr:uid="{00000000-0005-0000-0000-0000A4240000}"/>
    <cellStyle name="Comma 43 11 2 2" xfId="8570" xr:uid="{00000000-0005-0000-0000-0000A5240000}"/>
    <cellStyle name="Comma 43 11 3" xfId="8571" xr:uid="{00000000-0005-0000-0000-0000A6240000}"/>
    <cellStyle name="Comma 43 11 4" xfId="8572" xr:uid="{00000000-0005-0000-0000-0000A7240000}"/>
    <cellStyle name="Comma 43 12" xfId="8573" xr:uid="{00000000-0005-0000-0000-0000A8240000}"/>
    <cellStyle name="Comma 43 12 2" xfId="8574" xr:uid="{00000000-0005-0000-0000-0000A9240000}"/>
    <cellStyle name="Comma 43 12 2 2" xfId="8575" xr:uid="{00000000-0005-0000-0000-0000AA240000}"/>
    <cellStyle name="Comma 43 12 3" xfId="8576" xr:uid="{00000000-0005-0000-0000-0000AB240000}"/>
    <cellStyle name="Comma 43 12 4" xfId="8577" xr:uid="{00000000-0005-0000-0000-0000AC240000}"/>
    <cellStyle name="Comma 43 13" xfId="8578" xr:uid="{00000000-0005-0000-0000-0000AD240000}"/>
    <cellStyle name="Comma 43 13 2" xfId="8579" xr:uid="{00000000-0005-0000-0000-0000AE240000}"/>
    <cellStyle name="Comma 43 13 2 2" xfId="8580" xr:uid="{00000000-0005-0000-0000-0000AF240000}"/>
    <cellStyle name="Comma 43 13 3" xfId="8581" xr:uid="{00000000-0005-0000-0000-0000B0240000}"/>
    <cellStyle name="Comma 43 13 4" xfId="8582" xr:uid="{00000000-0005-0000-0000-0000B1240000}"/>
    <cellStyle name="Comma 43 14" xfId="8583" xr:uid="{00000000-0005-0000-0000-0000B2240000}"/>
    <cellStyle name="Comma 43 14 2" xfId="8584" xr:uid="{00000000-0005-0000-0000-0000B3240000}"/>
    <cellStyle name="Comma 43 14 2 2" xfId="8585" xr:uid="{00000000-0005-0000-0000-0000B4240000}"/>
    <cellStyle name="Comma 43 14 3" xfId="8586" xr:uid="{00000000-0005-0000-0000-0000B5240000}"/>
    <cellStyle name="Comma 43 14 4" xfId="8587" xr:uid="{00000000-0005-0000-0000-0000B6240000}"/>
    <cellStyle name="Comma 43 15" xfId="8588" xr:uid="{00000000-0005-0000-0000-0000B7240000}"/>
    <cellStyle name="Comma 43 15 2" xfId="8589" xr:uid="{00000000-0005-0000-0000-0000B8240000}"/>
    <cellStyle name="Comma 43 15 2 2" xfId="8590" xr:uid="{00000000-0005-0000-0000-0000B9240000}"/>
    <cellStyle name="Comma 43 15 3" xfId="8591" xr:uid="{00000000-0005-0000-0000-0000BA240000}"/>
    <cellStyle name="Comma 43 15 4" xfId="8592" xr:uid="{00000000-0005-0000-0000-0000BB240000}"/>
    <cellStyle name="Comma 43 16" xfId="8593" xr:uid="{00000000-0005-0000-0000-0000BC240000}"/>
    <cellStyle name="Comma 43 16 2" xfId="8594" xr:uid="{00000000-0005-0000-0000-0000BD240000}"/>
    <cellStyle name="Comma 43 16 2 2" xfId="8595" xr:uid="{00000000-0005-0000-0000-0000BE240000}"/>
    <cellStyle name="Comma 43 16 3" xfId="8596" xr:uid="{00000000-0005-0000-0000-0000BF240000}"/>
    <cellStyle name="Comma 43 17" xfId="8597" xr:uid="{00000000-0005-0000-0000-0000C0240000}"/>
    <cellStyle name="Comma 43 17 2" xfId="8598" xr:uid="{00000000-0005-0000-0000-0000C1240000}"/>
    <cellStyle name="Comma 43 17 2 2" xfId="8599" xr:uid="{00000000-0005-0000-0000-0000C2240000}"/>
    <cellStyle name="Comma 43 17 3" xfId="8600" xr:uid="{00000000-0005-0000-0000-0000C3240000}"/>
    <cellStyle name="Comma 43 18" xfId="8601" xr:uid="{00000000-0005-0000-0000-0000C4240000}"/>
    <cellStyle name="Comma 43 18 2" xfId="8602" xr:uid="{00000000-0005-0000-0000-0000C5240000}"/>
    <cellStyle name="Comma 43 18 2 2" xfId="8603" xr:uid="{00000000-0005-0000-0000-0000C6240000}"/>
    <cellStyle name="Comma 43 18 3" xfId="8604" xr:uid="{00000000-0005-0000-0000-0000C7240000}"/>
    <cellStyle name="Comma 43 19" xfId="8605" xr:uid="{00000000-0005-0000-0000-0000C8240000}"/>
    <cellStyle name="Comma 43 19 2" xfId="8606" xr:uid="{00000000-0005-0000-0000-0000C9240000}"/>
    <cellStyle name="Comma 43 19 2 2" xfId="8607" xr:uid="{00000000-0005-0000-0000-0000CA240000}"/>
    <cellStyle name="Comma 43 19 3" xfId="8608" xr:uid="{00000000-0005-0000-0000-0000CB240000}"/>
    <cellStyle name="Comma 43 2" xfId="8609" xr:uid="{00000000-0005-0000-0000-0000CC240000}"/>
    <cellStyle name="Comma 43 2 2" xfId="8610" xr:uid="{00000000-0005-0000-0000-0000CD240000}"/>
    <cellStyle name="Comma 43 2 2 2" xfId="8611" xr:uid="{00000000-0005-0000-0000-0000CE240000}"/>
    <cellStyle name="Comma 43 2 3" xfId="8612" xr:uid="{00000000-0005-0000-0000-0000CF240000}"/>
    <cellStyle name="Comma 43 2 3 2" xfId="8613" xr:uid="{00000000-0005-0000-0000-0000D0240000}"/>
    <cellStyle name="Comma 43 2 3 2 2" xfId="8614" xr:uid="{00000000-0005-0000-0000-0000D1240000}"/>
    <cellStyle name="Comma 43 2 3 3" xfId="8615" xr:uid="{00000000-0005-0000-0000-0000D2240000}"/>
    <cellStyle name="Comma 43 2 4" xfId="8616" xr:uid="{00000000-0005-0000-0000-0000D3240000}"/>
    <cellStyle name="Comma 43 2 5" xfId="8617" xr:uid="{00000000-0005-0000-0000-0000D4240000}"/>
    <cellStyle name="Comma 43 2 6" xfId="8618" xr:uid="{00000000-0005-0000-0000-0000D5240000}"/>
    <cellStyle name="Comma 43 20" xfId="8619" xr:uid="{00000000-0005-0000-0000-0000D6240000}"/>
    <cellStyle name="Comma 43 20 2" xfId="8620" xr:uid="{00000000-0005-0000-0000-0000D7240000}"/>
    <cellStyle name="Comma 43 20 2 2" xfId="8621" xr:uid="{00000000-0005-0000-0000-0000D8240000}"/>
    <cellStyle name="Comma 43 20 3" xfId="8622" xr:uid="{00000000-0005-0000-0000-0000D9240000}"/>
    <cellStyle name="Comma 43 21" xfId="8623" xr:uid="{00000000-0005-0000-0000-0000DA240000}"/>
    <cellStyle name="Comma 43 21 2" xfId="8624" xr:uid="{00000000-0005-0000-0000-0000DB240000}"/>
    <cellStyle name="Comma 43 21 2 2" xfId="8625" xr:uid="{00000000-0005-0000-0000-0000DC240000}"/>
    <cellStyle name="Comma 43 21 3" xfId="8626" xr:uid="{00000000-0005-0000-0000-0000DD240000}"/>
    <cellStyle name="Comma 43 22" xfId="8627" xr:uid="{00000000-0005-0000-0000-0000DE240000}"/>
    <cellStyle name="Comma 43 22 2" xfId="8628" xr:uid="{00000000-0005-0000-0000-0000DF240000}"/>
    <cellStyle name="Comma 43 22 2 2" xfId="8629" xr:uid="{00000000-0005-0000-0000-0000E0240000}"/>
    <cellStyle name="Comma 43 22 3" xfId="8630" xr:uid="{00000000-0005-0000-0000-0000E1240000}"/>
    <cellStyle name="Comma 43 23" xfId="8631" xr:uid="{00000000-0005-0000-0000-0000E2240000}"/>
    <cellStyle name="Comma 43 23 2" xfId="8632" xr:uid="{00000000-0005-0000-0000-0000E3240000}"/>
    <cellStyle name="Comma 43 23 2 2" xfId="8633" xr:uid="{00000000-0005-0000-0000-0000E4240000}"/>
    <cellStyle name="Comma 43 23 3" xfId="8634" xr:uid="{00000000-0005-0000-0000-0000E5240000}"/>
    <cellStyle name="Comma 43 24" xfId="8635" xr:uid="{00000000-0005-0000-0000-0000E6240000}"/>
    <cellStyle name="Comma 43 24 2" xfId="8636" xr:uid="{00000000-0005-0000-0000-0000E7240000}"/>
    <cellStyle name="Comma 43 24 2 2" xfId="8637" xr:uid="{00000000-0005-0000-0000-0000E8240000}"/>
    <cellStyle name="Comma 43 24 3" xfId="8638" xr:uid="{00000000-0005-0000-0000-0000E9240000}"/>
    <cellStyle name="Comma 43 25" xfId="8639" xr:uid="{00000000-0005-0000-0000-0000EA240000}"/>
    <cellStyle name="Comma 43 25 2" xfId="8640" xr:uid="{00000000-0005-0000-0000-0000EB240000}"/>
    <cellStyle name="Comma 43 25 2 2" xfId="8641" xr:uid="{00000000-0005-0000-0000-0000EC240000}"/>
    <cellStyle name="Comma 43 25 3" xfId="8642" xr:uid="{00000000-0005-0000-0000-0000ED240000}"/>
    <cellStyle name="Comma 43 26" xfId="8643" xr:uid="{00000000-0005-0000-0000-0000EE240000}"/>
    <cellStyle name="Comma 43 26 2" xfId="8644" xr:uid="{00000000-0005-0000-0000-0000EF240000}"/>
    <cellStyle name="Comma 43 26 2 2" xfId="8645" xr:uid="{00000000-0005-0000-0000-0000F0240000}"/>
    <cellStyle name="Comma 43 26 3" xfId="8646" xr:uid="{00000000-0005-0000-0000-0000F1240000}"/>
    <cellStyle name="Comma 43 27" xfId="8647" xr:uid="{00000000-0005-0000-0000-0000F2240000}"/>
    <cellStyle name="Comma 43 27 2" xfId="8648" xr:uid="{00000000-0005-0000-0000-0000F3240000}"/>
    <cellStyle name="Comma 43 27 2 2" xfId="8649" xr:uid="{00000000-0005-0000-0000-0000F4240000}"/>
    <cellStyle name="Comma 43 27 3" xfId="8650" xr:uid="{00000000-0005-0000-0000-0000F5240000}"/>
    <cellStyle name="Comma 43 28" xfId="8651" xr:uid="{00000000-0005-0000-0000-0000F6240000}"/>
    <cellStyle name="Comma 43 28 2" xfId="8652" xr:uid="{00000000-0005-0000-0000-0000F7240000}"/>
    <cellStyle name="Comma 43 28 2 2" xfId="8653" xr:uid="{00000000-0005-0000-0000-0000F8240000}"/>
    <cellStyle name="Comma 43 28 3" xfId="8654" xr:uid="{00000000-0005-0000-0000-0000F9240000}"/>
    <cellStyle name="Comma 43 29" xfId="8655" xr:uid="{00000000-0005-0000-0000-0000FA240000}"/>
    <cellStyle name="Comma 43 29 2" xfId="8656" xr:uid="{00000000-0005-0000-0000-0000FB240000}"/>
    <cellStyle name="Comma 43 3" xfId="8657" xr:uid="{00000000-0005-0000-0000-0000FC240000}"/>
    <cellStyle name="Comma 43 3 2" xfId="8658" xr:uid="{00000000-0005-0000-0000-0000FD240000}"/>
    <cellStyle name="Comma 43 3 2 2" xfId="8659" xr:uid="{00000000-0005-0000-0000-0000FE240000}"/>
    <cellStyle name="Comma 43 3 3" xfId="8660" xr:uid="{00000000-0005-0000-0000-0000FF240000}"/>
    <cellStyle name="Comma 43 3 3 2" xfId="8661" xr:uid="{00000000-0005-0000-0000-000000250000}"/>
    <cellStyle name="Comma 43 3 3 2 2" xfId="8662" xr:uid="{00000000-0005-0000-0000-000001250000}"/>
    <cellStyle name="Comma 43 3 3 3" xfId="8663" xr:uid="{00000000-0005-0000-0000-000002250000}"/>
    <cellStyle name="Comma 43 3 4" xfId="8664" xr:uid="{00000000-0005-0000-0000-000003250000}"/>
    <cellStyle name="Comma 43 3 5" xfId="8665" xr:uid="{00000000-0005-0000-0000-000004250000}"/>
    <cellStyle name="Comma 43 3 6" xfId="8666" xr:uid="{00000000-0005-0000-0000-000005250000}"/>
    <cellStyle name="Comma 43 30" xfId="8667" xr:uid="{00000000-0005-0000-0000-000006250000}"/>
    <cellStyle name="Comma 43 30 2" xfId="8668" xr:uid="{00000000-0005-0000-0000-000007250000}"/>
    <cellStyle name="Comma 43 30 2 2" xfId="8669" xr:uid="{00000000-0005-0000-0000-000008250000}"/>
    <cellStyle name="Comma 43 30 3" xfId="8670" xr:uid="{00000000-0005-0000-0000-000009250000}"/>
    <cellStyle name="Comma 43 31" xfId="8671" xr:uid="{00000000-0005-0000-0000-00000A250000}"/>
    <cellStyle name="Comma 43 32" xfId="8672" xr:uid="{00000000-0005-0000-0000-00000B250000}"/>
    <cellStyle name="Comma 43 33" xfId="8673" xr:uid="{00000000-0005-0000-0000-00000C250000}"/>
    <cellStyle name="Comma 43 4" xfId="8674" xr:uid="{00000000-0005-0000-0000-00000D250000}"/>
    <cellStyle name="Comma 43 4 2" xfId="8675" xr:uid="{00000000-0005-0000-0000-00000E250000}"/>
    <cellStyle name="Comma 43 4 2 2" xfId="8676" xr:uid="{00000000-0005-0000-0000-00000F250000}"/>
    <cellStyle name="Comma 43 4 3" xfId="8677" xr:uid="{00000000-0005-0000-0000-000010250000}"/>
    <cellStyle name="Comma 43 4 3 2" xfId="8678" xr:uid="{00000000-0005-0000-0000-000011250000}"/>
    <cellStyle name="Comma 43 4 3 2 2" xfId="8679" xr:uid="{00000000-0005-0000-0000-000012250000}"/>
    <cellStyle name="Comma 43 4 3 3" xfId="8680" xr:uid="{00000000-0005-0000-0000-000013250000}"/>
    <cellStyle name="Comma 43 4 4" xfId="8681" xr:uid="{00000000-0005-0000-0000-000014250000}"/>
    <cellStyle name="Comma 43 4 5" xfId="8682" xr:uid="{00000000-0005-0000-0000-000015250000}"/>
    <cellStyle name="Comma 43 5" xfId="8683" xr:uid="{00000000-0005-0000-0000-000016250000}"/>
    <cellStyle name="Comma 43 5 2" xfId="8684" xr:uid="{00000000-0005-0000-0000-000017250000}"/>
    <cellStyle name="Comma 43 5 2 2" xfId="8685" xr:uid="{00000000-0005-0000-0000-000018250000}"/>
    <cellStyle name="Comma 43 5 3" xfId="8686" xr:uid="{00000000-0005-0000-0000-000019250000}"/>
    <cellStyle name="Comma 43 5 3 2" xfId="8687" xr:uid="{00000000-0005-0000-0000-00001A250000}"/>
    <cellStyle name="Comma 43 5 3 2 2" xfId="8688" xr:uid="{00000000-0005-0000-0000-00001B250000}"/>
    <cellStyle name="Comma 43 5 3 3" xfId="8689" xr:uid="{00000000-0005-0000-0000-00001C250000}"/>
    <cellStyle name="Comma 43 5 4" xfId="8690" xr:uid="{00000000-0005-0000-0000-00001D250000}"/>
    <cellStyle name="Comma 43 5 5" xfId="8691" xr:uid="{00000000-0005-0000-0000-00001E250000}"/>
    <cellStyle name="Comma 43 6" xfId="8692" xr:uid="{00000000-0005-0000-0000-00001F250000}"/>
    <cellStyle name="Comma 43 6 2" xfId="8693" xr:uid="{00000000-0005-0000-0000-000020250000}"/>
    <cellStyle name="Comma 43 6 2 2" xfId="8694" xr:uid="{00000000-0005-0000-0000-000021250000}"/>
    <cellStyle name="Comma 43 6 3" xfId="8695" xr:uid="{00000000-0005-0000-0000-000022250000}"/>
    <cellStyle name="Comma 43 6 4" xfId="8696" xr:uid="{00000000-0005-0000-0000-000023250000}"/>
    <cellStyle name="Comma 43 7" xfId="8697" xr:uid="{00000000-0005-0000-0000-000024250000}"/>
    <cellStyle name="Comma 43 7 2" xfId="8698" xr:uid="{00000000-0005-0000-0000-000025250000}"/>
    <cellStyle name="Comma 43 7 2 2" xfId="8699" xr:uid="{00000000-0005-0000-0000-000026250000}"/>
    <cellStyle name="Comma 43 7 3" xfId="8700" xr:uid="{00000000-0005-0000-0000-000027250000}"/>
    <cellStyle name="Comma 43 7 4" xfId="8701" xr:uid="{00000000-0005-0000-0000-000028250000}"/>
    <cellStyle name="Comma 43 8" xfId="8702" xr:uid="{00000000-0005-0000-0000-000029250000}"/>
    <cellStyle name="Comma 43 8 2" xfId="8703" xr:uid="{00000000-0005-0000-0000-00002A250000}"/>
    <cellStyle name="Comma 43 8 2 2" xfId="8704" xr:uid="{00000000-0005-0000-0000-00002B250000}"/>
    <cellStyle name="Comma 43 8 3" xfId="8705" xr:uid="{00000000-0005-0000-0000-00002C250000}"/>
    <cellStyle name="Comma 43 8 4" xfId="8706" xr:uid="{00000000-0005-0000-0000-00002D250000}"/>
    <cellStyle name="Comma 43 9" xfId="8707" xr:uid="{00000000-0005-0000-0000-00002E250000}"/>
    <cellStyle name="Comma 43 9 2" xfId="8708" xr:uid="{00000000-0005-0000-0000-00002F250000}"/>
    <cellStyle name="Comma 43 9 2 2" xfId="8709" xr:uid="{00000000-0005-0000-0000-000030250000}"/>
    <cellStyle name="Comma 43 9 3" xfId="8710" xr:uid="{00000000-0005-0000-0000-000031250000}"/>
    <cellStyle name="Comma 43 9 4" xfId="8711" xr:uid="{00000000-0005-0000-0000-000032250000}"/>
    <cellStyle name="Comma 44" xfId="8712" xr:uid="{00000000-0005-0000-0000-000033250000}"/>
    <cellStyle name="Comma 44 10" xfId="8713" xr:uid="{00000000-0005-0000-0000-000034250000}"/>
    <cellStyle name="Comma 44 10 2" xfId="8714" xr:uid="{00000000-0005-0000-0000-000035250000}"/>
    <cellStyle name="Comma 44 10 2 2" xfId="8715" xr:uid="{00000000-0005-0000-0000-000036250000}"/>
    <cellStyle name="Comma 44 10 3" xfId="8716" xr:uid="{00000000-0005-0000-0000-000037250000}"/>
    <cellStyle name="Comma 44 10 4" xfId="8717" xr:uid="{00000000-0005-0000-0000-000038250000}"/>
    <cellStyle name="Comma 44 11" xfId="8718" xr:uid="{00000000-0005-0000-0000-000039250000}"/>
    <cellStyle name="Comma 44 11 2" xfId="8719" xr:uid="{00000000-0005-0000-0000-00003A250000}"/>
    <cellStyle name="Comma 44 11 2 2" xfId="8720" xr:uid="{00000000-0005-0000-0000-00003B250000}"/>
    <cellStyle name="Comma 44 11 3" xfId="8721" xr:uid="{00000000-0005-0000-0000-00003C250000}"/>
    <cellStyle name="Comma 44 11 4" xfId="8722" xr:uid="{00000000-0005-0000-0000-00003D250000}"/>
    <cellStyle name="Comma 44 12" xfId="8723" xr:uid="{00000000-0005-0000-0000-00003E250000}"/>
    <cellStyle name="Comma 44 12 2" xfId="8724" xr:uid="{00000000-0005-0000-0000-00003F250000}"/>
    <cellStyle name="Comma 44 12 2 2" xfId="8725" xr:uid="{00000000-0005-0000-0000-000040250000}"/>
    <cellStyle name="Comma 44 12 3" xfId="8726" xr:uid="{00000000-0005-0000-0000-000041250000}"/>
    <cellStyle name="Comma 44 12 4" xfId="8727" xr:uid="{00000000-0005-0000-0000-000042250000}"/>
    <cellStyle name="Comma 44 13" xfId="8728" xr:uid="{00000000-0005-0000-0000-000043250000}"/>
    <cellStyle name="Comma 44 13 2" xfId="8729" xr:uid="{00000000-0005-0000-0000-000044250000}"/>
    <cellStyle name="Comma 44 13 2 2" xfId="8730" xr:uid="{00000000-0005-0000-0000-000045250000}"/>
    <cellStyle name="Comma 44 13 3" xfId="8731" xr:uid="{00000000-0005-0000-0000-000046250000}"/>
    <cellStyle name="Comma 44 13 4" xfId="8732" xr:uid="{00000000-0005-0000-0000-000047250000}"/>
    <cellStyle name="Comma 44 14" xfId="8733" xr:uid="{00000000-0005-0000-0000-000048250000}"/>
    <cellStyle name="Comma 44 14 2" xfId="8734" xr:uid="{00000000-0005-0000-0000-000049250000}"/>
    <cellStyle name="Comma 44 14 2 2" xfId="8735" xr:uid="{00000000-0005-0000-0000-00004A250000}"/>
    <cellStyle name="Comma 44 14 3" xfId="8736" xr:uid="{00000000-0005-0000-0000-00004B250000}"/>
    <cellStyle name="Comma 44 14 4" xfId="8737" xr:uid="{00000000-0005-0000-0000-00004C250000}"/>
    <cellStyle name="Comma 44 15" xfId="8738" xr:uid="{00000000-0005-0000-0000-00004D250000}"/>
    <cellStyle name="Comma 44 15 2" xfId="8739" xr:uid="{00000000-0005-0000-0000-00004E250000}"/>
    <cellStyle name="Comma 44 15 2 2" xfId="8740" xr:uid="{00000000-0005-0000-0000-00004F250000}"/>
    <cellStyle name="Comma 44 15 3" xfId="8741" xr:uid="{00000000-0005-0000-0000-000050250000}"/>
    <cellStyle name="Comma 44 15 4" xfId="8742" xr:uid="{00000000-0005-0000-0000-000051250000}"/>
    <cellStyle name="Comma 44 16" xfId="8743" xr:uid="{00000000-0005-0000-0000-000052250000}"/>
    <cellStyle name="Comma 44 16 2" xfId="8744" xr:uid="{00000000-0005-0000-0000-000053250000}"/>
    <cellStyle name="Comma 44 16 2 2" xfId="8745" xr:uid="{00000000-0005-0000-0000-000054250000}"/>
    <cellStyle name="Comma 44 16 3" xfId="8746" xr:uid="{00000000-0005-0000-0000-000055250000}"/>
    <cellStyle name="Comma 44 17" xfId="8747" xr:uid="{00000000-0005-0000-0000-000056250000}"/>
    <cellStyle name="Comma 44 17 2" xfId="8748" xr:uid="{00000000-0005-0000-0000-000057250000}"/>
    <cellStyle name="Comma 44 17 2 2" xfId="8749" xr:uid="{00000000-0005-0000-0000-000058250000}"/>
    <cellStyle name="Comma 44 17 3" xfId="8750" xr:uid="{00000000-0005-0000-0000-000059250000}"/>
    <cellStyle name="Comma 44 18" xfId="8751" xr:uid="{00000000-0005-0000-0000-00005A250000}"/>
    <cellStyle name="Comma 44 18 2" xfId="8752" xr:uid="{00000000-0005-0000-0000-00005B250000}"/>
    <cellStyle name="Comma 44 18 2 2" xfId="8753" xr:uid="{00000000-0005-0000-0000-00005C250000}"/>
    <cellStyle name="Comma 44 18 3" xfId="8754" xr:uid="{00000000-0005-0000-0000-00005D250000}"/>
    <cellStyle name="Comma 44 19" xfId="8755" xr:uid="{00000000-0005-0000-0000-00005E250000}"/>
    <cellStyle name="Comma 44 19 2" xfId="8756" xr:uid="{00000000-0005-0000-0000-00005F250000}"/>
    <cellStyle name="Comma 44 19 2 2" xfId="8757" xr:uid="{00000000-0005-0000-0000-000060250000}"/>
    <cellStyle name="Comma 44 19 3" xfId="8758" xr:uid="{00000000-0005-0000-0000-000061250000}"/>
    <cellStyle name="Comma 44 2" xfId="8759" xr:uid="{00000000-0005-0000-0000-000062250000}"/>
    <cellStyle name="Comma 44 2 2" xfId="8760" xr:uid="{00000000-0005-0000-0000-000063250000}"/>
    <cellStyle name="Comma 44 2 2 2" xfId="8761" xr:uid="{00000000-0005-0000-0000-000064250000}"/>
    <cellStyle name="Comma 44 2 3" xfId="8762" xr:uid="{00000000-0005-0000-0000-000065250000}"/>
    <cellStyle name="Comma 44 2 3 2" xfId="8763" xr:uid="{00000000-0005-0000-0000-000066250000}"/>
    <cellStyle name="Comma 44 2 3 2 2" xfId="8764" xr:uid="{00000000-0005-0000-0000-000067250000}"/>
    <cellStyle name="Comma 44 2 3 3" xfId="8765" xr:uid="{00000000-0005-0000-0000-000068250000}"/>
    <cellStyle name="Comma 44 2 4" xfId="8766" xr:uid="{00000000-0005-0000-0000-000069250000}"/>
    <cellStyle name="Comma 44 2 5" xfId="8767" xr:uid="{00000000-0005-0000-0000-00006A250000}"/>
    <cellStyle name="Comma 44 2 6" xfId="8768" xr:uid="{00000000-0005-0000-0000-00006B250000}"/>
    <cellStyle name="Comma 44 20" xfId="8769" xr:uid="{00000000-0005-0000-0000-00006C250000}"/>
    <cellStyle name="Comma 44 20 2" xfId="8770" xr:uid="{00000000-0005-0000-0000-00006D250000}"/>
    <cellStyle name="Comma 44 20 2 2" xfId="8771" xr:uid="{00000000-0005-0000-0000-00006E250000}"/>
    <cellStyle name="Comma 44 20 3" xfId="8772" xr:uid="{00000000-0005-0000-0000-00006F250000}"/>
    <cellStyle name="Comma 44 21" xfId="8773" xr:uid="{00000000-0005-0000-0000-000070250000}"/>
    <cellStyle name="Comma 44 21 2" xfId="8774" xr:uid="{00000000-0005-0000-0000-000071250000}"/>
    <cellStyle name="Comma 44 21 2 2" xfId="8775" xr:uid="{00000000-0005-0000-0000-000072250000}"/>
    <cellStyle name="Comma 44 21 3" xfId="8776" xr:uid="{00000000-0005-0000-0000-000073250000}"/>
    <cellStyle name="Comma 44 22" xfId="8777" xr:uid="{00000000-0005-0000-0000-000074250000}"/>
    <cellStyle name="Comma 44 22 2" xfId="8778" xr:uid="{00000000-0005-0000-0000-000075250000}"/>
    <cellStyle name="Comma 44 22 2 2" xfId="8779" xr:uid="{00000000-0005-0000-0000-000076250000}"/>
    <cellStyle name="Comma 44 22 3" xfId="8780" xr:uid="{00000000-0005-0000-0000-000077250000}"/>
    <cellStyle name="Comma 44 23" xfId="8781" xr:uid="{00000000-0005-0000-0000-000078250000}"/>
    <cellStyle name="Comma 44 23 2" xfId="8782" xr:uid="{00000000-0005-0000-0000-000079250000}"/>
    <cellStyle name="Comma 44 23 2 2" xfId="8783" xr:uid="{00000000-0005-0000-0000-00007A250000}"/>
    <cellStyle name="Comma 44 23 3" xfId="8784" xr:uid="{00000000-0005-0000-0000-00007B250000}"/>
    <cellStyle name="Comma 44 24" xfId="8785" xr:uid="{00000000-0005-0000-0000-00007C250000}"/>
    <cellStyle name="Comma 44 24 2" xfId="8786" xr:uid="{00000000-0005-0000-0000-00007D250000}"/>
    <cellStyle name="Comma 44 24 2 2" xfId="8787" xr:uid="{00000000-0005-0000-0000-00007E250000}"/>
    <cellStyle name="Comma 44 24 3" xfId="8788" xr:uid="{00000000-0005-0000-0000-00007F250000}"/>
    <cellStyle name="Comma 44 25" xfId="8789" xr:uid="{00000000-0005-0000-0000-000080250000}"/>
    <cellStyle name="Comma 44 25 2" xfId="8790" xr:uid="{00000000-0005-0000-0000-000081250000}"/>
    <cellStyle name="Comma 44 25 2 2" xfId="8791" xr:uid="{00000000-0005-0000-0000-000082250000}"/>
    <cellStyle name="Comma 44 25 3" xfId="8792" xr:uid="{00000000-0005-0000-0000-000083250000}"/>
    <cellStyle name="Comma 44 26" xfId="8793" xr:uid="{00000000-0005-0000-0000-000084250000}"/>
    <cellStyle name="Comma 44 26 2" xfId="8794" xr:uid="{00000000-0005-0000-0000-000085250000}"/>
    <cellStyle name="Comma 44 26 2 2" xfId="8795" xr:uid="{00000000-0005-0000-0000-000086250000}"/>
    <cellStyle name="Comma 44 26 3" xfId="8796" xr:uid="{00000000-0005-0000-0000-000087250000}"/>
    <cellStyle name="Comma 44 27" xfId="8797" xr:uid="{00000000-0005-0000-0000-000088250000}"/>
    <cellStyle name="Comma 44 27 2" xfId="8798" xr:uid="{00000000-0005-0000-0000-000089250000}"/>
    <cellStyle name="Comma 44 27 2 2" xfId="8799" xr:uid="{00000000-0005-0000-0000-00008A250000}"/>
    <cellStyle name="Comma 44 27 3" xfId="8800" xr:uid="{00000000-0005-0000-0000-00008B250000}"/>
    <cellStyle name="Comma 44 28" xfId="8801" xr:uid="{00000000-0005-0000-0000-00008C250000}"/>
    <cellStyle name="Comma 44 28 2" xfId="8802" xr:uid="{00000000-0005-0000-0000-00008D250000}"/>
    <cellStyle name="Comma 44 28 2 2" xfId="8803" xr:uid="{00000000-0005-0000-0000-00008E250000}"/>
    <cellStyle name="Comma 44 28 3" xfId="8804" xr:uid="{00000000-0005-0000-0000-00008F250000}"/>
    <cellStyle name="Comma 44 29" xfId="8805" xr:uid="{00000000-0005-0000-0000-000090250000}"/>
    <cellStyle name="Comma 44 29 2" xfId="8806" xr:uid="{00000000-0005-0000-0000-000091250000}"/>
    <cellStyle name="Comma 44 3" xfId="8807" xr:uid="{00000000-0005-0000-0000-000092250000}"/>
    <cellStyle name="Comma 44 3 2" xfId="8808" xr:uid="{00000000-0005-0000-0000-000093250000}"/>
    <cellStyle name="Comma 44 3 2 2" xfId="8809" xr:uid="{00000000-0005-0000-0000-000094250000}"/>
    <cellStyle name="Comma 44 3 3" xfId="8810" xr:uid="{00000000-0005-0000-0000-000095250000}"/>
    <cellStyle name="Comma 44 3 3 2" xfId="8811" xr:uid="{00000000-0005-0000-0000-000096250000}"/>
    <cellStyle name="Comma 44 3 3 2 2" xfId="8812" xr:uid="{00000000-0005-0000-0000-000097250000}"/>
    <cellStyle name="Comma 44 3 3 3" xfId="8813" xr:uid="{00000000-0005-0000-0000-000098250000}"/>
    <cellStyle name="Comma 44 3 4" xfId="8814" xr:uid="{00000000-0005-0000-0000-000099250000}"/>
    <cellStyle name="Comma 44 3 5" xfId="8815" xr:uid="{00000000-0005-0000-0000-00009A250000}"/>
    <cellStyle name="Comma 44 3 6" xfId="8816" xr:uid="{00000000-0005-0000-0000-00009B250000}"/>
    <cellStyle name="Comma 44 30" xfId="8817" xr:uid="{00000000-0005-0000-0000-00009C250000}"/>
    <cellStyle name="Comma 44 30 2" xfId="8818" xr:uid="{00000000-0005-0000-0000-00009D250000}"/>
    <cellStyle name="Comma 44 30 2 2" xfId="8819" xr:uid="{00000000-0005-0000-0000-00009E250000}"/>
    <cellStyle name="Comma 44 30 3" xfId="8820" xr:uid="{00000000-0005-0000-0000-00009F250000}"/>
    <cellStyle name="Comma 44 31" xfId="8821" xr:uid="{00000000-0005-0000-0000-0000A0250000}"/>
    <cellStyle name="Comma 44 32" xfId="8822" xr:uid="{00000000-0005-0000-0000-0000A1250000}"/>
    <cellStyle name="Comma 44 33" xfId="8823" xr:uid="{00000000-0005-0000-0000-0000A2250000}"/>
    <cellStyle name="Comma 44 4" xfId="8824" xr:uid="{00000000-0005-0000-0000-0000A3250000}"/>
    <cellStyle name="Comma 44 4 2" xfId="8825" xr:uid="{00000000-0005-0000-0000-0000A4250000}"/>
    <cellStyle name="Comma 44 4 2 2" xfId="8826" xr:uid="{00000000-0005-0000-0000-0000A5250000}"/>
    <cellStyle name="Comma 44 4 3" xfId="8827" xr:uid="{00000000-0005-0000-0000-0000A6250000}"/>
    <cellStyle name="Comma 44 4 3 2" xfId="8828" xr:uid="{00000000-0005-0000-0000-0000A7250000}"/>
    <cellStyle name="Comma 44 4 3 2 2" xfId="8829" xr:uid="{00000000-0005-0000-0000-0000A8250000}"/>
    <cellStyle name="Comma 44 4 3 3" xfId="8830" xr:uid="{00000000-0005-0000-0000-0000A9250000}"/>
    <cellStyle name="Comma 44 4 4" xfId="8831" xr:uid="{00000000-0005-0000-0000-0000AA250000}"/>
    <cellStyle name="Comma 44 4 5" xfId="8832" xr:uid="{00000000-0005-0000-0000-0000AB250000}"/>
    <cellStyle name="Comma 44 5" xfId="8833" xr:uid="{00000000-0005-0000-0000-0000AC250000}"/>
    <cellStyle name="Comma 44 5 2" xfId="8834" xr:uid="{00000000-0005-0000-0000-0000AD250000}"/>
    <cellStyle name="Comma 44 5 2 2" xfId="8835" xr:uid="{00000000-0005-0000-0000-0000AE250000}"/>
    <cellStyle name="Comma 44 5 3" xfId="8836" xr:uid="{00000000-0005-0000-0000-0000AF250000}"/>
    <cellStyle name="Comma 44 5 3 2" xfId="8837" xr:uid="{00000000-0005-0000-0000-0000B0250000}"/>
    <cellStyle name="Comma 44 5 3 2 2" xfId="8838" xr:uid="{00000000-0005-0000-0000-0000B1250000}"/>
    <cellStyle name="Comma 44 5 3 3" xfId="8839" xr:uid="{00000000-0005-0000-0000-0000B2250000}"/>
    <cellStyle name="Comma 44 5 4" xfId="8840" xr:uid="{00000000-0005-0000-0000-0000B3250000}"/>
    <cellStyle name="Comma 44 5 5" xfId="8841" xr:uid="{00000000-0005-0000-0000-0000B4250000}"/>
    <cellStyle name="Comma 44 6" xfId="8842" xr:uid="{00000000-0005-0000-0000-0000B5250000}"/>
    <cellStyle name="Comma 44 6 2" xfId="8843" xr:uid="{00000000-0005-0000-0000-0000B6250000}"/>
    <cellStyle name="Comma 44 6 2 2" xfId="8844" xr:uid="{00000000-0005-0000-0000-0000B7250000}"/>
    <cellStyle name="Comma 44 6 3" xfId="8845" xr:uid="{00000000-0005-0000-0000-0000B8250000}"/>
    <cellStyle name="Comma 44 6 4" xfId="8846" xr:uid="{00000000-0005-0000-0000-0000B9250000}"/>
    <cellStyle name="Comma 44 7" xfId="8847" xr:uid="{00000000-0005-0000-0000-0000BA250000}"/>
    <cellStyle name="Comma 44 7 2" xfId="8848" xr:uid="{00000000-0005-0000-0000-0000BB250000}"/>
    <cellStyle name="Comma 44 7 2 2" xfId="8849" xr:uid="{00000000-0005-0000-0000-0000BC250000}"/>
    <cellStyle name="Comma 44 7 3" xfId="8850" xr:uid="{00000000-0005-0000-0000-0000BD250000}"/>
    <cellStyle name="Comma 44 7 4" xfId="8851" xr:uid="{00000000-0005-0000-0000-0000BE250000}"/>
    <cellStyle name="Comma 44 8" xfId="8852" xr:uid="{00000000-0005-0000-0000-0000BF250000}"/>
    <cellStyle name="Comma 44 8 2" xfId="8853" xr:uid="{00000000-0005-0000-0000-0000C0250000}"/>
    <cellStyle name="Comma 44 8 2 2" xfId="8854" xr:uid="{00000000-0005-0000-0000-0000C1250000}"/>
    <cellStyle name="Comma 44 8 3" xfId="8855" xr:uid="{00000000-0005-0000-0000-0000C2250000}"/>
    <cellStyle name="Comma 44 8 4" xfId="8856" xr:uid="{00000000-0005-0000-0000-0000C3250000}"/>
    <cellStyle name="Comma 44 9" xfId="8857" xr:uid="{00000000-0005-0000-0000-0000C4250000}"/>
    <cellStyle name="Comma 44 9 2" xfId="8858" xr:uid="{00000000-0005-0000-0000-0000C5250000}"/>
    <cellStyle name="Comma 44 9 2 2" xfId="8859" xr:uid="{00000000-0005-0000-0000-0000C6250000}"/>
    <cellStyle name="Comma 44 9 3" xfId="8860" xr:uid="{00000000-0005-0000-0000-0000C7250000}"/>
    <cellStyle name="Comma 44 9 4" xfId="8861" xr:uid="{00000000-0005-0000-0000-0000C8250000}"/>
    <cellStyle name="Comma 45" xfId="8862" xr:uid="{00000000-0005-0000-0000-0000C9250000}"/>
    <cellStyle name="Comma 45 10" xfId="8863" xr:uid="{00000000-0005-0000-0000-0000CA250000}"/>
    <cellStyle name="Comma 45 10 2" xfId="8864" xr:uid="{00000000-0005-0000-0000-0000CB250000}"/>
    <cellStyle name="Comma 45 10 2 2" xfId="8865" xr:uid="{00000000-0005-0000-0000-0000CC250000}"/>
    <cellStyle name="Comma 45 10 3" xfId="8866" xr:uid="{00000000-0005-0000-0000-0000CD250000}"/>
    <cellStyle name="Comma 45 10 4" xfId="8867" xr:uid="{00000000-0005-0000-0000-0000CE250000}"/>
    <cellStyle name="Comma 45 11" xfId="8868" xr:uid="{00000000-0005-0000-0000-0000CF250000}"/>
    <cellStyle name="Comma 45 11 2" xfId="8869" xr:uid="{00000000-0005-0000-0000-0000D0250000}"/>
    <cellStyle name="Comma 45 11 2 2" xfId="8870" xr:uid="{00000000-0005-0000-0000-0000D1250000}"/>
    <cellStyle name="Comma 45 11 3" xfId="8871" xr:uid="{00000000-0005-0000-0000-0000D2250000}"/>
    <cellStyle name="Comma 45 11 4" xfId="8872" xr:uid="{00000000-0005-0000-0000-0000D3250000}"/>
    <cellStyle name="Comma 45 12" xfId="8873" xr:uid="{00000000-0005-0000-0000-0000D4250000}"/>
    <cellStyle name="Comma 45 12 2" xfId="8874" xr:uid="{00000000-0005-0000-0000-0000D5250000}"/>
    <cellStyle name="Comma 45 12 2 2" xfId="8875" xr:uid="{00000000-0005-0000-0000-0000D6250000}"/>
    <cellStyle name="Comma 45 12 3" xfId="8876" xr:uid="{00000000-0005-0000-0000-0000D7250000}"/>
    <cellStyle name="Comma 45 12 4" xfId="8877" xr:uid="{00000000-0005-0000-0000-0000D8250000}"/>
    <cellStyle name="Comma 45 13" xfId="8878" xr:uid="{00000000-0005-0000-0000-0000D9250000}"/>
    <cellStyle name="Comma 45 13 2" xfId="8879" xr:uid="{00000000-0005-0000-0000-0000DA250000}"/>
    <cellStyle name="Comma 45 13 2 2" xfId="8880" xr:uid="{00000000-0005-0000-0000-0000DB250000}"/>
    <cellStyle name="Comma 45 13 3" xfId="8881" xr:uid="{00000000-0005-0000-0000-0000DC250000}"/>
    <cellStyle name="Comma 45 13 4" xfId="8882" xr:uid="{00000000-0005-0000-0000-0000DD250000}"/>
    <cellStyle name="Comma 45 14" xfId="8883" xr:uid="{00000000-0005-0000-0000-0000DE250000}"/>
    <cellStyle name="Comma 45 14 2" xfId="8884" xr:uid="{00000000-0005-0000-0000-0000DF250000}"/>
    <cellStyle name="Comma 45 14 2 2" xfId="8885" xr:uid="{00000000-0005-0000-0000-0000E0250000}"/>
    <cellStyle name="Comma 45 14 3" xfId="8886" xr:uid="{00000000-0005-0000-0000-0000E1250000}"/>
    <cellStyle name="Comma 45 14 4" xfId="8887" xr:uid="{00000000-0005-0000-0000-0000E2250000}"/>
    <cellStyle name="Comma 45 15" xfId="8888" xr:uid="{00000000-0005-0000-0000-0000E3250000}"/>
    <cellStyle name="Comma 45 15 2" xfId="8889" xr:uid="{00000000-0005-0000-0000-0000E4250000}"/>
    <cellStyle name="Comma 45 15 2 2" xfId="8890" xr:uid="{00000000-0005-0000-0000-0000E5250000}"/>
    <cellStyle name="Comma 45 15 3" xfId="8891" xr:uid="{00000000-0005-0000-0000-0000E6250000}"/>
    <cellStyle name="Comma 45 15 4" xfId="8892" xr:uid="{00000000-0005-0000-0000-0000E7250000}"/>
    <cellStyle name="Comma 45 16" xfId="8893" xr:uid="{00000000-0005-0000-0000-0000E8250000}"/>
    <cellStyle name="Comma 45 16 2" xfId="8894" xr:uid="{00000000-0005-0000-0000-0000E9250000}"/>
    <cellStyle name="Comma 45 16 2 2" xfId="8895" xr:uid="{00000000-0005-0000-0000-0000EA250000}"/>
    <cellStyle name="Comma 45 16 3" xfId="8896" xr:uid="{00000000-0005-0000-0000-0000EB250000}"/>
    <cellStyle name="Comma 45 17" xfId="8897" xr:uid="{00000000-0005-0000-0000-0000EC250000}"/>
    <cellStyle name="Comma 45 17 2" xfId="8898" xr:uid="{00000000-0005-0000-0000-0000ED250000}"/>
    <cellStyle name="Comma 45 17 2 2" xfId="8899" xr:uid="{00000000-0005-0000-0000-0000EE250000}"/>
    <cellStyle name="Comma 45 17 3" xfId="8900" xr:uid="{00000000-0005-0000-0000-0000EF250000}"/>
    <cellStyle name="Comma 45 18" xfId="8901" xr:uid="{00000000-0005-0000-0000-0000F0250000}"/>
    <cellStyle name="Comma 45 18 2" xfId="8902" xr:uid="{00000000-0005-0000-0000-0000F1250000}"/>
    <cellStyle name="Comma 45 18 2 2" xfId="8903" xr:uid="{00000000-0005-0000-0000-0000F2250000}"/>
    <cellStyle name="Comma 45 18 3" xfId="8904" xr:uid="{00000000-0005-0000-0000-0000F3250000}"/>
    <cellStyle name="Comma 45 19" xfId="8905" xr:uid="{00000000-0005-0000-0000-0000F4250000}"/>
    <cellStyle name="Comma 45 19 2" xfId="8906" xr:uid="{00000000-0005-0000-0000-0000F5250000}"/>
    <cellStyle name="Comma 45 19 2 2" xfId="8907" xr:uid="{00000000-0005-0000-0000-0000F6250000}"/>
    <cellStyle name="Comma 45 19 3" xfId="8908" xr:uid="{00000000-0005-0000-0000-0000F7250000}"/>
    <cellStyle name="Comma 45 2" xfId="8909" xr:uid="{00000000-0005-0000-0000-0000F8250000}"/>
    <cellStyle name="Comma 45 2 2" xfId="8910" xr:uid="{00000000-0005-0000-0000-0000F9250000}"/>
    <cellStyle name="Comma 45 2 2 2" xfId="8911" xr:uid="{00000000-0005-0000-0000-0000FA250000}"/>
    <cellStyle name="Comma 45 2 3" xfId="8912" xr:uid="{00000000-0005-0000-0000-0000FB250000}"/>
    <cellStyle name="Comma 45 2 3 2" xfId="8913" xr:uid="{00000000-0005-0000-0000-0000FC250000}"/>
    <cellStyle name="Comma 45 2 3 2 2" xfId="8914" xr:uid="{00000000-0005-0000-0000-0000FD250000}"/>
    <cellStyle name="Comma 45 2 3 3" xfId="8915" xr:uid="{00000000-0005-0000-0000-0000FE250000}"/>
    <cellStyle name="Comma 45 2 4" xfId="8916" xr:uid="{00000000-0005-0000-0000-0000FF250000}"/>
    <cellStyle name="Comma 45 2 5" xfId="8917" xr:uid="{00000000-0005-0000-0000-000000260000}"/>
    <cellStyle name="Comma 45 2 6" xfId="8918" xr:uid="{00000000-0005-0000-0000-000001260000}"/>
    <cellStyle name="Comma 45 20" xfId="8919" xr:uid="{00000000-0005-0000-0000-000002260000}"/>
    <cellStyle name="Comma 45 20 2" xfId="8920" xr:uid="{00000000-0005-0000-0000-000003260000}"/>
    <cellStyle name="Comma 45 20 2 2" xfId="8921" xr:uid="{00000000-0005-0000-0000-000004260000}"/>
    <cellStyle name="Comma 45 20 3" xfId="8922" xr:uid="{00000000-0005-0000-0000-000005260000}"/>
    <cellStyle name="Comma 45 21" xfId="8923" xr:uid="{00000000-0005-0000-0000-000006260000}"/>
    <cellStyle name="Comma 45 21 2" xfId="8924" xr:uid="{00000000-0005-0000-0000-000007260000}"/>
    <cellStyle name="Comma 45 21 2 2" xfId="8925" xr:uid="{00000000-0005-0000-0000-000008260000}"/>
    <cellStyle name="Comma 45 21 3" xfId="8926" xr:uid="{00000000-0005-0000-0000-000009260000}"/>
    <cellStyle name="Comma 45 22" xfId="8927" xr:uid="{00000000-0005-0000-0000-00000A260000}"/>
    <cellStyle name="Comma 45 22 2" xfId="8928" xr:uid="{00000000-0005-0000-0000-00000B260000}"/>
    <cellStyle name="Comma 45 22 2 2" xfId="8929" xr:uid="{00000000-0005-0000-0000-00000C260000}"/>
    <cellStyle name="Comma 45 22 3" xfId="8930" xr:uid="{00000000-0005-0000-0000-00000D260000}"/>
    <cellStyle name="Comma 45 23" xfId="8931" xr:uid="{00000000-0005-0000-0000-00000E260000}"/>
    <cellStyle name="Comma 45 23 2" xfId="8932" xr:uid="{00000000-0005-0000-0000-00000F260000}"/>
    <cellStyle name="Comma 45 23 2 2" xfId="8933" xr:uid="{00000000-0005-0000-0000-000010260000}"/>
    <cellStyle name="Comma 45 23 3" xfId="8934" xr:uid="{00000000-0005-0000-0000-000011260000}"/>
    <cellStyle name="Comma 45 24" xfId="8935" xr:uid="{00000000-0005-0000-0000-000012260000}"/>
    <cellStyle name="Comma 45 24 2" xfId="8936" xr:uid="{00000000-0005-0000-0000-000013260000}"/>
    <cellStyle name="Comma 45 24 2 2" xfId="8937" xr:uid="{00000000-0005-0000-0000-000014260000}"/>
    <cellStyle name="Comma 45 24 3" xfId="8938" xr:uid="{00000000-0005-0000-0000-000015260000}"/>
    <cellStyle name="Comma 45 25" xfId="8939" xr:uid="{00000000-0005-0000-0000-000016260000}"/>
    <cellStyle name="Comma 45 25 2" xfId="8940" xr:uid="{00000000-0005-0000-0000-000017260000}"/>
    <cellStyle name="Comma 45 25 2 2" xfId="8941" xr:uid="{00000000-0005-0000-0000-000018260000}"/>
    <cellStyle name="Comma 45 25 3" xfId="8942" xr:uid="{00000000-0005-0000-0000-000019260000}"/>
    <cellStyle name="Comma 45 26" xfId="8943" xr:uid="{00000000-0005-0000-0000-00001A260000}"/>
    <cellStyle name="Comma 45 26 2" xfId="8944" xr:uid="{00000000-0005-0000-0000-00001B260000}"/>
    <cellStyle name="Comma 45 26 2 2" xfId="8945" xr:uid="{00000000-0005-0000-0000-00001C260000}"/>
    <cellStyle name="Comma 45 26 3" xfId="8946" xr:uid="{00000000-0005-0000-0000-00001D260000}"/>
    <cellStyle name="Comma 45 27" xfId="8947" xr:uid="{00000000-0005-0000-0000-00001E260000}"/>
    <cellStyle name="Comma 45 27 2" xfId="8948" xr:uid="{00000000-0005-0000-0000-00001F260000}"/>
    <cellStyle name="Comma 45 27 2 2" xfId="8949" xr:uid="{00000000-0005-0000-0000-000020260000}"/>
    <cellStyle name="Comma 45 27 3" xfId="8950" xr:uid="{00000000-0005-0000-0000-000021260000}"/>
    <cellStyle name="Comma 45 28" xfId="8951" xr:uid="{00000000-0005-0000-0000-000022260000}"/>
    <cellStyle name="Comma 45 28 2" xfId="8952" xr:uid="{00000000-0005-0000-0000-000023260000}"/>
    <cellStyle name="Comma 45 28 2 2" xfId="8953" xr:uid="{00000000-0005-0000-0000-000024260000}"/>
    <cellStyle name="Comma 45 28 3" xfId="8954" xr:uid="{00000000-0005-0000-0000-000025260000}"/>
    <cellStyle name="Comma 45 29" xfId="8955" xr:uid="{00000000-0005-0000-0000-000026260000}"/>
    <cellStyle name="Comma 45 29 2" xfId="8956" xr:uid="{00000000-0005-0000-0000-000027260000}"/>
    <cellStyle name="Comma 45 3" xfId="8957" xr:uid="{00000000-0005-0000-0000-000028260000}"/>
    <cellStyle name="Comma 45 3 2" xfId="8958" xr:uid="{00000000-0005-0000-0000-000029260000}"/>
    <cellStyle name="Comma 45 3 2 2" xfId="8959" xr:uid="{00000000-0005-0000-0000-00002A260000}"/>
    <cellStyle name="Comma 45 3 3" xfId="8960" xr:uid="{00000000-0005-0000-0000-00002B260000}"/>
    <cellStyle name="Comma 45 3 3 2" xfId="8961" xr:uid="{00000000-0005-0000-0000-00002C260000}"/>
    <cellStyle name="Comma 45 3 3 2 2" xfId="8962" xr:uid="{00000000-0005-0000-0000-00002D260000}"/>
    <cellStyle name="Comma 45 3 3 3" xfId="8963" xr:uid="{00000000-0005-0000-0000-00002E260000}"/>
    <cellStyle name="Comma 45 3 4" xfId="8964" xr:uid="{00000000-0005-0000-0000-00002F260000}"/>
    <cellStyle name="Comma 45 3 5" xfId="8965" xr:uid="{00000000-0005-0000-0000-000030260000}"/>
    <cellStyle name="Comma 45 3 6" xfId="8966" xr:uid="{00000000-0005-0000-0000-000031260000}"/>
    <cellStyle name="Comma 45 30" xfId="8967" xr:uid="{00000000-0005-0000-0000-000032260000}"/>
    <cellStyle name="Comma 45 30 2" xfId="8968" xr:uid="{00000000-0005-0000-0000-000033260000}"/>
    <cellStyle name="Comma 45 30 2 2" xfId="8969" xr:uid="{00000000-0005-0000-0000-000034260000}"/>
    <cellStyle name="Comma 45 30 3" xfId="8970" xr:uid="{00000000-0005-0000-0000-000035260000}"/>
    <cellStyle name="Comma 45 31" xfId="8971" xr:uid="{00000000-0005-0000-0000-000036260000}"/>
    <cellStyle name="Comma 45 32" xfId="8972" xr:uid="{00000000-0005-0000-0000-000037260000}"/>
    <cellStyle name="Comma 45 33" xfId="8973" xr:uid="{00000000-0005-0000-0000-000038260000}"/>
    <cellStyle name="Comma 45 4" xfId="8974" xr:uid="{00000000-0005-0000-0000-000039260000}"/>
    <cellStyle name="Comma 45 4 2" xfId="8975" xr:uid="{00000000-0005-0000-0000-00003A260000}"/>
    <cellStyle name="Comma 45 4 2 2" xfId="8976" xr:uid="{00000000-0005-0000-0000-00003B260000}"/>
    <cellStyle name="Comma 45 4 3" xfId="8977" xr:uid="{00000000-0005-0000-0000-00003C260000}"/>
    <cellStyle name="Comma 45 4 3 2" xfId="8978" xr:uid="{00000000-0005-0000-0000-00003D260000}"/>
    <cellStyle name="Comma 45 4 3 2 2" xfId="8979" xr:uid="{00000000-0005-0000-0000-00003E260000}"/>
    <cellStyle name="Comma 45 4 3 3" xfId="8980" xr:uid="{00000000-0005-0000-0000-00003F260000}"/>
    <cellStyle name="Comma 45 4 4" xfId="8981" xr:uid="{00000000-0005-0000-0000-000040260000}"/>
    <cellStyle name="Comma 45 4 5" xfId="8982" xr:uid="{00000000-0005-0000-0000-000041260000}"/>
    <cellStyle name="Comma 45 4 6" xfId="8983" xr:uid="{00000000-0005-0000-0000-000042260000}"/>
    <cellStyle name="Comma 45 5" xfId="8984" xr:uid="{00000000-0005-0000-0000-000043260000}"/>
    <cellStyle name="Comma 45 5 2" xfId="8985" xr:uid="{00000000-0005-0000-0000-000044260000}"/>
    <cellStyle name="Comma 45 5 2 2" xfId="8986" xr:uid="{00000000-0005-0000-0000-000045260000}"/>
    <cellStyle name="Comma 45 5 3" xfId="8987" xr:uid="{00000000-0005-0000-0000-000046260000}"/>
    <cellStyle name="Comma 45 5 3 2" xfId="8988" xr:uid="{00000000-0005-0000-0000-000047260000}"/>
    <cellStyle name="Comma 45 5 3 2 2" xfId="8989" xr:uid="{00000000-0005-0000-0000-000048260000}"/>
    <cellStyle name="Comma 45 5 3 3" xfId="8990" xr:uid="{00000000-0005-0000-0000-000049260000}"/>
    <cellStyle name="Comma 45 5 4" xfId="8991" xr:uid="{00000000-0005-0000-0000-00004A260000}"/>
    <cellStyle name="Comma 45 5 5" xfId="8992" xr:uid="{00000000-0005-0000-0000-00004B260000}"/>
    <cellStyle name="Comma 45 6" xfId="8993" xr:uid="{00000000-0005-0000-0000-00004C260000}"/>
    <cellStyle name="Comma 45 6 2" xfId="8994" xr:uid="{00000000-0005-0000-0000-00004D260000}"/>
    <cellStyle name="Comma 45 6 2 2" xfId="8995" xr:uid="{00000000-0005-0000-0000-00004E260000}"/>
    <cellStyle name="Comma 45 6 3" xfId="8996" xr:uid="{00000000-0005-0000-0000-00004F260000}"/>
    <cellStyle name="Comma 45 6 4" xfId="8997" xr:uid="{00000000-0005-0000-0000-000050260000}"/>
    <cellStyle name="Comma 45 7" xfId="8998" xr:uid="{00000000-0005-0000-0000-000051260000}"/>
    <cellStyle name="Comma 45 7 2" xfId="8999" xr:uid="{00000000-0005-0000-0000-000052260000}"/>
    <cellStyle name="Comma 45 7 2 2" xfId="9000" xr:uid="{00000000-0005-0000-0000-000053260000}"/>
    <cellStyle name="Comma 45 7 3" xfId="9001" xr:uid="{00000000-0005-0000-0000-000054260000}"/>
    <cellStyle name="Comma 45 7 4" xfId="9002" xr:uid="{00000000-0005-0000-0000-000055260000}"/>
    <cellStyle name="Comma 45 8" xfId="9003" xr:uid="{00000000-0005-0000-0000-000056260000}"/>
    <cellStyle name="Comma 45 8 2" xfId="9004" xr:uid="{00000000-0005-0000-0000-000057260000}"/>
    <cellStyle name="Comma 45 8 2 2" xfId="9005" xr:uid="{00000000-0005-0000-0000-000058260000}"/>
    <cellStyle name="Comma 45 8 3" xfId="9006" xr:uid="{00000000-0005-0000-0000-000059260000}"/>
    <cellStyle name="Comma 45 8 4" xfId="9007" xr:uid="{00000000-0005-0000-0000-00005A260000}"/>
    <cellStyle name="Comma 45 9" xfId="9008" xr:uid="{00000000-0005-0000-0000-00005B260000}"/>
    <cellStyle name="Comma 45 9 2" xfId="9009" xr:uid="{00000000-0005-0000-0000-00005C260000}"/>
    <cellStyle name="Comma 45 9 2 2" xfId="9010" xr:uid="{00000000-0005-0000-0000-00005D260000}"/>
    <cellStyle name="Comma 45 9 3" xfId="9011" xr:uid="{00000000-0005-0000-0000-00005E260000}"/>
    <cellStyle name="Comma 45 9 4" xfId="9012" xr:uid="{00000000-0005-0000-0000-00005F260000}"/>
    <cellStyle name="Comma 46" xfId="9013" xr:uid="{00000000-0005-0000-0000-000060260000}"/>
    <cellStyle name="Comma 46 10" xfId="9014" xr:uid="{00000000-0005-0000-0000-000061260000}"/>
    <cellStyle name="Comma 46 11" xfId="9015" xr:uid="{00000000-0005-0000-0000-000062260000}"/>
    <cellStyle name="Comma 46 12" xfId="9016" xr:uid="{00000000-0005-0000-0000-000063260000}"/>
    <cellStyle name="Comma 46 13" xfId="9017" xr:uid="{00000000-0005-0000-0000-000064260000}"/>
    <cellStyle name="Comma 46 14" xfId="9018" xr:uid="{00000000-0005-0000-0000-000065260000}"/>
    <cellStyle name="Comma 46 15" xfId="9019" xr:uid="{00000000-0005-0000-0000-000066260000}"/>
    <cellStyle name="Comma 46 16" xfId="9020" xr:uid="{00000000-0005-0000-0000-000067260000}"/>
    <cellStyle name="Comma 46 17" xfId="9021" xr:uid="{00000000-0005-0000-0000-000068260000}"/>
    <cellStyle name="Comma 46 18" xfId="9022" xr:uid="{00000000-0005-0000-0000-000069260000}"/>
    <cellStyle name="Comma 46 2" xfId="9023" xr:uid="{00000000-0005-0000-0000-00006A260000}"/>
    <cellStyle name="Comma 46 2 2" xfId="9024" xr:uid="{00000000-0005-0000-0000-00006B260000}"/>
    <cellStyle name="Comma 46 3" xfId="9025" xr:uid="{00000000-0005-0000-0000-00006C260000}"/>
    <cellStyle name="Comma 46 3 2" xfId="9026" xr:uid="{00000000-0005-0000-0000-00006D260000}"/>
    <cellStyle name="Comma 46 4" xfId="9027" xr:uid="{00000000-0005-0000-0000-00006E260000}"/>
    <cellStyle name="Comma 46 4 2" xfId="9028" xr:uid="{00000000-0005-0000-0000-00006F260000}"/>
    <cellStyle name="Comma 46 5" xfId="9029" xr:uid="{00000000-0005-0000-0000-000070260000}"/>
    <cellStyle name="Comma 46 6" xfId="9030" xr:uid="{00000000-0005-0000-0000-000071260000}"/>
    <cellStyle name="Comma 46 7" xfId="9031" xr:uid="{00000000-0005-0000-0000-000072260000}"/>
    <cellStyle name="Comma 46 8" xfId="9032" xr:uid="{00000000-0005-0000-0000-000073260000}"/>
    <cellStyle name="Comma 46 9" xfId="9033" xr:uid="{00000000-0005-0000-0000-000074260000}"/>
    <cellStyle name="Comma 47" xfId="9034" xr:uid="{00000000-0005-0000-0000-000075260000}"/>
    <cellStyle name="Comma 47 10" xfId="9035" xr:uid="{00000000-0005-0000-0000-000076260000}"/>
    <cellStyle name="Comma 47 11" xfId="9036" xr:uid="{00000000-0005-0000-0000-000077260000}"/>
    <cellStyle name="Comma 47 12" xfId="9037" xr:uid="{00000000-0005-0000-0000-000078260000}"/>
    <cellStyle name="Comma 47 13" xfId="9038" xr:uid="{00000000-0005-0000-0000-000079260000}"/>
    <cellStyle name="Comma 47 14" xfId="9039" xr:uid="{00000000-0005-0000-0000-00007A260000}"/>
    <cellStyle name="Comma 47 15" xfId="9040" xr:uid="{00000000-0005-0000-0000-00007B260000}"/>
    <cellStyle name="Comma 47 16" xfId="9041" xr:uid="{00000000-0005-0000-0000-00007C260000}"/>
    <cellStyle name="Comma 47 17" xfId="9042" xr:uid="{00000000-0005-0000-0000-00007D260000}"/>
    <cellStyle name="Comma 47 18" xfId="9043" xr:uid="{00000000-0005-0000-0000-00007E260000}"/>
    <cellStyle name="Comma 47 2" xfId="9044" xr:uid="{00000000-0005-0000-0000-00007F260000}"/>
    <cellStyle name="Comma 47 2 2" xfId="9045" xr:uid="{00000000-0005-0000-0000-000080260000}"/>
    <cellStyle name="Comma 47 3" xfId="9046" xr:uid="{00000000-0005-0000-0000-000081260000}"/>
    <cellStyle name="Comma 47 3 2" xfId="9047" xr:uid="{00000000-0005-0000-0000-000082260000}"/>
    <cellStyle name="Comma 47 4" xfId="9048" xr:uid="{00000000-0005-0000-0000-000083260000}"/>
    <cellStyle name="Comma 47 4 2" xfId="9049" xr:uid="{00000000-0005-0000-0000-000084260000}"/>
    <cellStyle name="Comma 47 5" xfId="9050" xr:uid="{00000000-0005-0000-0000-000085260000}"/>
    <cellStyle name="Comma 47 6" xfId="9051" xr:uid="{00000000-0005-0000-0000-000086260000}"/>
    <cellStyle name="Comma 47 7" xfId="9052" xr:uid="{00000000-0005-0000-0000-000087260000}"/>
    <cellStyle name="Comma 47 8" xfId="9053" xr:uid="{00000000-0005-0000-0000-000088260000}"/>
    <cellStyle name="Comma 47 9" xfId="9054" xr:uid="{00000000-0005-0000-0000-000089260000}"/>
    <cellStyle name="Comma 48" xfId="9055" xr:uid="{00000000-0005-0000-0000-00008A260000}"/>
    <cellStyle name="Comma 48 10" xfId="9056" xr:uid="{00000000-0005-0000-0000-00008B260000}"/>
    <cellStyle name="Comma 48 11" xfId="9057" xr:uid="{00000000-0005-0000-0000-00008C260000}"/>
    <cellStyle name="Comma 48 12" xfId="9058" xr:uid="{00000000-0005-0000-0000-00008D260000}"/>
    <cellStyle name="Comma 48 13" xfId="9059" xr:uid="{00000000-0005-0000-0000-00008E260000}"/>
    <cellStyle name="Comma 48 14" xfId="9060" xr:uid="{00000000-0005-0000-0000-00008F260000}"/>
    <cellStyle name="Comma 48 15" xfId="9061" xr:uid="{00000000-0005-0000-0000-000090260000}"/>
    <cellStyle name="Comma 48 16" xfId="9062" xr:uid="{00000000-0005-0000-0000-000091260000}"/>
    <cellStyle name="Comma 48 17" xfId="9063" xr:uid="{00000000-0005-0000-0000-000092260000}"/>
    <cellStyle name="Comma 48 18" xfId="9064" xr:uid="{00000000-0005-0000-0000-000093260000}"/>
    <cellStyle name="Comma 48 2" xfId="9065" xr:uid="{00000000-0005-0000-0000-000094260000}"/>
    <cellStyle name="Comma 48 2 2" xfId="9066" xr:uid="{00000000-0005-0000-0000-000095260000}"/>
    <cellStyle name="Comma 48 3" xfId="9067" xr:uid="{00000000-0005-0000-0000-000096260000}"/>
    <cellStyle name="Comma 48 3 2" xfId="9068" xr:uid="{00000000-0005-0000-0000-000097260000}"/>
    <cellStyle name="Comma 48 4" xfId="9069" xr:uid="{00000000-0005-0000-0000-000098260000}"/>
    <cellStyle name="Comma 48 5" xfId="9070" xr:uid="{00000000-0005-0000-0000-000099260000}"/>
    <cellStyle name="Comma 48 6" xfId="9071" xr:uid="{00000000-0005-0000-0000-00009A260000}"/>
    <cellStyle name="Comma 48 7" xfId="9072" xr:uid="{00000000-0005-0000-0000-00009B260000}"/>
    <cellStyle name="Comma 48 8" xfId="9073" xr:uid="{00000000-0005-0000-0000-00009C260000}"/>
    <cellStyle name="Comma 48 9" xfId="9074" xr:uid="{00000000-0005-0000-0000-00009D260000}"/>
    <cellStyle name="Comma 49" xfId="9075" xr:uid="{00000000-0005-0000-0000-00009E260000}"/>
    <cellStyle name="Comma 49 10" xfId="9076" xr:uid="{00000000-0005-0000-0000-00009F260000}"/>
    <cellStyle name="Comma 49 11" xfId="9077" xr:uid="{00000000-0005-0000-0000-0000A0260000}"/>
    <cellStyle name="Comma 49 12" xfId="9078" xr:uid="{00000000-0005-0000-0000-0000A1260000}"/>
    <cellStyle name="Comma 49 13" xfId="9079" xr:uid="{00000000-0005-0000-0000-0000A2260000}"/>
    <cellStyle name="Comma 49 14" xfId="9080" xr:uid="{00000000-0005-0000-0000-0000A3260000}"/>
    <cellStyle name="Comma 49 15" xfId="9081" xr:uid="{00000000-0005-0000-0000-0000A4260000}"/>
    <cellStyle name="Comma 49 16" xfId="9082" xr:uid="{00000000-0005-0000-0000-0000A5260000}"/>
    <cellStyle name="Comma 49 17" xfId="9083" xr:uid="{00000000-0005-0000-0000-0000A6260000}"/>
    <cellStyle name="Comma 49 18" xfId="9084" xr:uid="{00000000-0005-0000-0000-0000A7260000}"/>
    <cellStyle name="Comma 49 2" xfId="9085" xr:uid="{00000000-0005-0000-0000-0000A8260000}"/>
    <cellStyle name="Comma 49 2 2" xfId="9086" xr:uid="{00000000-0005-0000-0000-0000A9260000}"/>
    <cellStyle name="Comma 49 3" xfId="9087" xr:uid="{00000000-0005-0000-0000-0000AA260000}"/>
    <cellStyle name="Comma 49 3 2" xfId="9088" xr:uid="{00000000-0005-0000-0000-0000AB260000}"/>
    <cellStyle name="Comma 49 4" xfId="9089" xr:uid="{00000000-0005-0000-0000-0000AC260000}"/>
    <cellStyle name="Comma 49 5" xfId="9090" xr:uid="{00000000-0005-0000-0000-0000AD260000}"/>
    <cellStyle name="Comma 49 6" xfId="9091" xr:uid="{00000000-0005-0000-0000-0000AE260000}"/>
    <cellStyle name="Comma 49 7" xfId="9092" xr:uid="{00000000-0005-0000-0000-0000AF260000}"/>
    <cellStyle name="Comma 49 8" xfId="9093" xr:uid="{00000000-0005-0000-0000-0000B0260000}"/>
    <cellStyle name="Comma 49 9" xfId="9094" xr:uid="{00000000-0005-0000-0000-0000B1260000}"/>
    <cellStyle name="Comma 5" xfId="9095" xr:uid="{00000000-0005-0000-0000-0000B2260000}"/>
    <cellStyle name="Comma 5 2" xfId="9096" xr:uid="{00000000-0005-0000-0000-0000B3260000}"/>
    <cellStyle name="Comma 5 2 2" xfId="9097" xr:uid="{00000000-0005-0000-0000-0000B4260000}"/>
    <cellStyle name="Comma 5 2 2 2" xfId="9098" xr:uid="{00000000-0005-0000-0000-0000B5260000}"/>
    <cellStyle name="Comma 5 2 3" xfId="9099" xr:uid="{00000000-0005-0000-0000-0000B6260000}"/>
    <cellStyle name="Comma 5 2 4" xfId="9100" xr:uid="{00000000-0005-0000-0000-0000B7260000}"/>
    <cellStyle name="Comma 5 3" xfId="9101" xr:uid="{00000000-0005-0000-0000-0000B8260000}"/>
    <cellStyle name="Comma 5 3 2" xfId="9102" xr:uid="{00000000-0005-0000-0000-0000B9260000}"/>
    <cellStyle name="Comma 5 3 2 2" xfId="9103" xr:uid="{00000000-0005-0000-0000-0000BA260000}"/>
    <cellStyle name="Comma 5 3 3" xfId="9104" xr:uid="{00000000-0005-0000-0000-0000BB260000}"/>
    <cellStyle name="Comma 5 3 4" xfId="9105" xr:uid="{00000000-0005-0000-0000-0000BC260000}"/>
    <cellStyle name="Comma 5 4" xfId="9106" xr:uid="{00000000-0005-0000-0000-0000BD260000}"/>
    <cellStyle name="Comma 5 4 2" xfId="9107" xr:uid="{00000000-0005-0000-0000-0000BE260000}"/>
    <cellStyle name="Comma 5 4 2 2" xfId="9108" xr:uid="{00000000-0005-0000-0000-0000BF260000}"/>
    <cellStyle name="Comma 5 4 3" xfId="9109" xr:uid="{00000000-0005-0000-0000-0000C0260000}"/>
    <cellStyle name="Comma 5 5" xfId="9110" xr:uid="{00000000-0005-0000-0000-0000C1260000}"/>
    <cellStyle name="Comma 5 5 2" xfId="9111" xr:uid="{00000000-0005-0000-0000-0000C2260000}"/>
    <cellStyle name="Comma 5 6" xfId="9112" xr:uid="{00000000-0005-0000-0000-0000C3260000}"/>
    <cellStyle name="Comma 5 7" xfId="9113" xr:uid="{00000000-0005-0000-0000-0000C4260000}"/>
    <cellStyle name="Comma 50" xfId="9114" xr:uid="{00000000-0005-0000-0000-0000C5260000}"/>
    <cellStyle name="Comma 50 10" xfId="9115" xr:uid="{00000000-0005-0000-0000-0000C6260000}"/>
    <cellStyle name="Comma 50 11" xfId="9116" xr:uid="{00000000-0005-0000-0000-0000C7260000}"/>
    <cellStyle name="Comma 50 12" xfId="9117" xr:uid="{00000000-0005-0000-0000-0000C8260000}"/>
    <cellStyle name="Comma 50 13" xfId="9118" xr:uid="{00000000-0005-0000-0000-0000C9260000}"/>
    <cellStyle name="Comma 50 14" xfId="9119" xr:uid="{00000000-0005-0000-0000-0000CA260000}"/>
    <cellStyle name="Comma 50 15" xfId="9120" xr:uid="{00000000-0005-0000-0000-0000CB260000}"/>
    <cellStyle name="Comma 50 16" xfId="9121" xr:uid="{00000000-0005-0000-0000-0000CC260000}"/>
    <cellStyle name="Comma 50 17" xfId="9122" xr:uid="{00000000-0005-0000-0000-0000CD260000}"/>
    <cellStyle name="Comma 50 18" xfId="9123" xr:uid="{00000000-0005-0000-0000-0000CE260000}"/>
    <cellStyle name="Comma 50 2" xfId="9124" xr:uid="{00000000-0005-0000-0000-0000CF260000}"/>
    <cellStyle name="Comma 50 2 2" xfId="9125" xr:uid="{00000000-0005-0000-0000-0000D0260000}"/>
    <cellStyle name="Comma 50 3" xfId="9126" xr:uid="{00000000-0005-0000-0000-0000D1260000}"/>
    <cellStyle name="Comma 50 3 2" xfId="9127" xr:uid="{00000000-0005-0000-0000-0000D2260000}"/>
    <cellStyle name="Comma 50 4" xfId="9128" xr:uid="{00000000-0005-0000-0000-0000D3260000}"/>
    <cellStyle name="Comma 50 5" xfId="9129" xr:uid="{00000000-0005-0000-0000-0000D4260000}"/>
    <cellStyle name="Comma 50 6" xfId="9130" xr:uid="{00000000-0005-0000-0000-0000D5260000}"/>
    <cellStyle name="Comma 50 7" xfId="9131" xr:uid="{00000000-0005-0000-0000-0000D6260000}"/>
    <cellStyle name="Comma 50 8" xfId="9132" xr:uid="{00000000-0005-0000-0000-0000D7260000}"/>
    <cellStyle name="Comma 50 9" xfId="9133" xr:uid="{00000000-0005-0000-0000-0000D8260000}"/>
    <cellStyle name="Comma 51" xfId="9134" xr:uid="{00000000-0005-0000-0000-0000D9260000}"/>
    <cellStyle name="Comma 51 10" xfId="9135" xr:uid="{00000000-0005-0000-0000-0000DA260000}"/>
    <cellStyle name="Comma 51 11" xfId="9136" xr:uid="{00000000-0005-0000-0000-0000DB260000}"/>
    <cellStyle name="Comma 51 12" xfId="9137" xr:uid="{00000000-0005-0000-0000-0000DC260000}"/>
    <cellStyle name="Comma 51 13" xfId="9138" xr:uid="{00000000-0005-0000-0000-0000DD260000}"/>
    <cellStyle name="Comma 51 14" xfId="9139" xr:uid="{00000000-0005-0000-0000-0000DE260000}"/>
    <cellStyle name="Comma 51 15" xfId="9140" xr:uid="{00000000-0005-0000-0000-0000DF260000}"/>
    <cellStyle name="Comma 51 16" xfId="9141" xr:uid="{00000000-0005-0000-0000-0000E0260000}"/>
    <cellStyle name="Comma 51 17" xfId="9142" xr:uid="{00000000-0005-0000-0000-0000E1260000}"/>
    <cellStyle name="Comma 51 18" xfId="9143" xr:uid="{00000000-0005-0000-0000-0000E2260000}"/>
    <cellStyle name="Comma 51 2" xfId="9144" xr:uid="{00000000-0005-0000-0000-0000E3260000}"/>
    <cellStyle name="Comma 51 2 2" xfId="9145" xr:uid="{00000000-0005-0000-0000-0000E4260000}"/>
    <cellStyle name="Comma 51 3" xfId="9146" xr:uid="{00000000-0005-0000-0000-0000E5260000}"/>
    <cellStyle name="Comma 51 3 2" xfId="9147" xr:uid="{00000000-0005-0000-0000-0000E6260000}"/>
    <cellStyle name="Comma 51 4" xfId="9148" xr:uid="{00000000-0005-0000-0000-0000E7260000}"/>
    <cellStyle name="Comma 51 5" xfId="9149" xr:uid="{00000000-0005-0000-0000-0000E8260000}"/>
    <cellStyle name="Comma 51 6" xfId="9150" xr:uid="{00000000-0005-0000-0000-0000E9260000}"/>
    <cellStyle name="Comma 51 7" xfId="9151" xr:uid="{00000000-0005-0000-0000-0000EA260000}"/>
    <cellStyle name="Comma 51 8" xfId="9152" xr:uid="{00000000-0005-0000-0000-0000EB260000}"/>
    <cellStyle name="Comma 51 9" xfId="9153" xr:uid="{00000000-0005-0000-0000-0000EC260000}"/>
    <cellStyle name="Comma 52" xfId="9154" xr:uid="{00000000-0005-0000-0000-0000ED260000}"/>
    <cellStyle name="Comma 52 10" xfId="9155" xr:uid="{00000000-0005-0000-0000-0000EE260000}"/>
    <cellStyle name="Comma 52 11" xfId="9156" xr:uid="{00000000-0005-0000-0000-0000EF260000}"/>
    <cellStyle name="Comma 52 12" xfId="9157" xr:uid="{00000000-0005-0000-0000-0000F0260000}"/>
    <cellStyle name="Comma 52 13" xfId="9158" xr:uid="{00000000-0005-0000-0000-0000F1260000}"/>
    <cellStyle name="Comma 52 14" xfId="9159" xr:uid="{00000000-0005-0000-0000-0000F2260000}"/>
    <cellStyle name="Comma 52 15" xfId="9160" xr:uid="{00000000-0005-0000-0000-0000F3260000}"/>
    <cellStyle name="Comma 52 16" xfId="9161" xr:uid="{00000000-0005-0000-0000-0000F4260000}"/>
    <cellStyle name="Comma 52 17" xfId="9162" xr:uid="{00000000-0005-0000-0000-0000F5260000}"/>
    <cellStyle name="Comma 52 18" xfId="9163" xr:uid="{00000000-0005-0000-0000-0000F6260000}"/>
    <cellStyle name="Comma 52 2" xfId="9164" xr:uid="{00000000-0005-0000-0000-0000F7260000}"/>
    <cellStyle name="Comma 52 2 2" xfId="9165" xr:uid="{00000000-0005-0000-0000-0000F8260000}"/>
    <cellStyle name="Comma 52 3" xfId="9166" xr:uid="{00000000-0005-0000-0000-0000F9260000}"/>
    <cellStyle name="Comma 52 3 2" xfId="9167" xr:uid="{00000000-0005-0000-0000-0000FA260000}"/>
    <cellStyle name="Comma 52 4" xfId="9168" xr:uid="{00000000-0005-0000-0000-0000FB260000}"/>
    <cellStyle name="Comma 52 5" xfId="9169" xr:uid="{00000000-0005-0000-0000-0000FC260000}"/>
    <cellStyle name="Comma 52 6" xfId="9170" xr:uid="{00000000-0005-0000-0000-0000FD260000}"/>
    <cellStyle name="Comma 52 7" xfId="9171" xr:uid="{00000000-0005-0000-0000-0000FE260000}"/>
    <cellStyle name="Comma 52 8" xfId="9172" xr:uid="{00000000-0005-0000-0000-0000FF260000}"/>
    <cellStyle name="Comma 52 9" xfId="9173" xr:uid="{00000000-0005-0000-0000-000000270000}"/>
    <cellStyle name="Comma 53" xfId="9174" xr:uid="{00000000-0005-0000-0000-000001270000}"/>
    <cellStyle name="Comma 53 10" xfId="9175" xr:uid="{00000000-0005-0000-0000-000002270000}"/>
    <cellStyle name="Comma 53 11" xfId="9176" xr:uid="{00000000-0005-0000-0000-000003270000}"/>
    <cellStyle name="Comma 53 12" xfId="9177" xr:uid="{00000000-0005-0000-0000-000004270000}"/>
    <cellStyle name="Comma 53 13" xfId="9178" xr:uid="{00000000-0005-0000-0000-000005270000}"/>
    <cellStyle name="Comma 53 14" xfId="9179" xr:uid="{00000000-0005-0000-0000-000006270000}"/>
    <cellStyle name="Comma 53 15" xfId="9180" xr:uid="{00000000-0005-0000-0000-000007270000}"/>
    <cellStyle name="Comma 53 16" xfId="9181" xr:uid="{00000000-0005-0000-0000-000008270000}"/>
    <cellStyle name="Comma 53 17" xfId="9182" xr:uid="{00000000-0005-0000-0000-000009270000}"/>
    <cellStyle name="Comma 53 18" xfId="9183" xr:uid="{00000000-0005-0000-0000-00000A270000}"/>
    <cellStyle name="Comma 53 2" xfId="9184" xr:uid="{00000000-0005-0000-0000-00000B270000}"/>
    <cellStyle name="Comma 53 2 2" xfId="9185" xr:uid="{00000000-0005-0000-0000-00000C270000}"/>
    <cellStyle name="Comma 53 2 3" xfId="9186" xr:uid="{00000000-0005-0000-0000-00000D270000}"/>
    <cellStyle name="Comma 53 2 4" xfId="9187" xr:uid="{00000000-0005-0000-0000-00000E270000}"/>
    <cellStyle name="Comma 53 3" xfId="9188" xr:uid="{00000000-0005-0000-0000-00000F270000}"/>
    <cellStyle name="Comma 53 3 2" xfId="9189" xr:uid="{00000000-0005-0000-0000-000010270000}"/>
    <cellStyle name="Comma 53 3 3" xfId="9190" xr:uid="{00000000-0005-0000-0000-000011270000}"/>
    <cellStyle name="Comma 53 3 4" xfId="9191" xr:uid="{00000000-0005-0000-0000-000012270000}"/>
    <cellStyle name="Comma 53 3 4 2" xfId="20442" xr:uid="{00000000-0005-0000-0000-000013270000}"/>
    <cellStyle name="Comma 53 4" xfId="9192" xr:uid="{00000000-0005-0000-0000-000014270000}"/>
    <cellStyle name="Comma 53 5" xfId="9193" xr:uid="{00000000-0005-0000-0000-000015270000}"/>
    <cellStyle name="Comma 53 6" xfId="9194" xr:uid="{00000000-0005-0000-0000-000016270000}"/>
    <cellStyle name="Comma 53 7" xfId="9195" xr:uid="{00000000-0005-0000-0000-000017270000}"/>
    <cellStyle name="Comma 53 8" xfId="9196" xr:uid="{00000000-0005-0000-0000-000018270000}"/>
    <cellStyle name="Comma 53 9" xfId="9197" xr:uid="{00000000-0005-0000-0000-000019270000}"/>
    <cellStyle name="Comma 54" xfId="9198" xr:uid="{00000000-0005-0000-0000-00001A270000}"/>
    <cellStyle name="Comma 54 2" xfId="9199" xr:uid="{00000000-0005-0000-0000-00001B270000}"/>
    <cellStyle name="Comma 54 2 2" xfId="9200" xr:uid="{00000000-0005-0000-0000-00001C270000}"/>
    <cellStyle name="Comma 54 3" xfId="9201" xr:uid="{00000000-0005-0000-0000-00001D270000}"/>
    <cellStyle name="Comma 54 3 2" xfId="9202" xr:uid="{00000000-0005-0000-0000-00001E270000}"/>
    <cellStyle name="Comma 54 3 2 2" xfId="20443" xr:uid="{00000000-0005-0000-0000-00001F270000}"/>
    <cellStyle name="Comma 54 4" xfId="9203" xr:uid="{00000000-0005-0000-0000-000020270000}"/>
    <cellStyle name="Comma 55" xfId="9204" xr:uid="{00000000-0005-0000-0000-000021270000}"/>
    <cellStyle name="Comma 55 2" xfId="9205" xr:uid="{00000000-0005-0000-0000-000022270000}"/>
    <cellStyle name="Comma 55 2 2" xfId="9206" xr:uid="{00000000-0005-0000-0000-000023270000}"/>
    <cellStyle name="Comma 55 3" xfId="9207" xr:uid="{00000000-0005-0000-0000-000024270000}"/>
    <cellStyle name="Comma 55 3 2" xfId="9208" xr:uid="{00000000-0005-0000-0000-000025270000}"/>
    <cellStyle name="Comma 55 3 2 2" xfId="20444" xr:uid="{00000000-0005-0000-0000-000026270000}"/>
    <cellStyle name="Comma 55 4" xfId="9209" xr:uid="{00000000-0005-0000-0000-000027270000}"/>
    <cellStyle name="Comma 56" xfId="9210" xr:uid="{00000000-0005-0000-0000-000028270000}"/>
    <cellStyle name="Comma 56 2" xfId="9211" xr:uid="{00000000-0005-0000-0000-000029270000}"/>
    <cellStyle name="Comma 56 2 2" xfId="9212" xr:uid="{00000000-0005-0000-0000-00002A270000}"/>
    <cellStyle name="Comma 56 3" xfId="9213" xr:uid="{00000000-0005-0000-0000-00002B270000}"/>
    <cellStyle name="Comma 56 3 2" xfId="9214" xr:uid="{00000000-0005-0000-0000-00002C270000}"/>
    <cellStyle name="Comma 56 3 2 2" xfId="20445" xr:uid="{00000000-0005-0000-0000-00002D270000}"/>
    <cellStyle name="Comma 56 4" xfId="9215" xr:uid="{00000000-0005-0000-0000-00002E270000}"/>
    <cellStyle name="Comma 57" xfId="9216" xr:uid="{00000000-0005-0000-0000-00002F270000}"/>
    <cellStyle name="Comma 57 2" xfId="9217" xr:uid="{00000000-0005-0000-0000-000030270000}"/>
    <cellStyle name="Comma 57 2 2" xfId="9218" xr:uid="{00000000-0005-0000-0000-000031270000}"/>
    <cellStyle name="Comma 57 3" xfId="9219" xr:uid="{00000000-0005-0000-0000-000032270000}"/>
    <cellStyle name="Comma 57 3 2" xfId="9220" xr:uid="{00000000-0005-0000-0000-000033270000}"/>
    <cellStyle name="Comma 57 3 2 2" xfId="20446" xr:uid="{00000000-0005-0000-0000-000034270000}"/>
    <cellStyle name="Comma 57 4" xfId="9221" xr:uid="{00000000-0005-0000-0000-000035270000}"/>
    <cellStyle name="Comma 58" xfId="9222" xr:uid="{00000000-0005-0000-0000-000036270000}"/>
    <cellStyle name="Comma 58 2" xfId="9223" xr:uid="{00000000-0005-0000-0000-000037270000}"/>
    <cellStyle name="Comma 58 2 2" xfId="9224" xr:uid="{00000000-0005-0000-0000-000038270000}"/>
    <cellStyle name="Comma 58 3" xfId="9225" xr:uid="{00000000-0005-0000-0000-000039270000}"/>
    <cellStyle name="Comma 58 3 2" xfId="9226" xr:uid="{00000000-0005-0000-0000-00003A270000}"/>
    <cellStyle name="Comma 58 3 2 2" xfId="20447" xr:uid="{00000000-0005-0000-0000-00003B270000}"/>
    <cellStyle name="Comma 58 4" xfId="9227" xr:uid="{00000000-0005-0000-0000-00003C270000}"/>
    <cellStyle name="Comma 59" xfId="9228" xr:uid="{00000000-0005-0000-0000-00003D270000}"/>
    <cellStyle name="Comma 59 2" xfId="9229" xr:uid="{00000000-0005-0000-0000-00003E270000}"/>
    <cellStyle name="Comma 59 2 2" xfId="9230" xr:uid="{00000000-0005-0000-0000-00003F270000}"/>
    <cellStyle name="Comma 59 3" xfId="9231" xr:uid="{00000000-0005-0000-0000-000040270000}"/>
    <cellStyle name="Comma 59 3 2" xfId="9232" xr:uid="{00000000-0005-0000-0000-000041270000}"/>
    <cellStyle name="Comma 59 3 2 2" xfId="20448" xr:uid="{00000000-0005-0000-0000-000042270000}"/>
    <cellStyle name="Comma 59 4" xfId="9233" xr:uid="{00000000-0005-0000-0000-000043270000}"/>
    <cellStyle name="Comma 6" xfId="9234" xr:uid="{00000000-0005-0000-0000-000044270000}"/>
    <cellStyle name="Comma 6 10" xfId="9235" xr:uid="{00000000-0005-0000-0000-000045270000}"/>
    <cellStyle name="Comma 6 10 2" xfId="9236" xr:uid="{00000000-0005-0000-0000-000046270000}"/>
    <cellStyle name="Comma 6 10 2 2" xfId="9237" xr:uid="{00000000-0005-0000-0000-000047270000}"/>
    <cellStyle name="Comma 6 10 2 2 2" xfId="9238" xr:uid="{00000000-0005-0000-0000-000048270000}"/>
    <cellStyle name="Comma 6 10 2 2 2 2" xfId="9239" xr:uid="{00000000-0005-0000-0000-000049270000}"/>
    <cellStyle name="Comma 6 10 2 2 3" xfId="9240" xr:uid="{00000000-0005-0000-0000-00004A270000}"/>
    <cellStyle name="Comma 6 10 2 3" xfId="9241" xr:uid="{00000000-0005-0000-0000-00004B270000}"/>
    <cellStyle name="Comma 6 10 2 3 2" xfId="9242" xr:uid="{00000000-0005-0000-0000-00004C270000}"/>
    <cellStyle name="Comma 6 10 2 4" xfId="9243" xr:uid="{00000000-0005-0000-0000-00004D270000}"/>
    <cellStyle name="Comma 6 10 3" xfId="9244" xr:uid="{00000000-0005-0000-0000-00004E270000}"/>
    <cellStyle name="Comma 6 10 3 2" xfId="9245" xr:uid="{00000000-0005-0000-0000-00004F270000}"/>
    <cellStyle name="Comma 6 10 3 2 2" xfId="9246" xr:uid="{00000000-0005-0000-0000-000050270000}"/>
    <cellStyle name="Comma 6 10 3 3" xfId="9247" xr:uid="{00000000-0005-0000-0000-000051270000}"/>
    <cellStyle name="Comma 6 10 4" xfId="9248" xr:uid="{00000000-0005-0000-0000-000052270000}"/>
    <cellStyle name="Comma 6 10 4 2" xfId="9249" xr:uid="{00000000-0005-0000-0000-000053270000}"/>
    <cellStyle name="Comma 6 10 5" xfId="9250" xr:uid="{00000000-0005-0000-0000-000054270000}"/>
    <cellStyle name="Comma 6 11" xfId="9251" xr:uid="{00000000-0005-0000-0000-000055270000}"/>
    <cellStyle name="Comma 6 11 2" xfId="9252" xr:uid="{00000000-0005-0000-0000-000056270000}"/>
    <cellStyle name="Comma 6 11 2 2" xfId="9253" xr:uid="{00000000-0005-0000-0000-000057270000}"/>
    <cellStyle name="Comma 6 11 2 2 2" xfId="9254" xr:uid="{00000000-0005-0000-0000-000058270000}"/>
    <cellStyle name="Comma 6 11 2 3" xfId="9255" xr:uid="{00000000-0005-0000-0000-000059270000}"/>
    <cellStyle name="Comma 6 11 3" xfId="9256" xr:uid="{00000000-0005-0000-0000-00005A270000}"/>
    <cellStyle name="Comma 6 11 3 2" xfId="9257" xr:uid="{00000000-0005-0000-0000-00005B270000}"/>
    <cellStyle name="Comma 6 11 4" xfId="9258" xr:uid="{00000000-0005-0000-0000-00005C270000}"/>
    <cellStyle name="Comma 6 12" xfId="9259" xr:uid="{00000000-0005-0000-0000-00005D270000}"/>
    <cellStyle name="Comma 6 12 2" xfId="9260" xr:uid="{00000000-0005-0000-0000-00005E270000}"/>
    <cellStyle name="Comma 6 12 2 2" xfId="9261" xr:uid="{00000000-0005-0000-0000-00005F270000}"/>
    <cellStyle name="Comma 6 12 3" xfId="9262" xr:uid="{00000000-0005-0000-0000-000060270000}"/>
    <cellStyle name="Comma 6 13" xfId="9263" xr:uid="{00000000-0005-0000-0000-000061270000}"/>
    <cellStyle name="Comma 6 13 2" xfId="9264" xr:uid="{00000000-0005-0000-0000-000062270000}"/>
    <cellStyle name="Comma 6 14" xfId="9265" xr:uid="{00000000-0005-0000-0000-000063270000}"/>
    <cellStyle name="Comma 6 14 2" xfId="9266" xr:uid="{00000000-0005-0000-0000-000064270000}"/>
    <cellStyle name="Comma 6 15" xfId="9267" xr:uid="{00000000-0005-0000-0000-000065270000}"/>
    <cellStyle name="Comma 6 15 2" xfId="9268" xr:uid="{00000000-0005-0000-0000-000066270000}"/>
    <cellStyle name="Comma 6 16" xfId="9269" xr:uid="{00000000-0005-0000-0000-000067270000}"/>
    <cellStyle name="Comma 6 17" xfId="9270" xr:uid="{00000000-0005-0000-0000-000068270000}"/>
    <cellStyle name="Comma 6 2" xfId="9271" xr:uid="{00000000-0005-0000-0000-000069270000}"/>
    <cellStyle name="Comma 6 2 2" xfId="9272" xr:uid="{00000000-0005-0000-0000-00006A270000}"/>
    <cellStyle name="Comma 6 2 2 2" xfId="9273" xr:uid="{00000000-0005-0000-0000-00006B270000}"/>
    <cellStyle name="Comma 6 2 2 2 2" xfId="9274" xr:uid="{00000000-0005-0000-0000-00006C270000}"/>
    <cellStyle name="Comma 6 2 2 2 2 2" xfId="9275" xr:uid="{00000000-0005-0000-0000-00006D270000}"/>
    <cellStyle name="Comma 6 2 2 2 2 2 2" xfId="9276" xr:uid="{00000000-0005-0000-0000-00006E270000}"/>
    <cellStyle name="Comma 6 2 2 2 2 3" xfId="9277" xr:uid="{00000000-0005-0000-0000-00006F270000}"/>
    <cellStyle name="Comma 6 2 2 2 3" xfId="9278" xr:uid="{00000000-0005-0000-0000-000070270000}"/>
    <cellStyle name="Comma 6 2 2 2 3 2" xfId="9279" xr:uid="{00000000-0005-0000-0000-000071270000}"/>
    <cellStyle name="Comma 6 2 2 2 4" xfId="9280" xr:uid="{00000000-0005-0000-0000-000072270000}"/>
    <cellStyle name="Comma 6 2 2 3" xfId="9281" xr:uid="{00000000-0005-0000-0000-000073270000}"/>
    <cellStyle name="Comma 6 2 2 3 2" xfId="9282" xr:uid="{00000000-0005-0000-0000-000074270000}"/>
    <cellStyle name="Comma 6 2 2 3 2 2" xfId="9283" xr:uid="{00000000-0005-0000-0000-000075270000}"/>
    <cellStyle name="Comma 6 2 2 3 3" xfId="9284" xr:uid="{00000000-0005-0000-0000-000076270000}"/>
    <cellStyle name="Comma 6 2 2 4" xfId="9285" xr:uid="{00000000-0005-0000-0000-000077270000}"/>
    <cellStyle name="Comma 6 2 2 4 2" xfId="9286" xr:uid="{00000000-0005-0000-0000-000078270000}"/>
    <cellStyle name="Comma 6 2 2 5" xfId="9287" xr:uid="{00000000-0005-0000-0000-000079270000}"/>
    <cellStyle name="Comma 6 2 3" xfId="9288" xr:uid="{00000000-0005-0000-0000-00007A270000}"/>
    <cellStyle name="Comma 6 2 3 2" xfId="9289" xr:uid="{00000000-0005-0000-0000-00007B270000}"/>
    <cellStyle name="Comma 6 2 4" xfId="9290" xr:uid="{00000000-0005-0000-0000-00007C270000}"/>
    <cellStyle name="Comma 6 2 5" xfId="9291" xr:uid="{00000000-0005-0000-0000-00007D270000}"/>
    <cellStyle name="Comma 6 2 6" xfId="9292" xr:uid="{00000000-0005-0000-0000-00007E270000}"/>
    <cellStyle name="Comma 6 2 6 2" xfId="20449" xr:uid="{00000000-0005-0000-0000-00007F270000}"/>
    <cellStyle name="Comma 6 3" xfId="9293" xr:uid="{00000000-0005-0000-0000-000080270000}"/>
    <cellStyle name="Comma 6 3 2" xfId="9294" xr:uid="{00000000-0005-0000-0000-000081270000}"/>
    <cellStyle name="Comma 6 3 2 2" xfId="9295" xr:uid="{00000000-0005-0000-0000-000082270000}"/>
    <cellStyle name="Comma 6 3 2 2 2" xfId="9296" xr:uid="{00000000-0005-0000-0000-000083270000}"/>
    <cellStyle name="Comma 6 3 2 2 2 2" xfId="9297" xr:uid="{00000000-0005-0000-0000-000084270000}"/>
    <cellStyle name="Comma 6 3 2 2 3" xfId="9298" xr:uid="{00000000-0005-0000-0000-000085270000}"/>
    <cellStyle name="Comma 6 3 2 3" xfId="9299" xr:uid="{00000000-0005-0000-0000-000086270000}"/>
    <cellStyle name="Comma 6 3 2 3 2" xfId="9300" xr:uid="{00000000-0005-0000-0000-000087270000}"/>
    <cellStyle name="Comma 6 3 2 4" xfId="9301" xr:uid="{00000000-0005-0000-0000-000088270000}"/>
    <cellStyle name="Comma 6 3 3" xfId="9302" xr:uid="{00000000-0005-0000-0000-000089270000}"/>
    <cellStyle name="Comma 6 3 3 2" xfId="9303" xr:uid="{00000000-0005-0000-0000-00008A270000}"/>
    <cellStyle name="Comma 6 3 3 2 2" xfId="9304" xr:uid="{00000000-0005-0000-0000-00008B270000}"/>
    <cellStyle name="Comma 6 3 3 3" xfId="9305" xr:uid="{00000000-0005-0000-0000-00008C270000}"/>
    <cellStyle name="Comma 6 3 4" xfId="9306" xr:uid="{00000000-0005-0000-0000-00008D270000}"/>
    <cellStyle name="Comma 6 3 4 2" xfId="9307" xr:uid="{00000000-0005-0000-0000-00008E270000}"/>
    <cellStyle name="Comma 6 3 5" xfId="9308" xr:uid="{00000000-0005-0000-0000-00008F270000}"/>
    <cellStyle name="Comma 6 3 5 2" xfId="9309" xr:uid="{00000000-0005-0000-0000-000090270000}"/>
    <cellStyle name="Comma 6 3 6" xfId="9310" xr:uid="{00000000-0005-0000-0000-000091270000}"/>
    <cellStyle name="Comma 6 3 7" xfId="9311" xr:uid="{00000000-0005-0000-0000-000092270000}"/>
    <cellStyle name="Comma 6 3 7 2" xfId="20450" xr:uid="{00000000-0005-0000-0000-000093270000}"/>
    <cellStyle name="Comma 6 4" xfId="9312" xr:uid="{00000000-0005-0000-0000-000094270000}"/>
    <cellStyle name="Comma 6 4 2" xfId="9313" xr:uid="{00000000-0005-0000-0000-000095270000}"/>
    <cellStyle name="Comma 6 4 2 2" xfId="9314" xr:uid="{00000000-0005-0000-0000-000096270000}"/>
    <cellStyle name="Comma 6 4 2 2 2" xfId="9315" xr:uid="{00000000-0005-0000-0000-000097270000}"/>
    <cellStyle name="Comma 6 4 2 2 2 2" xfId="9316" xr:uid="{00000000-0005-0000-0000-000098270000}"/>
    <cellStyle name="Comma 6 4 2 2 3" xfId="9317" xr:uid="{00000000-0005-0000-0000-000099270000}"/>
    <cellStyle name="Comma 6 4 2 3" xfId="9318" xr:uid="{00000000-0005-0000-0000-00009A270000}"/>
    <cellStyle name="Comma 6 4 2 3 2" xfId="9319" xr:uid="{00000000-0005-0000-0000-00009B270000}"/>
    <cellStyle name="Comma 6 4 2 4" xfId="9320" xr:uid="{00000000-0005-0000-0000-00009C270000}"/>
    <cellStyle name="Comma 6 4 3" xfId="9321" xr:uid="{00000000-0005-0000-0000-00009D270000}"/>
    <cellStyle name="Comma 6 4 3 2" xfId="9322" xr:uid="{00000000-0005-0000-0000-00009E270000}"/>
    <cellStyle name="Comma 6 4 3 2 2" xfId="9323" xr:uid="{00000000-0005-0000-0000-00009F270000}"/>
    <cellStyle name="Comma 6 4 3 3" xfId="9324" xr:uid="{00000000-0005-0000-0000-0000A0270000}"/>
    <cellStyle name="Comma 6 4 4" xfId="9325" xr:uid="{00000000-0005-0000-0000-0000A1270000}"/>
    <cellStyle name="Comma 6 4 4 2" xfId="9326" xr:uid="{00000000-0005-0000-0000-0000A2270000}"/>
    <cellStyle name="Comma 6 4 5" xfId="9327" xr:uid="{00000000-0005-0000-0000-0000A3270000}"/>
    <cellStyle name="Comma 6 4 5 2" xfId="9328" xr:uid="{00000000-0005-0000-0000-0000A4270000}"/>
    <cellStyle name="Comma 6 4 6" xfId="9329" xr:uid="{00000000-0005-0000-0000-0000A5270000}"/>
    <cellStyle name="Comma 6 5" xfId="9330" xr:uid="{00000000-0005-0000-0000-0000A6270000}"/>
    <cellStyle name="Comma 6 5 2" xfId="9331" xr:uid="{00000000-0005-0000-0000-0000A7270000}"/>
    <cellStyle name="Comma 6 5 2 2" xfId="9332" xr:uid="{00000000-0005-0000-0000-0000A8270000}"/>
    <cellStyle name="Comma 6 5 2 2 2" xfId="9333" xr:uid="{00000000-0005-0000-0000-0000A9270000}"/>
    <cellStyle name="Comma 6 5 2 2 2 2" xfId="9334" xr:uid="{00000000-0005-0000-0000-0000AA270000}"/>
    <cellStyle name="Comma 6 5 2 2 3" xfId="9335" xr:uid="{00000000-0005-0000-0000-0000AB270000}"/>
    <cellStyle name="Comma 6 5 2 3" xfId="9336" xr:uid="{00000000-0005-0000-0000-0000AC270000}"/>
    <cellStyle name="Comma 6 5 2 3 2" xfId="9337" xr:uid="{00000000-0005-0000-0000-0000AD270000}"/>
    <cellStyle name="Comma 6 5 2 4" xfId="9338" xr:uid="{00000000-0005-0000-0000-0000AE270000}"/>
    <cellStyle name="Comma 6 5 3" xfId="9339" xr:uid="{00000000-0005-0000-0000-0000AF270000}"/>
    <cellStyle name="Comma 6 5 3 2" xfId="9340" xr:uid="{00000000-0005-0000-0000-0000B0270000}"/>
    <cellStyle name="Comma 6 5 3 2 2" xfId="9341" xr:uid="{00000000-0005-0000-0000-0000B1270000}"/>
    <cellStyle name="Comma 6 5 3 3" xfId="9342" xr:uid="{00000000-0005-0000-0000-0000B2270000}"/>
    <cellStyle name="Comma 6 5 4" xfId="9343" xr:uid="{00000000-0005-0000-0000-0000B3270000}"/>
    <cellStyle name="Comma 6 5 4 2" xfId="9344" xr:uid="{00000000-0005-0000-0000-0000B4270000}"/>
    <cellStyle name="Comma 6 5 5" xfId="9345" xr:uid="{00000000-0005-0000-0000-0000B5270000}"/>
    <cellStyle name="Comma 6 6" xfId="9346" xr:uid="{00000000-0005-0000-0000-0000B6270000}"/>
    <cellStyle name="Comma 6 6 2" xfId="9347" xr:uid="{00000000-0005-0000-0000-0000B7270000}"/>
    <cellStyle name="Comma 6 6 2 2" xfId="9348" xr:uid="{00000000-0005-0000-0000-0000B8270000}"/>
    <cellStyle name="Comma 6 6 2 2 2" xfId="9349" xr:uid="{00000000-0005-0000-0000-0000B9270000}"/>
    <cellStyle name="Comma 6 6 2 2 2 2" xfId="9350" xr:uid="{00000000-0005-0000-0000-0000BA270000}"/>
    <cellStyle name="Comma 6 6 2 2 3" xfId="9351" xr:uid="{00000000-0005-0000-0000-0000BB270000}"/>
    <cellStyle name="Comma 6 6 2 3" xfId="9352" xr:uid="{00000000-0005-0000-0000-0000BC270000}"/>
    <cellStyle name="Comma 6 6 2 3 2" xfId="9353" xr:uid="{00000000-0005-0000-0000-0000BD270000}"/>
    <cellStyle name="Comma 6 6 2 4" xfId="9354" xr:uid="{00000000-0005-0000-0000-0000BE270000}"/>
    <cellStyle name="Comma 6 6 3" xfId="9355" xr:uid="{00000000-0005-0000-0000-0000BF270000}"/>
    <cellStyle name="Comma 6 6 3 2" xfId="9356" xr:uid="{00000000-0005-0000-0000-0000C0270000}"/>
    <cellStyle name="Comma 6 6 3 2 2" xfId="9357" xr:uid="{00000000-0005-0000-0000-0000C1270000}"/>
    <cellStyle name="Comma 6 6 3 3" xfId="9358" xr:uid="{00000000-0005-0000-0000-0000C2270000}"/>
    <cellStyle name="Comma 6 6 4" xfId="9359" xr:uid="{00000000-0005-0000-0000-0000C3270000}"/>
    <cellStyle name="Comma 6 6 4 2" xfId="9360" xr:uid="{00000000-0005-0000-0000-0000C4270000}"/>
    <cellStyle name="Comma 6 6 5" xfId="9361" xr:uid="{00000000-0005-0000-0000-0000C5270000}"/>
    <cellStyle name="Comma 6 7" xfId="9362" xr:uid="{00000000-0005-0000-0000-0000C6270000}"/>
    <cellStyle name="Comma 6 7 2" xfId="9363" xr:uid="{00000000-0005-0000-0000-0000C7270000}"/>
    <cellStyle name="Comma 6 7 2 2" xfId="9364" xr:uid="{00000000-0005-0000-0000-0000C8270000}"/>
    <cellStyle name="Comma 6 7 2 2 2" xfId="9365" xr:uid="{00000000-0005-0000-0000-0000C9270000}"/>
    <cellStyle name="Comma 6 7 2 2 2 2" xfId="9366" xr:uid="{00000000-0005-0000-0000-0000CA270000}"/>
    <cellStyle name="Comma 6 7 2 2 3" xfId="9367" xr:uid="{00000000-0005-0000-0000-0000CB270000}"/>
    <cellStyle name="Comma 6 7 2 3" xfId="9368" xr:uid="{00000000-0005-0000-0000-0000CC270000}"/>
    <cellStyle name="Comma 6 7 2 3 2" xfId="9369" xr:uid="{00000000-0005-0000-0000-0000CD270000}"/>
    <cellStyle name="Comma 6 7 2 4" xfId="9370" xr:uid="{00000000-0005-0000-0000-0000CE270000}"/>
    <cellStyle name="Comma 6 7 3" xfId="9371" xr:uid="{00000000-0005-0000-0000-0000CF270000}"/>
    <cellStyle name="Comma 6 7 3 2" xfId="9372" xr:uid="{00000000-0005-0000-0000-0000D0270000}"/>
    <cellStyle name="Comma 6 7 3 2 2" xfId="9373" xr:uid="{00000000-0005-0000-0000-0000D1270000}"/>
    <cellStyle name="Comma 6 7 3 3" xfId="9374" xr:uid="{00000000-0005-0000-0000-0000D2270000}"/>
    <cellStyle name="Comma 6 7 4" xfId="9375" xr:uid="{00000000-0005-0000-0000-0000D3270000}"/>
    <cellStyle name="Comma 6 7 4 2" xfId="9376" xr:uid="{00000000-0005-0000-0000-0000D4270000}"/>
    <cellStyle name="Comma 6 7 5" xfId="9377" xr:uid="{00000000-0005-0000-0000-0000D5270000}"/>
    <cellStyle name="Comma 6 8" xfId="9378" xr:uid="{00000000-0005-0000-0000-0000D6270000}"/>
    <cellStyle name="Comma 6 8 2" xfId="9379" xr:uid="{00000000-0005-0000-0000-0000D7270000}"/>
    <cellStyle name="Comma 6 8 2 2" xfId="9380" xr:uid="{00000000-0005-0000-0000-0000D8270000}"/>
    <cellStyle name="Comma 6 8 2 2 2" xfId="9381" xr:uid="{00000000-0005-0000-0000-0000D9270000}"/>
    <cellStyle name="Comma 6 8 2 2 2 2" xfId="9382" xr:uid="{00000000-0005-0000-0000-0000DA270000}"/>
    <cellStyle name="Comma 6 8 2 2 3" xfId="9383" xr:uid="{00000000-0005-0000-0000-0000DB270000}"/>
    <cellStyle name="Comma 6 8 2 3" xfId="9384" xr:uid="{00000000-0005-0000-0000-0000DC270000}"/>
    <cellStyle name="Comma 6 8 2 3 2" xfId="9385" xr:uid="{00000000-0005-0000-0000-0000DD270000}"/>
    <cellStyle name="Comma 6 8 2 4" xfId="9386" xr:uid="{00000000-0005-0000-0000-0000DE270000}"/>
    <cellStyle name="Comma 6 8 3" xfId="9387" xr:uid="{00000000-0005-0000-0000-0000DF270000}"/>
    <cellStyle name="Comma 6 8 3 2" xfId="9388" xr:uid="{00000000-0005-0000-0000-0000E0270000}"/>
    <cellStyle name="Comma 6 8 3 2 2" xfId="9389" xr:uid="{00000000-0005-0000-0000-0000E1270000}"/>
    <cellStyle name="Comma 6 8 3 3" xfId="9390" xr:uid="{00000000-0005-0000-0000-0000E2270000}"/>
    <cellStyle name="Comma 6 8 4" xfId="9391" xr:uid="{00000000-0005-0000-0000-0000E3270000}"/>
    <cellStyle name="Comma 6 8 4 2" xfId="9392" xr:uid="{00000000-0005-0000-0000-0000E4270000}"/>
    <cellStyle name="Comma 6 8 5" xfId="9393" xr:uid="{00000000-0005-0000-0000-0000E5270000}"/>
    <cellStyle name="Comma 6 9" xfId="9394" xr:uid="{00000000-0005-0000-0000-0000E6270000}"/>
    <cellStyle name="Comma 6 9 2" xfId="9395" xr:uid="{00000000-0005-0000-0000-0000E7270000}"/>
    <cellStyle name="Comma 6 9 2 2" xfId="9396" xr:uid="{00000000-0005-0000-0000-0000E8270000}"/>
    <cellStyle name="Comma 6 9 2 2 2" xfId="9397" xr:uid="{00000000-0005-0000-0000-0000E9270000}"/>
    <cellStyle name="Comma 6 9 2 2 2 2" xfId="9398" xr:uid="{00000000-0005-0000-0000-0000EA270000}"/>
    <cellStyle name="Comma 6 9 2 2 3" xfId="9399" xr:uid="{00000000-0005-0000-0000-0000EB270000}"/>
    <cellStyle name="Comma 6 9 2 3" xfId="9400" xr:uid="{00000000-0005-0000-0000-0000EC270000}"/>
    <cellStyle name="Comma 6 9 2 3 2" xfId="9401" xr:uid="{00000000-0005-0000-0000-0000ED270000}"/>
    <cellStyle name="Comma 6 9 2 4" xfId="9402" xr:uid="{00000000-0005-0000-0000-0000EE270000}"/>
    <cellStyle name="Comma 6 9 3" xfId="9403" xr:uid="{00000000-0005-0000-0000-0000EF270000}"/>
    <cellStyle name="Comma 6 9 3 2" xfId="9404" xr:uid="{00000000-0005-0000-0000-0000F0270000}"/>
    <cellStyle name="Comma 6 9 3 2 2" xfId="9405" xr:uid="{00000000-0005-0000-0000-0000F1270000}"/>
    <cellStyle name="Comma 6 9 3 3" xfId="9406" xr:uid="{00000000-0005-0000-0000-0000F2270000}"/>
    <cellStyle name="Comma 6 9 4" xfId="9407" xr:uid="{00000000-0005-0000-0000-0000F3270000}"/>
    <cellStyle name="Comma 6 9 4 2" xfId="9408" xr:uid="{00000000-0005-0000-0000-0000F4270000}"/>
    <cellStyle name="Comma 6 9 5" xfId="9409" xr:uid="{00000000-0005-0000-0000-0000F5270000}"/>
    <cellStyle name="Comma 60" xfId="9410" xr:uid="{00000000-0005-0000-0000-0000F6270000}"/>
    <cellStyle name="Comma 60 2" xfId="9411" xr:uid="{00000000-0005-0000-0000-0000F7270000}"/>
    <cellStyle name="Comma 60 2 2" xfId="9412" xr:uid="{00000000-0005-0000-0000-0000F8270000}"/>
    <cellStyle name="Comma 60 3" xfId="9413" xr:uid="{00000000-0005-0000-0000-0000F9270000}"/>
    <cellStyle name="Comma 60 3 2" xfId="9414" xr:uid="{00000000-0005-0000-0000-0000FA270000}"/>
    <cellStyle name="Comma 60 3 2 2" xfId="20451" xr:uid="{00000000-0005-0000-0000-0000FB270000}"/>
    <cellStyle name="Comma 60 4" xfId="9415" xr:uid="{00000000-0005-0000-0000-0000FC270000}"/>
    <cellStyle name="Comma 60 5" xfId="9416" xr:uid="{00000000-0005-0000-0000-0000FD270000}"/>
    <cellStyle name="Comma 61" xfId="9417" xr:uid="{00000000-0005-0000-0000-0000FE270000}"/>
    <cellStyle name="Comma 61 2" xfId="9418" xr:uid="{00000000-0005-0000-0000-0000FF270000}"/>
    <cellStyle name="Comma 61 2 2" xfId="9419" xr:uid="{00000000-0005-0000-0000-000000280000}"/>
    <cellStyle name="Comma 61 3" xfId="9420" xr:uid="{00000000-0005-0000-0000-000001280000}"/>
    <cellStyle name="Comma 61 3 2" xfId="9421" xr:uid="{00000000-0005-0000-0000-000002280000}"/>
    <cellStyle name="Comma 61 3 2 2" xfId="20452" xr:uid="{00000000-0005-0000-0000-000003280000}"/>
    <cellStyle name="Comma 61 4" xfId="9422" xr:uid="{00000000-0005-0000-0000-000004280000}"/>
    <cellStyle name="Comma 61 5" xfId="9423" xr:uid="{00000000-0005-0000-0000-000005280000}"/>
    <cellStyle name="Comma 62" xfId="9424" xr:uid="{00000000-0005-0000-0000-000006280000}"/>
    <cellStyle name="Comma 62 2" xfId="9425" xr:uid="{00000000-0005-0000-0000-000007280000}"/>
    <cellStyle name="Comma 62 2 2" xfId="9426" xr:uid="{00000000-0005-0000-0000-000008280000}"/>
    <cellStyle name="Comma 62 3" xfId="9427" xr:uid="{00000000-0005-0000-0000-000009280000}"/>
    <cellStyle name="Comma 62 3 2" xfId="9428" xr:uid="{00000000-0005-0000-0000-00000A280000}"/>
    <cellStyle name="Comma 62 3 2 2" xfId="20453" xr:uid="{00000000-0005-0000-0000-00000B280000}"/>
    <cellStyle name="Comma 62 4" xfId="9429" xr:uid="{00000000-0005-0000-0000-00000C280000}"/>
    <cellStyle name="Comma 63" xfId="9430" xr:uid="{00000000-0005-0000-0000-00000D280000}"/>
    <cellStyle name="Comma 63 2" xfId="9431" xr:uid="{00000000-0005-0000-0000-00000E280000}"/>
    <cellStyle name="Comma 63 2 2" xfId="9432" xr:uid="{00000000-0005-0000-0000-00000F280000}"/>
    <cellStyle name="Comma 63 3" xfId="9433" xr:uid="{00000000-0005-0000-0000-000010280000}"/>
    <cellStyle name="Comma 63 3 2" xfId="9434" xr:uid="{00000000-0005-0000-0000-000011280000}"/>
    <cellStyle name="Comma 63 3 2 2" xfId="20454" xr:uid="{00000000-0005-0000-0000-000012280000}"/>
    <cellStyle name="Comma 63 4" xfId="9435" xr:uid="{00000000-0005-0000-0000-000013280000}"/>
    <cellStyle name="Comma 64" xfId="9436" xr:uid="{00000000-0005-0000-0000-000014280000}"/>
    <cellStyle name="Comma 64 2" xfId="9437" xr:uid="{00000000-0005-0000-0000-000015280000}"/>
    <cellStyle name="Comma 64 2 2" xfId="9438" xr:uid="{00000000-0005-0000-0000-000016280000}"/>
    <cellStyle name="Comma 64 3" xfId="9439" xr:uid="{00000000-0005-0000-0000-000017280000}"/>
    <cellStyle name="Comma 64 4" xfId="9440" xr:uid="{00000000-0005-0000-0000-000018280000}"/>
    <cellStyle name="Comma 65" xfId="9441" xr:uid="{00000000-0005-0000-0000-000019280000}"/>
    <cellStyle name="Comma 65 2" xfId="9442" xr:uid="{00000000-0005-0000-0000-00001A280000}"/>
    <cellStyle name="Comma 65 2 2" xfId="9443" xr:uid="{00000000-0005-0000-0000-00001B280000}"/>
    <cellStyle name="Comma 65 3" xfId="9444" xr:uid="{00000000-0005-0000-0000-00001C280000}"/>
    <cellStyle name="Comma 65 4" xfId="9445" xr:uid="{00000000-0005-0000-0000-00001D280000}"/>
    <cellStyle name="Comma 66" xfId="9446" xr:uid="{00000000-0005-0000-0000-00001E280000}"/>
    <cellStyle name="Comma 66 2" xfId="9447" xr:uid="{00000000-0005-0000-0000-00001F280000}"/>
    <cellStyle name="Comma 66 2 2" xfId="9448" xr:uid="{00000000-0005-0000-0000-000020280000}"/>
    <cellStyle name="Comma 66 3" xfId="9449" xr:uid="{00000000-0005-0000-0000-000021280000}"/>
    <cellStyle name="Comma 66 4" xfId="9450" xr:uid="{00000000-0005-0000-0000-000022280000}"/>
    <cellStyle name="Comma 67" xfId="9451" xr:uid="{00000000-0005-0000-0000-000023280000}"/>
    <cellStyle name="Comma 67 2" xfId="9452" xr:uid="{00000000-0005-0000-0000-000024280000}"/>
    <cellStyle name="Comma 67 2 2" xfId="9453" xr:uid="{00000000-0005-0000-0000-000025280000}"/>
    <cellStyle name="Comma 67 3" xfId="9454" xr:uid="{00000000-0005-0000-0000-000026280000}"/>
    <cellStyle name="Comma 67 4" xfId="9455" xr:uid="{00000000-0005-0000-0000-000027280000}"/>
    <cellStyle name="Comma 68" xfId="9456" xr:uid="{00000000-0005-0000-0000-000028280000}"/>
    <cellStyle name="Comma 68 2" xfId="9457" xr:uid="{00000000-0005-0000-0000-000029280000}"/>
    <cellStyle name="Comma 68 2 2" xfId="9458" xr:uid="{00000000-0005-0000-0000-00002A280000}"/>
    <cellStyle name="Comma 68 3" xfId="9459" xr:uid="{00000000-0005-0000-0000-00002B280000}"/>
    <cellStyle name="Comma 68 4" xfId="9460" xr:uid="{00000000-0005-0000-0000-00002C280000}"/>
    <cellStyle name="Comma 69" xfId="9461" xr:uid="{00000000-0005-0000-0000-00002D280000}"/>
    <cellStyle name="Comma 69 2" xfId="9462" xr:uid="{00000000-0005-0000-0000-00002E280000}"/>
    <cellStyle name="Comma 69 2 2" xfId="9463" xr:uid="{00000000-0005-0000-0000-00002F280000}"/>
    <cellStyle name="Comma 69 3" xfId="9464" xr:uid="{00000000-0005-0000-0000-000030280000}"/>
    <cellStyle name="Comma 69 4" xfId="9465" xr:uid="{00000000-0005-0000-0000-000031280000}"/>
    <cellStyle name="Comma 7" xfId="9466" xr:uid="{00000000-0005-0000-0000-000032280000}"/>
    <cellStyle name="Comma 7 2" xfId="9467" xr:uid="{00000000-0005-0000-0000-000033280000}"/>
    <cellStyle name="Comma 7 2 10" xfId="9468" xr:uid="{00000000-0005-0000-0000-000034280000}"/>
    <cellStyle name="Comma 7 2 11" xfId="9469" xr:uid="{00000000-0005-0000-0000-000035280000}"/>
    <cellStyle name="Comma 7 2 12" xfId="9470" xr:uid="{00000000-0005-0000-0000-000036280000}"/>
    <cellStyle name="Comma 7 2 13" xfId="9471" xr:uid="{00000000-0005-0000-0000-000037280000}"/>
    <cellStyle name="Comma 7 2 14" xfId="9472" xr:uid="{00000000-0005-0000-0000-000038280000}"/>
    <cellStyle name="Comma 7 2 15" xfId="9473" xr:uid="{00000000-0005-0000-0000-000039280000}"/>
    <cellStyle name="Comma 7 2 16" xfId="9474" xr:uid="{00000000-0005-0000-0000-00003A280000}"/>
    <cellStyle name="Comma 7 2 17" xfId="9475" xr:uid="{00000000-0005-0000-0000-00003B280000}"/>
    <cellStyle name="Comma 7 2 18" xfId="9476" xr:uid="{00000000-0005-0000-0000-00003C280000}"/>
    <cellStyle name="Comma 7 2 19" xfId="9477" xr:uid="{00000000-0005-0000-0000-00003D280000}"/>
    <cellStyle name="Comma 7 2 2" xfId="9478" xr:uid="{00000000-0005-0000-0000-00003E280000}"/>
    <cellStyle name="Comma 7 2 2 10" xfId="9479" xr:uid="{00000000-0005-0000-0000-00003F280000}"/>
    <cellStyle name="Comma 7 2 2 11" xfId="9480" xr:uid="{00000000-0005-0000-0000-000040280000}"/>
    <cellStyle name="Comma 7 2 2 12" xfId="9481" xr:uid="{00000000-0005-0000-0000-000041280000}"/>
    <cellStyle name="Comma 7 2 2 13" xfId="9482" xr:uid="{00000000-0005-0000-0000-000042280000}"/>
    <cellStyle name="Comma 7 2 2 14" xfId="9483" xr:uid="{00000000-0005-0000-0000-000043280000}"/>
    <cellStyle name="Comma 7 2 2 15" xfId="9484" xr:uid="{00000000-0005-0000-0000-000044280000}"/>
    <cellStyle name="Comma 7 2 2 16" xfId="9485" xr:uid="{00000000-0005-0000-0000-000045280000}"/>
    <cellStyle name="Comma 7 2 2 17" xfId="9486" xr:uid="{00000000-0005-0000-0000-000046280000}"/>
    <cellStyle name="Comma 7 2 2 2" xfId="9487" xr:uid="{00000000-0005-0000-0000-000047280000}"/>
    <cellStyle name="Comma 7 2 2 3" xfId="9488" xr:uid="{00000000-0005-0000-0000-000048280000}"/>
    <cellStyle name="Comma 7 2 2 4" xfId="9489" xr:uid="{00000000-0005-0000-0000-000049280000}"/>
    <cellStyle name="Comma 7 2 2 5" xfId="9490" xr:uid="{00000000-0005-0000-0000-00004A280000}"/>
    <cellStyle name="Comma 7 2 2 6" xfId="9491" xr:uid="{00000000-0005-0000-0000-00004B280000}"/>
    <cellStyle name="Comma 7 2 2 7" xfId="9492" xr:uid="{00000000-0005-0000-0000-00004C280000}"/>
    <cellStyle name="Comma 7 2 2 8" xfId="9493" xr:uid="{00000000-0005-0000-0000-00004D280000}"/>
    <cellStyle name="Comma 7 2 2 9" xfId="9494" xr:uid="{00000000-0005-0000-0000-00004E280000}"/>
    <cellStyle name="Comma 7 2 20" xfId="9495" xr:uid="{00000000-0005-0000-0000-00004F280000}"/>
    <cellStyle name="Comma 7 2 20 2" xfId="20455" xr:uid="{00000000-0005-0000-0000-000050280000}"/>
    <cellStyle name="Comma 7 2 3" xfId="9496" xr:uid="{00000000-0005-0000-0000-000051280000}"/>
    <cellStyle name="Comma 7 2 4" xfId="9497" xr:uid="{00000000-0005-0000-0000-000052280000}"/>
    <cellStyle name="Comma 7 2 5" xfId="9498" xr:uid="{00000000-0005-0000-0000-000053280000}"/>
    <cellStyle name="Comma 7 2 6" xfId="9499" xr:uid="{00000000-0005-0000-0000-000054280000}"/>
    <cellStyle name="Comma 7 2 7" xfId="9500" xr:uid="{00000000-0005-0000-0000-000055280000}"/>
    <cellStyle name="Comma 7 2 8" xfId="9501" xr:uid="{00000000-0005-0000-0000-000056280000}"/>
    <cellStyle name="Comma 7 2 9" xfId="9502" xr:uid="{00000000-0005-0000-0000-000057280000}"/>
    <cellStyle name="Comma 7 3" xfId="9503" xr:uid="{00000000-0005-0000-0000-000058280000}"/>
    <cellStyle name="Comma 7 3 2" xfId="9504" xr:uid="{00000000-0005-0000-0000-000059280000}"/>
    <cellStyle name="Comma 7 3 2 2" xfId="9505" xr:uid="{00000000-0005-0000-0000-00005A280000}"/>
    <cellStyle name="Comma 7 3 3" xfId="9506" xr:uid="{00000000-0005-0000-0000-00005B280000}"/>
    <cellStyle name="Comma 7 4" xfId="9507" xr:uid="{00000000-0005-0000-0000-00005C280000}"/>
    <cellStyle name="Comma 7 4 2" xfId="9508" xr:uid="{00000000-0005-0000-0000-00005D280000}"/>
    <cellStyle name="Comma 7 4 2 2" xfId="9509" xr:uid="{00000000-0005-0000-0000-00005E280000}"/>
    <cellStyle name="Comma 7 4 3" xfId="9510" xr:uid="{00000000-0005-0000-0000-00005F280000}"/>
    <cellStyle name="Comma 7 5" xfId="9511" xr:uid="{00000000-0005-0000-0000-000060280000}"/>
    <cellStyle name="Comma 7 5 2" xfId="9512" xr:uid="{00000000-0005-0000-0000-000061280000}"/>
    <cellStyle name="Comma 7 6" xfId="9513" xr:uid="{00000000-0005-0000-0000-000062280000}"/>
    <cellStyle name="Comma 7 7" xfId="9514" xr:uid="{00000000-0005-0000-0000-000063280000}"/>
    <cellStyle name="Comma 70" xfId="9515" xr:uid="{00000000-0005-0000-0000-000064280000}"/>
    <cellStyle name="Comma 70 2" xfId="9516" xr:uid="{00000000-0005-0000-0000-000065280000}"/>
    <cellStyle name="Comma 70 2 2" xfId="9517" xr:uid="{00000000-0005-0000-0000-000066280000}"/>
    <cellStyle name="Comma 70 3" xfId="9518" xr:uid="{00000000-0005-0000-0000-000067280000}"/>
    <cellStyle name="Comma 70 4" xfId="9519" xr:uid="{00000000-0005-0000-0000-000068280000}"/>
    <cellStyle name="Comma 71" xfId="9520" xr:uid="{00000000-0005-0000-0000-000069280000}"/>
    <cellStyle name="Comma 71 2" xfId="9521" xr:uid="{00000000-0005-0000-0000-00006A280000}"/>
    <cellStyle name="Comma 71 2 2" xfId="9522" xr:uid="{00000000-0005-0000-0000-00006B280000}"/>
    <cellStyle name="Comma 71 3" xfId="9523" xr:uid="{00000000-0005-0000-0000-00006C280000}"/>
    <cellStyle name="Comma 71 4" xfId="9524" xr:uid="{00000000-0005-0000-0000-00006D280000}"/>
    <cellStyle name="Comma 71 5" xfId="9525" xr:uid="{00000000-0005-0000-0000-00006E280000}"/>
    <cellStyle name="Comma 72" xfId="9526" xr:uid="{00000000-0005-0000-0000-00006F280000}"/>
    <cellStyle name="Comma 72 2" xfId="9527" xr:uid="{00000000-0005-0000-0000-000070280000}"/>
    <cellStyle name="Comma 72 2 2" xfId="9528" xr:uid="{00000000-0005-0000-0000-000071280000}"/>
    <cellStyle name="Comma 72 3" xfId="9529" xr:uid="{00000000-0005-0000-0000-000072280000}"/>
    <cellStyle name="Comma 72 4" xfId="9530" xr:uid="{00000000-0005-0000-0000-000073280000}"/>
    <cellStyle name="Comma 72 5" xfId="9531" xr:uid="{00000000-0005-0000-0000-000074280000}"/>
    <cellStyle name="Comma 73" xfId="9532" xr:uid="{00000000-0005-0000-0000-000075280000}"/>
    <cellStyle name="Comma 73 2" xfId="9533" xr:uid="{00000000-0005-0000-0000-000076280000}"/>
    <cellStyle name="Comma 73 2 2" xfId="9534" xr:uid="{00000000-0005-0000-0000-000077280000}"/>
    <cellStyle name="Comma 73 3" xfId="9535" xr:uid="{00000000-0005-0000-0000-000078280000}"/>
    <cellStyle name="Comma 73 4" xfId="9536" xr:uid="{00000000-0005-0000-0000-000079280000}"/>
    <cellStyle name="Comma 73 5" xfId="9537" xr:uid="{00000000-0005-0000-0000-00007A280000}"/>
    <cellStyle name="Comma 74" xfId="9538" xr:uid="{00000000-0005-0000-0000-00007B280000}"/>
    <cellStyle name="Comma 74 2" xfId="9539" xr:uid="{00000000-0005-0000-0000-00007C280000}"/>
    <cellStyle name="Comma 74 2 2" xfId="9540" xr:uid="{00000000-0005-0000-0000-00007D280000}"/>
    <cellStyle name="Comma 74 3" xfId="9541" xr:uid="{00000000-0005-0000-0000-00007E280000}"/>
    <cellStyle name="Comma 74 4" xfId="9542" xr:uid="{00000000-0005-0000-0000-00007F280000}"/>
    <cellStyle name="Comma 74 5" xfId="9543" xr:uid="{00000000-0005-0000-0000-000080280000}"/>
    <cellStyle name="Comma 75" xfId="9544" xr:uid="{00000000-0005-0000-0000-000081280000}"/>
    <cellStyle name="Comma 75 2" xfId="9545" xr:uid="{00000000-0005-0000-0000-000082280000}"/>
    <cellStyle name="Comma 75 2 2" xfId="9546" xr:uid="{00000000-0005-0000-0000-000083280000}"/>
    <cellStyle name="Comma 75 3" xfId="9547" xr:uid="{00000000-0005-0000-0000-000084280000}"/>
    <cellStyle name="Comma 75 4" xfId="9548" xr:uid="{00000000-0005-0000-0000-000085280000}"/>
    <cellStyle name="Comma 75 5" xfId="9549" xr:uid="{00000000-0005-0000-0000-000086280000}"/>
    <cellStyle name="Comma 76" xfId="9550" xr:uid="{00000000-0005-0000-0000-000087280000}"/>
    <cellStyle name="Comma 76 2" xfId="9551" xr:uid="{00000000-0005-0000-0000-000088280000}"/>
    <cellStyle name="Comma 76 2 2" xfId="9552" xr:uid="{00000000-0005-0000-0000-000089280000}"/>
    <cellStyle name="Comma 76 3" xfId="9553" xr:uid="{00000000-0005-0000-0000-00008A280000}"/>
    <cellStyle name="Comma 76 4" xfId="9554" xr:uid="{00000000-0005-0000-0000-00008B280000}"/>
    <cellStyle name="Comma 76 5" xfId="9555" xr:uid="{00000000-0005-0000-0000-00008C280000}"/>
    <cellStyle name="Comma 77" xfId="9556" xr:uid="{00000000-0005-0000-0000-00008D280000}"/>
    <cellStyle name="Comma 77 2" xfId="9557" xr:uid="{00000000-0005-0000-0000-00008E280000}"/>
    <cellStyle name="Comma 77 2 2" xfId="9558" xr:uid="{00000000-0005-0000-0000-00008F280000}"/>
    <cellStyle name="Comma 77 3" xfId="9559" xr:uid="{00000000-0005-0000-0000-000090280000}"/>
    <cellStyle name="Comma 77 4" xfId="9560" xr:uid="{00000000-0005-0000-0000-000091280000}"/>
    <cellStyle name="Comma 77 5" xfId="9561" xr:uid="{00000000-0005-0000-0000-000092280000}"/>
    <cellStyle name="Comma 78" xfId="9562" xr:uid="{00000000-0005-0000-0000-000093280000}"/>
    <cellStyle name="Comma 78 2" xfId="9563" xr:uid="{00000000-0005-0000-0000-000094280000}"/>
    <cellStyle name="Comma 78 2 2" xfId="9564" xr:uid="{00000000-0005-0000-0000-000095280000}"/>
    <cellStyle name="Comma 78 3" xfId="9565" xr:uid="{00000000-0005-0000-0000-000096280000}"/>
    <cellStyle name="Comma 78 4" xfId="9566" xr:uid="{00000000-0005-0000-0000-000097280000}"/>
    <cellStyle name="Comma 78 5" xfId="9567" xr:uid="{00000000-0005-0000-0000-000098280000}"/>
    <cellStyle name="Comma 79" xfId="9568" xr:uid="{00000000-0005-0000-0000-000099280000}"/>
    <cellStyle name="Comma 79 2" xfId="9569" xr:uid="{00000000-0005-0000-0000-00009A280000}"/>
    <cellStyle name="Comma 79 2 2" xfId="9570" xr:uid="{00000000-0005-0000-0000-00009B280000}"/>
    <cellStyle name="Comma 79 3" xfId="9571" xr:uid="{00000000-0005-0000-0000-00009C280000}"/>
    <cellStyle name="Comma 79 4" xfId="9572" xr:uid="{00000000-0005-0000-0000-00009D280000}"/>
    <cellStyle name="Comma 79 5" xfId="9573" xr:uid="{00000000-0005-0000-0000-00009E280000}"/>
    <cellStyle name="Comma 8" xfId="9574" xr:uid="{00000000-0005-0000-0000-00009F280000}"/>
    <cellStyle name="Comma 8 2" xfId="9575" xr:uid="{00000000-0005-0000-0000-0000A0280000}"/>
    <cellStyle name="Comma 8 2 10" xfId="9576" xr:uid="{00000000-0005-0000-0000-0000A1280000}"/>
    <cellStyle name="Comma 8 2 11" xfId="9577" xr:uid="{00000000-0005-0000-0000-0000A2280000}"/>
    <cellStyle name="Comma 8 2 12" xfId="9578" xr:uid="{00000000-0005-0000-0000-0000A3280000}"/>
    <cellStyle name="Comma 8 2 13" xfId="9579" xr:uid="{00000000-0005-0000-0000-0000A4280000}"/>
    <cellStyle name="Comma 8 2 14" xfId="9580" xr:uid="{00000000-0005-0000-0000-0000A5280000}"/>
    <cellStyle name="Comma 8 2 15" xfId="9581" xr:uid="{00000000-0005-0000-0000-0000A6280000}"/>
    <cellStyle name="Comma 8 2 16" xfId="9582" xr:uid="{00000000-0005-0000-0000-0000A7280000}"/>
    <cellStyle name="Comma 8 2 17" xfId="9583" xr:uid="{00000000-0005-0000-0000-0000A8280000}"/>
    <cellStyle name="Comma 8 2 18" xfId="9584" xr:uid="{00000000-0005-0000-0000-0000A9280000}"/>
    <cellStyle name="Comma 8 2 19" xfId="9585" xr:uid="{00000000-0005-0000-0000-0000AA280000}"/>
    <cellStyle name="Comma 8 2 2" xfId="9586" xr:uid="{00000000-0005-0000-0000-0000AB280000}"/>
    <cellStyle name="Comma 8 2 2 10" xfId="9587" xr:uid="{00000000-0005-0000-0000-0000AC280000}"/>
    <cellStyle name="Comma 8 2 2 11" xfId="9588" xr:uid="{00000000-0005-0000-0000-0000AD280000}"/>
    <cellStyle name="Comma 8 2 2 12" xfId="9589" xr:uid="{00000000-0005-0000-0000-0000AE280000}"/>
    <cellStyle name="Comma 8 2 2 13" xfId="9590" xr:uid="{00000000-0005-0000-0000-0000AF280000}"/>
    <cellStyle name="Comma 8 2 2 14" xfId="9591" xr:uid="{00000000-0005-0000-0000-0000B0280000}"/>
    <cellStyle name="Comma 8 2 2 15" xfId="9592" xr:uid="{00000000-0005-0000-0000-0000B1280000}"/>
    <cellStyle name="Comma 8 2 2 16" xfId="9593" xr:uid="{00000000-0005-0000-0000-0000B2280000}"/>
    <cellStyle name="Comma 8 2 2 17" xfId="9594" xr:uid="{00000000-0005-0000-0000-0000B3280000}"/>
    <cellStyle name="Comma 8 2 2 18" xfId="9595" xr:uid="{00000000-0005-0000-0000-0000B4280000}"/>
    <cellStyle name="Comma 8 2 2 2" xfId="9596" xr:uid="{00000000-0005-0000-0000-0000B5280000}"/>
    <cellStyle name="Comma 8 2 2 2 2" xfId="9597" xr:uid="{00000000-0005-0000-0000-0000B6280000}"/>
    <cellStyle name="Comma 8 2 2 2 3" xfId="9598" xr:uid="{00000000-0005-0000-0000-0000B7280000}"/>
    <cellStyle name="Comma 8 2 2 2 4" xfId="9599" xr:uid="{00000000-0005-0000-0000-0000B8280000}"/>
    <cellStyle name="Comma 8 2 2 3" xfId="9600" xr:uid="{00000000-0005-0000-0000-0000B9280000}"/>
    <cellStyle name="Comma 8 2 2 3 2" xfId="9601" xr:uid="{00000000-0005-0000-0000-0000BA280000}"/>
    <cellStyle name="Comma 8 2 2 4" xfId="9602" xr:uid="{00000000-0005-0000-0000-0000BB280000}"/>
    <cellStyle name="Comma 8 2 2 5" xfId="9603" xr:uid="{00000000-0005-0000-0000-0000BC280000}"/>
    <cellStyle name="Comma 8 2 2 6" xfId="9604" xr:uid="{00000000-0005-0000-0000-0000BD280000}"/>
    <cellStyle name="Comma 8 2 2 7" xfId="9605" xr:uid="{00000000-0005-0000-0000-0000BE280000}"/>
    <cellStyle name="Comma 8 2 2 8" xfId="9606" xr:uid="{00000000-0005-0000-0000-0000BF280000}"/>
    <cellStyle name="Comma 8 2 2 9" xfId="9607" xr:uid="{00000000-0005-0000-0000-0000C0280000}"/>
    <cellStyle name="Comma 8 2 3" xfId="9608" xr:uid="{00000000-0005-0000-0000-0000C1280000}"/>
    <cellStyle name="Comma 8 2 3 2" xfId="9609" xr:uid="{00000000-0005-0000-0000-0000C2280000}"/>
    <cellStyle name="Comma 8 2 3 3" xfId="9610" xr:uid="{00000000-0005-0000-0000-0000C3280000}"/>
    <cellStyle name="Comma 8 2 3 4" xfId="9611" xr:uid="{00000000-0005-0000-0000-0000C4280000}"/>
    <cellStyle name="Comma 8 2 4" xfId="9612" xr:uid="{00000000-0005-0000-0000-0000C5280000}"/>
    <cellStyle name="Comma 8 2 4 2" xfId="9613" xr:uid="{00000000-0005-0000-0000-0000C6280000}"/>
    <cellStyle name="Comma 8 2 4 3" xfId="9614" xr:uid="{00000000-0005-0000-0000-0000C7280000}"/>
    <cellStyle name="Comma 8 2 4 4" xfId="9615" xr:uid="{00000000-0005-0000-0000-0000C8280000}"/>
    <cellStyle name="Comma 8 2 5" xfId="9616" xr:uid="{00000000-0005-0000-0000-0000C9280000}"/>
    <cellStyle name="Comma 8 2 6" xfId="9617" xr:uid="{00000000-0005-0000-0000-0000CA280000}"/>
    <cellStyle name="Comma 8 2 7" xfId="9618" xr:uid="{00000000-0005-0000-0000-0000CB280000}"/>
    <cellStyle name="Comma 8 2 8" xfId="9619" xr:uid="{00000000-0005-0000-0000-0000CC280000}"/>
    <cellStyle name="Comma 8 2 9" xfId="9620" xr:uid="{00000000-0005-0000-0000-0000CD280000}"/>
    <cellStyle name="Comma 8 3" xfId="9621" xr:uid="{00000000-0005-0000-0000-0000CE280000}"/>
    <cellStyle name="Comma 8 3 2" xfId="9622" xr:uid="{00000000-0005-0000-0000-0000CF280000}"/>
    <cellStyle name="Comma 8 3 2 2" xfId="9623" xr:uid="{00000000-0005-0000-0000-0000D0280000}"/>
    <cellStyle name="Comma 8 3 2 2 2" xfId="9624" xr:uid="{00000000-0005-0000-0000-0000D1280000}"/>
    <cellStyle name="Comma 8 3 2 3" xfId="9625" xr:uid="{00000000-0005-0000-0000-0000D2280000}"/>
    <cellStyle name="Comma 8 3 2 4" xfId="9626" xr:uid="{00000000-0005-0000-0000-0000D3280000}"/>
    <cellStyle name="Comma 8 3 3" xfId="9627" xr:uid="{00000000-0005-0000-0000-0000D4280000}"/>
    <cellStyle name="Comma 8 3 3 2" xfId="9628" xr:uid="{00000000-0005-0000-0000-0000D5280000}"/>
    <cellStyle name="Comma 8 3 3 3" xfId="9629" xr:uid="{00000000-0005-0000-0000-0000D6280000}"/>
    <cellStyle name="Comma 8 3 4" xfId="9630" xr:uid="{00000000-0005-0000-0000-0000D7280000}"/>
    <cellStyle name="Comma 8 3 4 2" xfId="9631" xr:uid="{00000000-0005-0000-0000-0000D8280000}"/>
    <cellStyle name="Comma 8 3 5" xfId="9632" xr:uid="{00000000-0005-0000-0000-0000D9280000}"/>
    <cellStyle name="Comma 8 4" xfId="9633" xr:uid="{00000000-0005-0000-0000-0000DA280000}"/>
    <cellStyle name="Comma 8 4 2" xfId="9634" xr:uid="{00000000-0005-0000-0000-0000DB280000}"/>
    <cellStyle name="Comma 8 4 2 2" xfId="9635" xr:uid="{00000000-0005-0000-0000-0000DC280000}"/>
    <cellStyle name="Comma 8 4 3" xfId="9636" xr:uid="{00000000-0005-0000-0000-0000DD280000}"/>
    <cellStyle name="Comma 8 5" xfId="9637" xr:uid="{00000000-0005-0000-0000-0000DE280000}"/>
    <cellStyle name="Comma 8 5 2" xfId="9638" xr:uid="{00000000-0005-0000-0000-0000DF280000}"/>
    <cellStyle name="Comma 8 6" xfId="9639" xr:uid="{00000000-0005-0000-0000-0000E0280000}"/>
    <cellStyle name="Comma 8 6 2" xfId="9640" xr:uid="{00000000-0005-0000-0000-0000E1280000}"/>
    <cellStyle name="Comma 8 7" xfId="9641" xr:uid="{00000000-0005-0000-0000-0000E2280000}"/>
    <cellStyle name="Comma 8 8" xfId="9642" xr:uid="{00000000-0005-0000-0000-0000E3280000}"/>
    <cellStyle name="Comma 80" xfId="9643" xr:uid="{00000000-0005-0000-0000-0000E4280000}"/>
    <cellStyle name="Comma 80 2" xfId="9644" xr:uid="{00000000-0005-0000-0000-0000E5280000}"/>
    <cellStyle name="Comma 80 2 2" xfId="9645" xr:uid="{00000000-0005-0000-0000-0000E6280000}"/>
    <cellStyle name="Comma 80 3" xfId="9646" xr:uid="{00000000-0005-0000-0000-0000E7280000}"/>
    <cellStyle name="Comma 80 4" xfId="9647" xr:uid="{00000000-0005-0000-0000-0000E8280000}"/>
    <cellStyle name="Comma 80 5" xfId="9648" xr:uid="{00000000-0005-0000-0000-0000E9280000}"/>
    <cellStyle name="Comma 81" xfId="9649" xr:uid="{00000000-0005-0000-0000-0000EA280000}"/>
    <cellStyle name="Comma 81 2" xfId="9650" xr:uid="{00000000-0005-0000-0000-0000EB280000}"/>
    <cellStyle name="Comma 81 2 2" xfId="9651" xr:uid="{00000000-0005-0000-0000-0000EC280000}"/>
    <cellStyle name="Comma 81 3" xfId="9652" xr:uid="{00000000-0005-0000-0000-0000ED280000}"/>
    <cellStyle name="Comma 81 4" xfId="9653" xr:uid="{00000000-0005-0000-0000-0000EE280000}"/>
    <cellStyle name="Comma 81 5" xfId="9654" xr:uid="{00000000-0005-0000-0000-0000EF280000}"/>
    <cellStyle name="Comma 82" xfId="9655" xr:uid="{00000000-0005-0000-0000-0000F0280000}"/>
    <cellStyle name="Comma 82 2" xfId="9656" xr:uid="{00000000-0005-0000-0000-0000F1280000}"/>
    <cellStyle name="Comma 82 2 2" xfId="9657" xr:uid="{00000000-0005-0000-0000-0000F2280000}"/>
    <cellStyle name="Comma 82 3" xfId="9658" xr:uid="{00000000-0005-0000-0000-0000F3280000}"/>
    <cellStyle name="Comma 82 4" xfId="9659" xr:uid="{00000000-0005-0000-0000-0000F4280000}"/>
    <cellStyle name="Comma 82 5" xfId="9660" xr:uid="{00000000-0005-0000-0000-0000F5280000}"/>
    <cellStyle name="Comma 83" xfId="9661" xr:uid="{00000000-0005-0000-0000-0000F6280000}"/>
    <cellStyle name="Comma 83 2" xfId="9662" xr:uid="{00000000-0005-0000-0000-0000F7280000}"/>
    <cellStyle name="Comma 83 2 2" xfId="9663" xr:uid="{00000000-0005-0000-0000-0000F8280000}"/>
    <cellStyle name="Comma 83 3" xfId="9664" xr:uid="{00000000-0005-0000-0000-0000F9280000}"/>
    <cellStyle name="Comma 83 4" xfId="9665" xr:uid="{00000000-0005-0000-0000-0000FA280000}"/>
    <cellStyle name="Comma 83 5" xfId="9666" xr:uid="{00000000-0005-0000-0000-0000FB280000}"/>
    <cellStyle name="Comma 84" xfId="9667" xr:uid="{00000000-0005-0000-0000-0000FC280000}"/>
    <cellStyle name="Comma 84 2" xfId="9668" xr:uid="{00000000-0005-0000-0000-0000FD280000}"/>
    <cellStyle name="Comma 84 2 2" xfId="9669" xr:uid="{00000000-0005-0000-0000-0000FE280000}"/>
    <cellStyle name="Comma 84 3" xfId="9670" xr:uid="{00000000-0005-0000-0000-0000FF280000}"/>
    <cellStyle name="Comma 84 4" xfId="9671" xr:uid="{00000000-0005-0000-0000-000000290000}"/>
    <cellStyle name="Comma 84 5" xfId="9672" xr:uid="{00000000-0005-0000-0000-000001290000}"/>
    <cellStyle name="Comma 85" xfId="9673" xr:uid="{00000000-0005-0000-0000-000002290000}"/>
    <cellStyle name="Comma 85 2" xfId="9674" xr:uid="{00000000-0005-0000-0000-000003290000}"/>
    <cellStyle name="Comma 85 2 2" xfId="9675" xr:uid="{00000000-0005-0000-0000-000004290000}"/>
    <cellStyle name="Comma 85 3" xfId="9676" xr:uid="{00000000-0005-0000-0000-000005290000}"/>
    <cellStyle name="Comma 85 4" xfId="9677" xr:uid="{00000000-0005-0000-0000-000006290000}"/>
    <cellStyle name="Comma 85 5" xfId="9678" xr:uid="{00000000-0005-0000-0000-000007290000}"/>
    <cellStyle name="Comma 86" xfId="9679" xr:uid="{00000000-0005-0000-0000-000008290000}"/>
    <cellStyle name="Comma 86 2" xfId="9680" xr:uid="{00000000-0005-0000-0000-000009290000}"/>
    <cellStyle name="Comma 86 2 2" xfId="9681" xr:uid="{00000000-0005-0000-0000-00000A290000}"/>
    <cellStyle name="Comma 86 3" xfId="9682" xr:uid="{00000000-0005-0000-0000-00000B290000}"/>
    <cellStyle name="Comma 86 4" xfId="9683" xr:uid="{00000000-0005-0000-0000-00000C290000}"/>
    <cellStyle name="Comma 86 5" xfId="9684" xr:uid="{00000000-0005-0000-0000-00000D290000}"/>
    <cellStyle name="Comma 87" xfId="9685" xr:uid="{00000000-0005-0000-0000-00000E290000}"/>
    <cellStyle name="Comma 87 2" xfId="9686" xr:uid="{00000000-0005-0000-0000-00000F290000}"/>
    <cellStyle name="Comma 87 2 2" xfId="9687" xr:uid="{00000000-0005-0000-0000-000010290000}"/>
    <cellStyle name="Comma 87 3" xfId="9688" xr:uid="{00000000-0005-0000-0000-000011290000}"/>
    <cellStyle name="Comma 87 4" xfId="9689" xr:uid="{00000000-0005-0000-0000-000012290000}"/>
    <cellStyle name="Comma 88" xfId="9690" xr:uid="{00000000-0005-0000-0000-000013290000}"/>
    <cellStyle name="Comma 88 2" xfId="9691" xr:uid="{00000000-0005-0000-0000-000014290000}"/>
    <cellStyle name="Comma 88 2 2" xfId="9692" xr:uid="{00000000-0005-0000-0000-000015290000}"/>
    <cellStyle name="Comma 88 3" xfId="9693" xr:uid="{00000000-0005-0000-0000-000016290000}"/>
    <cellStyle name="Comma 88 4" xfId="9694" xr:uid="{00000000-0005-0000-0000-000017290000}"/>
    <cellStyle name="Comma 89" xfId="9695" xr:uid="{00000000-0005-0000-0000-000018290000}"/>
    <cellStyle name="Comma 89 2" xfId="9696" xr:uid="{00000000-0005-0000-0000-000019290000}"/>
    <cellStyle name="Comma 89 2 2" xfId="9697" xr:uid="{00000000-0005-0000-0000-00001A290000}"/>
    <cellStyle name="Comma 89 3" xfId="9698" xr:uid="{00000000-0005-0000-0000-00001B290000}"/>
    <cellStyle name="Comma 89 4" xfId="9699" xr:uid="{00000000-0005-0000-0000-00001C290000}"/>
    <cellStyle name="Comma 9" xfId="9700" xr:uid="{00000000-0005-0000-0000-00001D290000}"/>
    <cellStyle name="Comma 9 2" xfId="9701" xr:uid="{00000000-0005-0000-0000-00001E290000}"/>
    <cellStyle name="Comma 9 2 10" xfId="9702" xr:uid="{00000000-0005-0000-0000-00001F290000}"/>
    <cellStyle name="Comma 9 2 11" xfId="9703" xr:uid="{00000000-0005-0000-0000-000020290000}"/>
    <cellStyle name="Comma 9 2 12" xfId="9704" xr:uid="{00000000-0005-0000-0000-000021290000}"/>
    <cellStyle name="Comma 9 2 13" xfId="9705" xr:uid="{00000000-0005-0000-0000-000022290000}"/>
    <cellStyle name="Comma 9 2 14" xfId="9706" xr:uid="{00000000-0005-0000-0000-000023290000}"/>
    <cellStyle name="Comma 9 2 15" xfId="9707" xr:uid="{00000000-0005-0000-0000-000024290000}"/>
    <cellStyle name="Comma 9 2 16" xfId="9708" xr:uid="{00000000-0005-0000-0000-000025290000}"/>
    <cellStyle name="Comma 9 2 17" xfId="9709" xr:uid="{00000000-0005-0000-0000-000026290000}"/>
    <cellStyle name="Comma 9 2 18" xfId="9710" xr:uid="{00000000-0005-0000-0000-000027290000}"/>
    <cellStyle name="Comma 9 2 19" xfId="9711" xr:uid="{00000000-0005-0000-0000-000028290000}"/>
    <cellStyle name="Comma 9 2 2" xfId="9712" xr:uid="{00000000-0005-0000-0000-000029290000}"/>
    <cellStyle name="Comma 9 2 2 10" xfId="9713" xr:uid="{00000000-0005-0000-0000-00002A290000}"/>
    <cellStyle name="Comma 9 2 2 11" xfId="9714" xr:uid="{00000000-0005-0000-0000-00002B290000}"/>
    <cellStyle name="Comma 9 2 2 12" xfId="9715" xr:uid="{00000000-0005-0000-0000-00002C290000}"/>
    <cellStyle name="Comma 9 2 2 13" xfId="9716" xr:uid="{00000000-0005-0000-0000-00002D290000}"/>
    <cellStyle name="Comma 9 2 2 14" xfId="9717" xr:uid="{00000000-0005-0000-0000-00002E290000}"/>
    <cellStyle name="Comma 9 2 2 15" xfId="9718" xr:uid="{00000000-0005-0000-0000-00002F290000}"/>
    <cellStyle name="Comma 9 2 2 16" xfId="9719" xr:uid="{00000000-0005-0000-0000-000030290000}"/>
    <cellStyle name="Comma 9 2 2 17" xfId="9720" xr:uid="{00000000-0005-0000-0000-000031290000}"/>
    <cellStyle name="Comma 9 2 2 2" xfId="9721" xr:uid="{00000000-0005-0000-0000-000032290000}"/>
    <cellStyle name="Comma 9 2 2 2 2" xfId="9722" xr:uid="{00000000-0005-0000-0000-000033290000}"/>
    <cellStyle name="Comma 9 2 2 2 3" xfId="9723" xr:uid="{00000000-0005-0000-0000-000034290000}"/>
    <cellStyle name="Comma 9 2 2 3" xfId="9724" xr:uid="{00000000-0005-0000-0000-000035290000}"/>
    <cellStyle name="Comma 9 2 2 4" xfId="9725" xr:uid="{00000000-0005-0000-0000-000036290000}"/>
    <cellStyle name="Comma 9 2 2 5" xfId="9726" xr:uid="{00000000-0005-0000-0000-000037290000}"/>
    <cellStyle name="Comma 9 2 2 6" xfId="9727" xr:uid="{00000000-0005-0000-0000-000038290000}"/>
    <cellStyle name="Comma 9 2 2 7" xfId="9728" xr:uid="{00000000-0005-0000-0000-000039290000}"/>
    <cellStyle name="Comma 9 2 2 8" xfId="9729" xr:uid="{00000000-0005-0000-0000-00003A290000}"/>
    <cellStyle name="Comma 9 2 2 9" xfId="9730" xr:uid="{00000000-0005-0000-0000-00003B290000}"/>
    <cellStyle name="Comma 9 2 3" xfId="9731" xr:uid="{00000000-0005-0000-0000-00003C290000}"/>
    <cellStyle name="Comma 9 2 3 2" xfId="9732" xr:uid="{00000000-0005-0000-0000-00003D290000}"/>
    <cellStyle name="Comma 9 2 3 3" xfId="9733" xr:uid="{00000000-0005-0000-0000-00003E290000}"/>
    <cellStyle name="Comma 9 2 4" xfId="9734" xr:uid="{00000000-0005-0000-0000-00003F290000}"/>
    <cellStyle name="Comma 9 2 4 2" xfId="9735" xr:uid="{00000000-0005-0000-0000-000040290000}"/>
    <cellStyle name="Comma 9 2 4 3" xfId="9736" xr:uid="{00000000-0005-0000-0000-000041290000}"/>
    <cellStyle name="Comma 9 2 5" xfId="9737" xr:uid="{00000000-0005-0000-0000-000042290000}"/>
    <cellStyle name="Comma 9 2 6" xfId="9738" xr:uid="{00000000-0005-0000-0000-000043290000}"/>
    <cellStyle name="Comma 9 2 7" xfId="9739" xr:uid="{00000000-0005-0000-0000-000044290000}"/>
    <cellStyle name="Comma 9 2 8" xfId="9740" xr:uid="{00000000-0005-0000-0000-000045290000}"/>
    <cellStyle name="Comma 9 2 9" xfId="9741" xr:uid="{00000000-0005-0000-0000-000046290000}"/>
    <cellStyle name="Comma 9 3" xfId="9742" xr:uid="{00000000-0005-0000-0000-000047290000}"/>
    <cellStyle name="Comma 9 3 2" xfId="9743" xr:uid="{00000000-0005-0000-0000-000048290000}"/>
    <cellStyle name="Comma 9 3 2 2" xfId="9744" xr:uid="{00000000-0005-0000-0000-000049290000}"/>
    <cellStyle name="Comma 9 3 3" xfId="9745" xr:uid="{00000000-0005-0000-0000-00004A290000}"/>
    <cellStyle name="Comma 9 3 3 2" xfId="9746" xr:uid="{00000000-0005-0000-0000-00004B290000}"/>
    <cellStyle name="Comma 9 3 4" xfId="9747" xr:uid="{00000000-0005-0000-0000-00004C290000}"/>
    <cellStyle name="Comma 9 4" xfId="9748" xr:uid="{00000000-0005-0000-0000-00004D290000}"/>
    <cellStyle name="Comma 9 4 2" xfId="9749" xr:uid="{00000000-0005-0000-0000-00004E290000}"/>
    <cellStyle name="Comma 9 4 2 2" xfId="9750" xr:uid="{00000000-0005-0000-0000-00004F290000}"/>
    <cellStyle name="Comma 9 4 3" xfId="9751" xr:uid="{00000000-0005-0000-0000-000050290000}"/>
    <cellStyle name="Comma 9 5" xfId="9752" xr:uid="{00000000-0005-0000-0000-000051290000}"/>
    <cellStyle name="Comma 9 5 2" xfId="9753" xr:uid="{00000000-0005-0000-0000-000052290000}"/>
    <cellStyle name="Comma 9 6" xfId="9754" xr:uid="{00000000-0005-0000-0000-000053290000}"/>
    <cellStyle name="Comma 9 6 2" xfId="9755" xr:uid="{00000000-0005-0000-0000-000054290000}"/>
    <cellStyle name="Comma 9 7" xfId="9756" xr:uid="{00000000-0005-0000-0000-000055290000}"/>
    <cellStyle name="Comma 9 8" xfId="9757" xr:uid="{00000000-0005-0000-0000-000056290000}"/>
    <cellStyle name="Comma 90" xfId="9758" xr:uid="{00000000-0005-0000-0000-000057290000}"/>
    <cellStyle name="Comma 90 2" xfId="9759" xr:uid="{00000000-0005-0000-0000-000058290000}"/>
    <cellStyle name="Comma 90 2 2" xfId="9760" xr:uid="{00000000-0005-0000-0000-000059290000}"/>
    <cellStyle name="Comma 90 3" xfId="9761" xr:uid="{00000000-0005-0000-0000-00005A290000}"/>
    <cellStyle name="Comma 90 4" xfId="9762" xr:uid="{00000000-0005-0000-0000-00005B290000}"/>
    <cellStyle name="Comma 91" xfId="9763" xr:uid="{00000000-0005-0000-0000-00005C290000}"/>
    <cellStyle name="Comma 91 2" xfId="9764" xr:uid="{00000000-0005-0000-0000-00005D290000}"/>
    <cellStyle name="Comma 91 2 2" xfId="9765" xr:uid="{00000000-0005-0000-0000-00005E290000}"/>
    <cellStyle name="Comma 91 3" xfId="9766" xr:uid="{00000000-0005-0000-0000-00005F290000}"/>
    <cellStyle name="Comma 91 4" xfId="9767" xr:uid="{00000000-0005-0000-0000-000060290000}"/>
    <cellStyle name="Comma 92" xfId="9768" xr:uid="{00000000-0005-0000-0000-000061290000}"/>
    <cellStyle name="Comma 92 2" xfId="9769" xr:uid="{00000000-0005-0000-0000-000062290000}"/>
    <cellStyle name="Comma 92 2 2" xfId="9770" xr:uid="{00000000-0005-0000-0000-000063290000}"/>
    <cellStyle name="Comma 92 3" xfId="9771" xr:uid="{00000000-0005-0000-0000-000064290000}"/>
    <cellStyle name="Comma 92 4" xfId="9772" xr:uid="{00000000-0005-0000-0000-000065290000}"/>
    <cellStyle name="Comma 93" xfId="9773" xr:uid="{00000000-0005-0000-0000-000066290000}"/>
    <cellStyle name="Comma 93 2" xfId="9774" xr:uid="{00000000-0005-0000-0000-000067290000}"/>
    <cellStyle name="Comma 93 2 2" xfId="9775" xr:uid="{00000000-0005-0000-0000-000068290000}"/>
    <cellStyle name="Comma 93 3" xfId="9776" xr:uid="{00000000-0005-0000-0000-000069290000}"/>
    <cellStyle name="Comma 93 4" xfId="9777" xr:uid="{00000000-0005-0000-0000-00006A290000}"/>
    <cellStyle name="Comma 94" xfId="9778" xr:uid="{00000000-0005-0000-0000-00006B290000}"/>
    <cellStyle name="Comma 94 2" xfId="9779" xr:uid="{00000000-0005-0000-0000-00006C290000}"/>
    <cellStyle name="Comma 94 2 2" xfId="9780" xr:uid="{00000000-0005-0000-0000-00006D290000}"/>
    <cellStyle name="Comma 94 3" xfId="9781" xr:uid="{00000000-0005-0000-0000-00006E290000}"/>
    <cellStyle name="Comma 94 4" xfId="9782" xr:uid="{00000000-0005-0000-0000-00006F290000}"/>
    <cellStyle name="Comma 95" xfId="9783" xr:uid="{00000000-0005-0000-0000-000070290000}"/>
    <cellStyle name="Comma 95 2" xfId="9784" xr:uid="{00000000-0005-0000-0000-000071290000}"/>
    <cellStyle name="Comma 95 2 2" xfId="9785" xr:uid="{00000000-0005-0000-0000-000072290000}"/>
    <cellStyle name="Comma 95 3" xfId="9786" xr:uid="{00000000-0005-0000-0000-000073290000}"/>
    <cellStyle name="Comma 95 4" xfId="9787" xr:uid="{00000000-0005-0000-0000-000074290000}"/>
    <cellStyle name="Comma 96" xfId="9788" xr:uid="{00000000-0005-0000-0000-000075290000}"/>
    <cellStyle name="Comma 96 2" xfId="9789" xr:uid="{00000000-0005-0000-0000-000076290000}"/>
    <cellStyle name="Comma 96 2 2" xfId="9790" xr:uid="{00000000-0005-0000-0000-000077290000}"/>
    <cellStyle name="Comma 96 3" xfId="9791" xr:uid="{00000000-0005-0000-0000-000078290000}"/>
    <cellStyle name="Comma 96 4" xfId="9792" xr:uid="{00000000-0005-0000-0000-000079290000}"/>
    <cellStyle name="Comma 97" xfId="9793" xr:uid="{00000000-0005-0000-0000-00007A290000}"/>
    <cellStyle name="Comma 97 2" xfId="9794" xr:uid="{00000000-0005-0000-0000-00007B290000}"/>
    <cellStyle name="Comma 97 2 2" xfId="9795" xr:uid="{00000000-0005-0000-0000-00007C290000}"/>
    <cellStyle name="Comma 97 3" xfId="9796" xr:uid="{00000000-0005-0000-0000-00007D290000}"/>
    <cellStyle name="Comma 97 4" xfId="9797" xr:uid="{00000000-0005-0000-0000-00007E290000}"/>
    <cellStyle name="Comma 98" xfId="9798" xr:uid="{00000000-0005-0000-0000-00007F290000}"/>
    <cellStyle name="Comma 98 2" xfId="9799" xr:uid="{00000000-0005-0000-0000-000080290000}"/>
    <cellStyle name="Comma 98 2 2" xfId="9800" xr:uid="{00000000-0005-0000-0000-000081290000}"/>
    <cellStyle name="Comma 98 3" xfId="9801" xr:uid="{00000000-0005-0000-0000-000082290000}"/>
    <cellStyle name="Comma 98 4" xfId="9802" xr:uid="{00000000-0005-0000-0000-000083290000}"/>
    <cellStyle name="Comma 99" xfId="9803" xr:uid="{00000000-0005-0000-0000-000084290000}"/>
    <cellStyle name="Comma 99 2" xfId="9804" xr:uid="{00000000-0005-0000-0000-000085290000}"/>
    <cellStyle name="Comma 99 2 2" xfId="9805" xr:uid="{00000000-0005-0000-0000-000086290000}"/>
    <cellStyle name="Comma 99 3" xfId="9806" xr:uid="{00000000-0005-0000-0000-000087290000}"/>
    <cellStyle name="Comma 99 4" xfId="9807" xr:uid="{00000000-0005-0000-0000-000088290000}"/>
    <cellStyle name="Comma Style (brackets)" xfId="9808" xr:uid="{00000000-0005-0000-0000-000089290000}"/>
    <cellStyle name="Comma Style (brackets) 2" xfId="9809" xr:uid="{00000000-0005-0000-0000-00008A290000}"/>
    <cellStyle name="Comma0" xfId="9810" xr:uid="{00000000-0005-0000-0000-00008B290000}"/>
    <cellStyle name="Comma0 - Style1" xfId="9811" xr:uid="{00000000-0005-0000-0000-00008C290000}"/>
    <cellStyle name="Comma0 - Style1 2" xfId="9812" xr:uid="{00000000-0005-0000-0000-00008D290000}"/>
    <cellStyle name="Comma0 - Style1 3" xfId="9813" xr:uid="{00000000-0005-0000-0000-00008E290000}"/>
    <cellStyle name="Comma0 - Style2" xfId="9814" xr:uid="{00000000-0005-0000-0000-00008F290000}"/>
    <cellStyle name="Comma0 - Style2 2" xfId="9815" xr:uid="{00000000-0005-0000-0000-000090290000}"/>
    <cellStyle name="Comma0 - Style5" xfId="9816" xr:uid="{00000000-0005-0000-0000-000091290000}"/>
    <cellStyle name="Comma0 2" xfId="9817" xr:uid="{00000000-0005-0000-0000-000092290000}"/>
    <cellStyle name="Comma0 3" xfId="9818" xr:uid="{00000000-0005-0000-0000-000093290000}"/>
    <cellStyle name="Comma0 4" xfId="9819" xr:uid="{00000000-0005-0000-0000-000094290000}"/>
    <cellStyle name="Comma0 5" xfId="9820" xr:uid="{00000000-0005-0000-0000-000095290000}"/>
    <cellStyle name="Comma0_Output.REC" xfId="9821" xr:uid="{00000000-0005-0000-0000-000096290000}"/>
    <cellStyle name="Comma1 - Style1" xfId="9822" xr:uid="{00000000-0005-0000-0000-000097290000}"/>
    <cellStyle name="Copied" xfId="9823" xr:uid="{00000000-0005-0000-0000-000098290000}"/>
    <cellStyle name="Copied 2" xfId="9824" xr:uid="{00000000-0005-0000-0000-000099290000}"/>
    <cellStyle name="Copied 3" xfId="9825" xr:uid="{00000000-0005-0000-0000-00009A290000}"/>
    <cellStyle name="Currency ." xfId="9826" xr:uid="{00000000-0005-0000-0000-00009B290000}"/>
    <cellStyle name="Currency . 2" xfId="9827" xr:uid="{00000000-0005-0000-0000-00009C290000}"/>
    <cellStyle name="Currency .00" xfId="9828" xr:uid="{00000000-0005-0000-0000-00009D290000}"/>
    <cellStyle name="Currency .00 2" xfId="9829" xr:uid="{00000000-0005-0000-0000-00009E290000}"/>
    <cellStyle name="Currency .00 2 2" xfId="9830" xr:uid="{00000000-0005-0000-0000-00009F290000}"/>
    <cellStyle name="Currency .00 3" xfId="9831" xr:uid="{00000000-0005-0000-0000-0000A0290000}"/>
    <cellStyle name="Currency .00 3 2" xfId="9832" xr:uid="{00000000-0005-0000-0000-0000A1290000}"/>
    <cellStyle name="Currency .00 3 2 2" xfId="9833" xr:uid="{00000000-0005-0000-0000-0000A2290000}"/>
    <cellStyle name="Currency .00 3 3" xfId="9834" xr:uid="{00000000-0005-0000-0000-0000A3290000}"/>
    <cellStyle name="Currency .00 4" xfId="9835" xr:uid="{00000000-0005-0000-0000-0000A4290000}"/>
    <cellStyle name="Currency .00 4 2" xfId="9836" xr:uid="{00000000-0005-0000-0000-0000A5290000}"/>
    <cellStyle name="Currency .00 4 2 2" xfId="9837" xr:uid="{00000000-0005-0000-0000-0000A6290000}"/>
    <cellStyle name="Currency .00 4 3" xfId="9838" xr:uid="{00000000-0005-0000-0000-0000A7290000}"/>
    <cellStyle name="Currency .00 5" xfId="9839" xr:uid="{00000000-0005-0000-0000-0000A8290000}"/>
    <cellStyle name="Currency .00 5 2" xfId="9840" xr:uid="{00000000-0005-0000-0000-0000A9290000}"/>
    <cellStyle name="Currency .00 5 2 2" xfId="9841" xr:uid="{00000000-0005-0000-0000-0000AA290000}"/>
    <cellStyle name="Currency .00 5 3" xfId="9842" xr:uid="{00000000-0005-0000-0000-0000AB290000}"/>
    <cellStyle name="Currency .00 6" xfId="9843" xr:uid="{00000000-0005-0000-0000-0000AC290000}"/>
    <cellStyle name="Currency [$0]" xfId="9844" xr:uid="{00000000-0005-0000-0000-0000AD290000}"/>
    <cellStyle name="Currency [$0] 2" xfId="9845" xr:uid="{00000000-0005-0000-0000-0000AE290000}"/>
    <cellStyle name="Currency [$0] 3" xfId="9846" xr:uid="{00000000-0005-0000-0000-0000AF290000}"/>
    <cellStyle name="Currency [£0]" xfId="9847" xr:uid="{00000000-0005-0000-0000-0000B0290000}"/>
    <cellStyle name="Currency [£0] 2" xfId="9848" xr:uid="{00000000-0005-0000-0000-0000B1290000}"/>
    <cellStyle name="Currency [£0] 3" xfId="9849" xr:uid="{00000000-0005-0000-0000-0000B2290000}"/>
    <cellStyle name="Currency [0.00]" xfId="9850" xr:uid="{00000000-0005-0000-0000-0000B3290000}"/>
    <cellStyle name="Currency [0.00] 2" xfId="9851" xr:uid="{00000000-0005-0000-0000-0000B4290000}"/>
    <cellStyle name="Currency [0] 10" xfId="9852" xr:uid="{00000000-0005-0000-0000-0000B5290000}"/>
    <cellStyle name="Currency [0] 10 2" xfId="9853" xr:uid="{00000000-0005-0000-0000-0000B6290000}"/>
    <cellStyle name="Currency [0] 11" xfId="9854" xr:uid="{00000000-0005-0000-0000-0000B7290000}"/>
    <cellStyle name="Currency [0] 11 2" xfId="9855" xr:uid="{00000000-0005-0000-0000-0000B8290000}"/>
    <cellStyle name="Currency [0] 12" xfId="9856" xr:uid="{00000000-0005-0000-0000-0000B9290000}"/>
    <cellStyle name="Currency [0] 12 2" xfId="9857" xr:uid="{00000000-0005-0000-0000-0000BA290000}"/>
    <cellStyle name="Currency [0] 13" xfId="9858" xr:uid="{00000000-0005-0000-0000-0000BB290000}"/>
    <cellStyle name="Currency [0] 13 2" xfId="9859" xr:uid="{00000000-0005-0000-0000-0000BC290000}"/>
    <cellStyle name="Currency [0] 14" xfId="9860" xr:uid="{00000000-0005-0000-0000-0000BD290000}"/>
    <cellStyle name="Currency [0] 14 2" xfId="9861" xr:uid="{00000000-0005-0000-0000-0000BE290000}"/>
    <cellStyle name="Currency [0] 15" xfId="9862" xr:uid="{00000000-0005-0000-0000-0000BF290000}"/>
    <cellStyle name="Currency [0] 15 2" xfId="9863" xr:uid="{00000000-0005-0000-0000-0000C0290000}"/>
    <cellStyle name="Currency [0] 16" xfId="9864" xr:uid="{00000000-0005-0000-0000-0000C1290000}"/>
    <cellStyle name="Currency [0] 16 2" xfId="9865" xr:uid="{00000000-0005-0000-0000-0000C2290000}"/>
    <cellStyle name="Currency [0] 17" xfId="9866" xr:uid="{00000000-0005-0000-0000-0000C3290000}"/>
    <cellStyle name="Currency [0] 17 2" xfId="9867" xr:uid="{00000000-0005-0000-0000-0000C4290000}"/>
    <cellStyle name="Currency [0] 18" xfId="9868" xr:uid="{00000000-0005-0000-0000-0000C5290000}"/>
    <cellStyle name="Currency [0] 18 2" xfId="9869" xr:uid="{00000000-0005-0000-0000-0000C6290000}"/>
    <cellStyle name="Currency [0] 19" xfId="9870" xr:uid="{00000000-0005-0000-0000-0000C7290000}"/>
    <cellStyle name="Currency [0] 19 2" xfId="9871" xr:uid="{00000000-0005-0000-0000-0000C8290000}"/>
    <cellStyle name="Currency [0] 2" xfId="9872" xr:uid="{00000000-0005-0000-0000-0000C9290000}"/>
    <cellStyle name="Currency [0] 2 10" xfId="9873" xr:uid="{00000000-0005-0000-0000-0000CA290000}"/>
    <cellStyle name="Currency [0] 2 11" xfId="9874" xr:uid="{00000000-0005-0000-0000-0000CB290000}"/>
    <cellStyle name="Currency [0] 2 12" xfId="9875" xr:uid="{00000000-0005-0000-0000-0000CC290000}"/>
    <cellStyle name="Currency [0] 2 13" xfId="9876" xr:uid="{00000000-0005-0000-0000-0000CD290000}"/>
    <cellStyle name="Currency [0] 2 14" xfId="9877" xr:uid="{00000000-0005-0000-0000-0000CE290000}"/>
    <cellStyle name="Currency [0] 2 15" xfId="9878" xr:uid="{00000000-0005-0000-0000-0000CF290000}"/>
    <cellStyle name="Currency [0] 2 16" xfId="9879" xr:uid="{00000000-0005-0000-0000-0000D0290000}"/>
    <cellStyle name="Currency [0] 2 17" xfId="9880" xr:uid="{00000000-0005-0000-0000-0000D1290000}"/>
    <cellStyle name="Currency [0] 2 18" xfId="9881" xr:uid="{00000000-0005-0000-0000-0000D2290000}"/>
    <cellStyle name="Currency [0] 2 2" xfId="9882" xr:uid="{00000000-0005-0000-0000-0000D3290000}"/>
    <cellStyle name="Currency [0] 2 2 10" xfId="9883" xr:uid="{00000000-0005-0000-0000-0000D4290000}"/>
    <cellStyle name="Currency [0] 2 2 11" xfId="9884" xr:uid="{00000000-0005-0000-0000-0000D5290000}"/>
    <cellStyle name="Currency [0] 2 2 12" xfId="9885" xr:uid="{00000000-0005-0000-0000-0000D6290000}"/>
    <cellStyle name="Currency [0] 2 2 13" xfId="9886" xr:uid="{00000000-0005-0000-0000-0000D7290000}"/>
    <cellStyle name="Currency [0] 2 2 14" xfId="9887" xr:uid="{00000000-0005-0000-0000-0000D8290000}"/>
    <cellStyle name="Currency [0] 2 2 15" xfId="9888" xr:uid="{00000000-0005-0000-0000-0000D9290000}"/>
    <cellStyle name="Currency [0] 2 2 2" xfId="9889" xr:uid="{00000000-0005-0000-0000-0000DA290000}"/>
    <cellStyle name="Currency [0] 2 2 3" xfId="9890" xr:uid="{00000000-0005-0000-0000-0000DB290000}"/>
    <cellStyle name="Currency [0] 2 2 4" xfId="9891" xr:uid="{00000000-0005-0000-0000-0000DC290000}"/>
    <cellStyle name="Currency [0] 2 2 5" xfId="9892" xr:uid="{00000000-0005-0000-0000-0000DD290000}"/>
    <cellStyle name="Currency [0] 2 2 6" xfId="9893" xr:uid="{00000000-0005-0000-0000-0000DE290000}"/>
    <cellStyle name="Currency [0] 2 2 7" xfId="9894" xr:uid="{00000000-0005-0000-0000-0000DF290000}"/>
    <cellStyle name="Currency [0] 2 2 8" xfId="9895" xr:uid="{00000000-0005-0000-0000-0000E0290000}"/>
    <cellStyle name="Currency [0] 2 2 9" xfId="9896" xr:uid="{00000000-0005-0000-0000-0000E1290000}"/>
    <cellStyle name="Currency [0] 2 3" xfId="9897" xr:uid="{00000000-0005-0000-0000-0000E2290000}"/>
    <cellStyle name="Currency [0] 2 4" xfId="9898" xr:uid="{00000000-0005-0000-0000-0000E3290000}"/>
    <cellStyle name="Currency [0] 2 5" xfId="9899" xr:uid="{00000000-0005-0000-0000-0000E4290000}"/>
    <cellStyle name="Currency [0] 2 6" xfId="9900" xr:uid="{00000000-0005-0000-0000-0000E5290000}"/>
    <cellStyle name="Currency [0] 2 7" xfId="9901" xr:uid="{00000000-0005-0000-0000-0000E6290000}"/>
    <cellStyle name="Currency [0] 2 8" xfId="9902" xr:uid="{00000000-0005-0000-0000-0000E7290000}"/>
    <cellStyle name="Currency [0] 2 9" xfId="9903" xr:uid="{00000000-0005-0000-0000-0000E8290000}"/>
    <cellStyle name="Currency [0] 20" xfId="9904" xr:uid="{00000000-0005-0000-0000-0000E9290000}"/>
    <cellStyle name="Currency [0] 20 2" xfId="9905" xr:uid="{00000000-0005-0000-0000-0000EA290000}"/>
    <cellStyle name="Currency [0] 21" xfId="9906" xr:uid="{00000000-0005-0000-0000-0000EB290000}"/>
    <cellStyle name="Currency [0] 21 2" xfId="9907" xr:uid="{00000000-0005-0000-0000-0000EC290000}"/>
    <cellStyle name="Currency [0] 22" xfId="9908" xr:uid="{00000000-0005-0000-0000-0000ED290000}"/>
    <cellStyle name="Currency [0] 22 2" xfId="9909" xr:uid="{00000000-0005-0000-0000-0000EE290000}"/>
    <cellStyle name="Currency [0] 23" xfId="9910" xr:uid="{00000000-0005-0000-0000-0000EF290000}"/>
    <cellStyle name="Currency [0] 23 2" xfId="9911" xr:uid="{00000000-0005-0000-0000-0000F0290000}"/>
    <cellStyle name="Currency [0] 24" xfId="9912" xr:uid="{00000000-0005-0000-0000-0000F1290000}"/>
    <cellStyle name="Currency [0] 24 2" xfId="9913" xr:uid="{00000000-0005-0000-0000-0000F2290000}"/>
    <cellStyle name="Currency [0] 24 2 2" xfId="9914" xr:uid="{00000000-0005-0000-0000-0000F3290000}"/>
    <cellStyle name="Currency [0] 24 3" xfId="9915" xr:uid="{00000000-0005-0000-0000-0000F4290000}"/>
    <cellStyle name="Currency [0] 25" xfId="9916" xr:uid="{00000000-0005-0000-0000-0000F5290000}"/>
    <cellStyle name="Currency [0] 25 2" xfId="9917" xr:uid="{00000000-0005-0000-0000-0000F6290000}"/>
    <cellStyle name="Currency [0] 25 2 2" xfId="9918" xr:uid="{00000000-0005-0000-0000-0000F7290000}"/>
    <cellStyle name="Currency [0] 25 3" xfId="9919" xr:uid="{00000000-0005-0000-0000-0000F8290000}"/>
    <cellStyle name="Currency [0] 3" xfId="9920" xr:uid="{00000000-0005-0000-0000-0000F9290000}"/>
    <cellStyle name="Currency [0] 3 2" xfId="9921" xr:uid="{00000000-0005-0000-0000-0000FA290000}"/>
    <cellStyle name="Currency [0] 4" xfId="9922" xr:uid="{00000000-0005-0000-0000-0000FB290000}"/>
    <cellStyle name="Currency [0] 4 2" xfId="9923" xr:uid="{00000000-0005-0000-0000-0000FC290000}"/>
    <cellStyle name="Currency [0] 5" xfId="9924" xr:uid="{00000000-0005-0000-0000-0000FD290000}"/>
    <cellStyle name="Currency [0] 5 2" xfId="9925" xr:uid="{00000000-0005-0000-0000-0000FE290000}"/>
    <cellStyle name="Currency [0] 6" xfId="9926" xr:uid="{00000000-0005-0000-0000-0000FF290000}"/>
    <cellStyle name="Currency [0] 6 2" xfId="9927" xr:uid="{00000000-0005-0000-0000-0000002A0000}"/>
    <cellStyle name="Currency [0] 7" xfId="9928" xr:uid="{00000000-0005-0000-0000-0000012A0000}"/>
    <cellStyle name="Currency [0] 7 2" xfId="9929" xr:uid="{00000000-0005-0000-0000-0000022A0000}"/>
    <cellStyle name="Currency [0] 8" xfId="9930" xr:uid="{00000000-0005-0000-0000-0000032A0000}"/>
    <cellStyle name="Currency [0] 8 2" xfId="9931" xr:uid="{00000000-0005-0000-0000-0000042A0000}"/>
    <cellStyle name="Currency [0] 9" xfId="9932" xr:uid="{00000000-0005-0000-0000-0000052A0000}"/>
    <cellStyle name="Currency [0] 9 2" xfId="9933" xr:uid="{00000000-0005-0000-0000-0000062A0000}"/>
    <cellStyle name="Currency [00]" xfId="9934" xr:uid="{00000000-0005-0000-0000-0000072A0000}"/>
    <cellStyle name="Currency 10" xfId="9935" xr:uid="{00000000-0005-0000-0000-0000082A0000}"/>
    <cellStyle name="Currency 10 2" xfId="9936" xr:uid="{00000000-0005-0000-0000-0000092A0000}"/>
    <cellStyle name="Currency 10 2 10" xfId="9937" xr:uid="{00000000-0005-0000-0000-00000A2A0000}"/>
    <cellStyle name="Currency 10 2 11" xfId="9938" xr:uid="{00000000-0005-0000-0000-00000B2A0000}"/>
    <cellStyle name="Currency 10 2 12" xfId="9939" xr:uid="{00000000-0005-0000-0000-00000C2A0000}"/>
    <cellStyle name="Currency 10 2 13" xfId="9940" xr:uid="{00000000-0005-0000-0000-00000D2A0000}"/>
    <cellStyle name="Currency 10 2 14" xfId="9941" xr:uid="{00000000-0005-0000-0000-00000E2A0000}"/>
    <cellStyle name="Currency 10 2 15" xfId="9942" xr:uid="{00000000-0005-0000-0000-00000F2A0000}"/>
    <cellStyle name="Currency 10 2 16" xfId="9943" xr:uid="{00000000-0005-0000-0000-0000102A0000}"/>
    <cellStyle name="Currency 10 2 17" xfId="9944" xr:uid="{00000000-0005-0000-0000-0000112A0000}"/>
    <cellStyle name="Currency 10 2 18" xfId="9945" xr:uid="{00000000-0005-0000-0000-0000122A0000}"/>
    <cellStyle name="Currency 10 2 2" xfId="9946" xr:uid="{00000000-0005-0000-0000-0000132A0000}"/>
    <cellStyle name="Currency 10 2 2 10" xfId="9947" xr:uid="{00000000-0005-0000-0000-0000142A0000}"/>
    <cellStyle name="Currency 10 2 2 11" xfId="9948" xr:uid="{00000000-0005-0000-0000-0000152A0000}"/>
    <cellStyle name="Currency 10 2 2 12" xfId="9949" xr:uid="{00000000-0005-0000-0000-0000162A0000}"/>
    <cellStyle name="Currency 10 2 2 13" xfId="9950" xr:uid="{00000000-0005-0000-0000-0000172A0000}"/>
    <cellStyle name="Currency 10 2 2 14" xfId="9951" xr:uid="{00000000-0005-0000-0000-0000182A0000}"/>
    <cellStyle name="Currency 10 2 2 15" xfId="9952" xr:uid="{00000000-0005-0000-0000-0000192A0000}"/>
    <cellStyle name="Currency 10 2 2 2" xfId="9953" xr:uid="{00000000-0005-0000-0000-00001A2A0000}"/>
    <cellStyle name="Currency 10 2 2 3" xfId="9954" xr:uid="{00000000-0005-0000-0000-00001B2A0000}"/>
    <cellStyle name="Currency 10 2 2 4" xfId="9955" xr:uid="{00000000-0005-0000-0000-00001C2A0000}"/>
    <cellStyle name="Currency 10 2 2 5" xfId="9956" xr:uid="{00000000-0005-0000-0000-00001D2A0000}"/>
    <cellStyle name="Currency 10 2 2 6" xfId="9957" xr:uid="{00000000-0005-0000-0000-00001E2A0000}"/>
    <cellStyle name="Currency 10 2 2 7" xfId="9958" xr:uid="{00000000-0005-0000-0000-00001F2A0000}"/>
    <cellStyle name="Currency 10 2 2 8" xfId="9959" xr:uid="{00000000-0005-0000-0000-0000202A0000}"/>
    <cellStyle name="Currency 10 2 2 9" xfId="9960" xr:uid="{00000000-0005-0000-0000-0000212A0000}"/>
    <cellStyle name="Currency 10 2 3" xfId="9961" xr:uid="{00000000-0005-0000-0000-0000222A0000}"/>
    <cellStyle name="Currency 10 2 4" xfId="9962" xr:uid="{00000000-0005-0000-0000-0000232A0000}"/>
    <cellStyle name="Currency 10 2 5" xfId="9963" xr:uid="{00000000-0005-0000-0000-0000242A0000}"/>
    <cellStyle name="Currency 10 2 6" xfId="9964" xr:uid="{00000000-0005-0000-0000-0000252A0000}"/>
    <cellStyle name="Currency 10 2 7" xfId="9965" xr:uid="{00000000-0005-0000-0000-0000262A0000}"/>
    <cellStyle name="Currency 10 2 8" xfId="9966" xr:uid="{00000000-0005-0000-0000-0000272A0000}"/>
    <cellStyle name="Currency 10 2 9" xfId="9967" xr:uid="{00000000-0005-0000-0000-0000282A0000}"/>
    <cellStyle name="Currency 10 3" xfId="9968" xr:uid="{00000000-0005-0000-0000-0000292A0000}"/>
    <cellStyle name="Currency 10 3 2" xfId="9969" xr:uid="{00000000-0005-0000-0000-00002A2A0000}"/>
    <cellStyle name="Currency 10 4" xfId="9970" xr:uid="{00000000-0005-0000-0000-00002B2A0000}"/>
    <cellStyle name="Currency 10 4 2" xfId="9971" xr:uid="{00000000-0005-0000-0000-00002C2A0000}"/>
    <cellStyle name="Currency 10 5" xfId="9972" xr:uid="{00000000-0005-0000-0000-00002D2A0000}"/>
    <cellStyle name="Currency 10 6" xfId="9973" xr:uid="{00000000-0005-0000-0000-00002E2A0000}"/>
    <cellStyle name="Currency 11" xfId="9974" xr:uid="{00000000-0005-0000-0000-00002F2A0000}"/>
    <cellStyle name="Currency 11 2" xfId="9975" xr:uid="{00000000-0005-0000-0000-0000302A0000}"/>
    <cellStyle name="Currency 11 2 10" xfId="9976" xr:uid="{00000000-0005-0000-0000-0000312A0000}"/>
    <cellStyle name="Currency 11 2 11" xfId="9977" xr:uid="{00000000-0005-0000-0000-0000322A0000}"/>
    <cellStyle name="Currency 11 2 12" xfId="9978" xr:uid="{00000000-0005-0000-0000-0000332A0000}"/>
    <cellStyle name="Currency 11 2 13" xfId="9979" xr:uid="{00000000-0005-0000-0000-0000342A0000}"/>
    <cellStyle name="Currency 11 2 14" xfId="9980" xr:uid="{00000000-0005-0000-0000-0000352A0000}"/>
    <cellStyle name="Currency 11 2 15" xfId="9981" xr:uid="{00000000-0005-0000-0000-0000362A0000}"/>
    <cellStyle name="Currency 11 2 16" xfId="9982" xr:uid="{00000000-0005-0000-0000-0000372A0000}"/>
    <cellStyle name="Currency 11 2 17" xfId="9983" xr:uid="{00000000-0005-0000-0000-0000382A0000}"/>
    <cellStyle name="Currency 11 2 18" xfId="9984" xr:uid="{00000000-0005-0000-0000-0000392A0000}"/>
    <cellStyle name="Currency 11 2 2" xfId="9985" xr:uid="{00000000-0005-0000-0000-00003A2A0000}"/>
    <cellStyle name="Currency 11 2 2 10" xfId="9986" xr:uid="{00000000-0005-0000-0000-00003B2A0000}"/>
    <cellStyle name="Currency 11 2 2 11" xfId="9987" xr:uid="{00000000-0005-0000-0000-00003C2A0000}"/>
    <cellStyle name="Currency 11 2 2 12" xfId="9988" xr:uid="{00000000-0005-0000-0000-00003D2A0000}"/>
    <cellStyle name="Currency 11 2 2 13" xfId="9989" xr:uid="{00000000-0005-0000-0000-00003E2A0000}"/>
    <cellStyle name="Currency 11 2 2 14" xfId="9990" xr:uid="{00000000-0005-0000-0000-00003F2A0000}"/>
    <cellStyle name="Currency 11 2 2 15" xfId="9991" xr:uid="{00000000-0005-0000-0000-0000402A0000}"/>
    <cellStyle name="Currency 11 2 2 2" xfId="9992" xr:uid="{00000000-0005-0000-0000-0000412A0000}"/>
    <cellStyle name="Currency 11 2 2 3" xfId="9993" xr:uid="{00000000-0005-0000-0000-0000422A0000}"/>
    <cellStyle name="Currency 11 2 2 4" xfId="9994" xr:uid="{00000000-0005-0000-0000-0000432A0000}"/>
    <cellStyle name="Currency 11 2 2 5" xfId="9995" xr:uid="{00000000-0005-0000-0000-0000442A0000}"/>
    <cellStyle name="Currency 11 2 2 6" xfId="9996" xr:uid="{00000000-0005-0000-0000-0000452A0000}"/>
    <cellStyle name="Currency 11 2 2 7" xfId="9997" xr:uid="{00000000-0005-0000-0000-0000462A0000}"/>
    <cellStyle name="Currency 11 2 2 8" xfId="9998" xr:uid="{00000000-0005-0000-0000-0000472A0000}"/>
    <cellStyle name="Currency 11 2 2 9" xfId="9999" xr:uid="{00000000-0005-0000-0000-0000482A0000}"/>
    <cellStyle name="Currency 11 2 3" xfId="10000" xr:uid="{00000000-0005-0000-0000-0000492A0000}"/>
    <cellStyle name="Currency 11 2 4" xfId="10001" xr:uid="{00000000-0005-0000-0000-00004A2A0000}"/>
    <cellStyle name="Currency 11 2 5" xfId="10002" xr:uid="{00000000-0005-0000-0000-00004B2A0000}"/>
    <cellStyle name="Currency 11 2 6" xfId="10003" xr:uid="{00000000-0005-0000-0000-00004C2A0000}"/>
    <cellStyle name="Currency 11 2 7" xfId="10004" xr:uid="{00000000-0005-0000-0000-00004D2A0000}"/>
    <cellStyle name="Currency 11 2 8" xfId="10005" xr:uid="{00000000-0005-0000-0000-00004E2A0000}"/>
    <cellStyle name="Currency 11 2 9" xfId="10006" xr:uid="{00000000-0005-0000-0000-00004F2A0000}"/>
    <cellStyle name="Currency 11 3" xfId="10007" xr:uid="{00000000-0005-0000-0000-0000502A0000}"/>
    <cellStyle name="Currency 11 3 2" xfId="10008" xr:uid="{00000000-0005-0000-0000-0000512A0000}"/>
    <cellStyle name="Currency 11 4" xfId="10009" xr:uid="{00000000-0005-0000-0000-0000522A0000}"/>
    <cellStyle name="Currency 11 4 2" xfId="10010" xr:uid="{00000000-0005-0000-0000-0000532A0000}"/>
    <cellStyle name="Currency 11 5" xfId="10011" xr:uid="{00000000-0005-0000-0000-0000542A0000}"/>
    <cellStyle name="Currency 11 6" xfId="10012" xr:uid="{00000000-0005-0000-0000-0000552A0000}"/>
    <cellStyle name="Currency 12" xfId="10013" xr:uid="{00000000-0005-0000-0000-0000562A0000}"/>
    <cellStyle name="Currency 12 10" xfId="10014" xr:uid="{00000000-0005-0000-0000-0000572A0000}"/>
    <cellStyle name="Currency 12 11" xfId="10015" xr:uid="{00000000-0005-0000-0000-0000582A0000}"/>
    <cellStyle name="Currency 12 12" xfId="10016" xr:uid="{00000000-0005-0000-0000-0000592A0000}"/>
    <cellStyle name="Currency 12 13" xfId="10017" xr:uid="{00000000-0005-0000-0000-00005A2A0000}"/>
    <cellStyle name="Currency 12 14" xfId="10018" xr:uid="{00000000-0005-0000-0000-00005B2A0000}"/>
    <cellStyle name="Currency 12 15" xfId="10019" xr:uid="{00000000-0005-0000-0000-00005C2A0000}"/>
    <cellStyle name="Currency 12 16" xfId="10020" xr:uid="{00000000-0005-0000-0000-00005D2A0000}"/>
    <cellStyle name="Currency 12 17" xfId="10021" xr:uid="{00000000-0005-0000-0000-00005E2A0000}"/>
    <cellStyle name="Currency 12 18" xfId="10022" xr:uid="{00000000-0005-0000-0000-00005F2A0000}"/>
    <cellStyle name="Currency 12 19" xfId="10023" xr:uid="{00000000-0005-0000-0000-0000602A0000}"/>
    <cellStyle name="Currency 12 2" xfId="10024" xr:uid="{00000000-0005-0000-0000-0000612A0000}"/>
    <cellStyle name="Currency 12 2 10" xfId="10025" xr:uid="{00000000-0005-0000-0000-0000622A0000}"/>
    <cellStyle name="Currency 12 2 11" xfId="10026" xr:uid="{00000000-0005-0000-0000-0000632A0000}"/>
    <cellStyle name="Currency 12 2 12" xfId="10027" xr:uid="{00000000-0005-0000-0000-0000642A0000}"/>
    <cellStyle name="Currency 12 2 13" xfId="10028" xr:uid="{00000000-0005-0000-0000-0000652A0000}"/>
    <cellStyle name="Currency 12 2 14" xfId="10029" xr:uid="{00000000-0005-0000-0000-0000662A0000}"/>
    <cellStyle name="Currency 12 2 15" xfId="10030" xr:uid="{00000000-0005-0000-0000-0000672A0000}"/>
    <cellStyle name="Currency 12 2 16" xfId="10031" xr:uid="{00000000-0005-0000-0000-0000682A0000}"/>
    <cellStyle name="Currency 12 2 17" xfId="10032" xr:uid="{00000000-0005-0000-0000-0000692A0000}"/>
    <cellStyle name="Currency 12 2 2" xfId="10033" xr:uid="{00000000-0005-0000-0000-00006A2A0000}"/>
    <cellStyle name="Currency 12 2 3" xfId="10034" xr:uid="{00000000-0005-0000-0000-00006B2A0000}"/>
    <cellStyle name="Currency 12 2 4" xfId="10035" xr:uid="{00000000-0005-0000-0000-00006C2A0000}"/>
    <cellStyle name="Currency 12 2 5" xfId="10036" xr:uid="{00000000-0005-0000-0000-00006D2A0000}"/>
    <cellStyle name="Currency 12 2 6" xfId="10037" xr:uid="{00000000-0005-0000-0000-00006E2A0000}"/>
    <cellStyle name="Currency 12 2 7" xfId="10038" xr:uid="{00000000-0005-0000-0000-00006F2A0000}"/>
    <cellStyle name="Currency 12 2 8" xfId="10039" xr:uid="{00000000-0005-0000-0000-0000702A0000}"/>
    <cellStyle name="Currency 12 2 9" xfId="10040" xr:uid="{00000000-0005-0000-0000-0000712A0000}"/>
    <cellStyle name="Currency 12 3" xfId="10041" xr:uid="{00000000-0005-0000-0000-0000722A0000}"/>
    <cellStyle name="Currency 12 3 2" xfId="10042" xr:uid="{00000000-0005-0000-0000-0000732A0000}"/>
    <cellStyle name="Currency 12 3 3" xfId="10043" xr:uid="{00000000-0005-0000-0000-0000742A0000}"/>
    <cellStyle name="Currency 12 4" xfId="10044" xr:uid="{00000000-0005-0000-0000-0000752A0000}"/>
    <cellStyle name="Currency 12 4 2" xfId="10045" xr:uid="{00000000-0005-0000-0000-0000762A0000}"/>
    <cellStyle name="Currency 12 4 3" xfId="10046" xr:uid="{00000000-0005-0000-0000-0000772A0000}"/>
    <cellStyle name="Currency 12 5" xfId="10047" xr:uid="{00000000-0005-0000-0000-0000782A0000}"/>
    <cellStyle name="Currency 12 6" xfId="10048" xr:uid="{00000000-0005-0000-0000-0000792A0000}"/>
    <cellStyle name="Currency 12 7" xfId="10049" xr:uid="{00000000-0005-0000-0000-00007A2A0000}"/>
    <cellStyle name="Currency 12 8" xfId="10050" xr:uid="{00000000-0005-0000-0000-00007B2A0000}"/>
    <cellStyle name="Currency 12 9" xfId="10051" xr:uid="{00000000-0005-0000-0000-00007C2A0000}"/>
    <cellStyle name="Currency 13" xfId="10052" xr:uid="{00000000-0005-0000-0000-00007D2A0000}"/>
    <cellStyle name="Currency 13 10" xfId="10053" xr:uid="{00000000-0005-0000-0000-00007E2A0000}"/>
    <cellStyle name="Currency 13 11" xfId="10054" xr:uid="{00000000-0005-0000-0000-00007F2A0000}"/>
    <cellStyle name="Currency 13 12" xfId="10055" xr:uid="{00000000-0005-0000-0000-0000802A0000}"/>
    <cellStyle name="Currency 13 13" xfId="10056" xr:uid="{00000000-0005-0000-0000-0000812A0000}"/>
    <cellStyle name="Currency 13 14" xfId="10057" xr:uid="{00000000-0005-0000-0000-0000822A0000}"/>
    <cellStyle name="Currency 13 15" xfId="10058" xr:uid="{00000000-0005-0000-0000-0000832A0000}"/>
    <cellStyle name="Currency 13 16" xfId="10059" xr:uid="{00000000-0005-0000-0000-0000842A0000}"/>
    <cellStyle name="Currency 13 17" xfId="10060" xr:uid="{00000000-0005-0000-0000-0000852A0000}"/>
    <cellStyle name="Currency 13 18" xfId="10061" xr:uid="{00000000-0005-0000-0000-0000862A0000}"/>
    <cellStyle name="Currency 13 19" xfId="10062" xr:uid="{00000000-0005-0000-0000-0000872A0000}"/>
    <cellStyle name="Currency 13 2" xfId="10063" xr:uid="{00000000-0005-0000-0000-0000882A0000}"/>
    <cellStyle name="Currency 13 2 10" xfId="10064" xr:uid="{00000000-0005-0000-0000-0000892A0000}"/>
    <cellStyle name="Currency 13 2 11" xfId="10065" xr:uid="{00000000-0005-0000-0000-00008A2A0000}"/>
    <cellStyle name="Currency 13 2 12" xfId="10066" xr:uid="{00000000-0005-0000-0000-00008B2A0000}"/>
    <cellStyle name="Currency 13 2 13" xfId="10067" xr:uid="{00000000-0005-0000-0000-00008C2A0000}"/>
    <cellStyle name="Currency 13 2 14" xfId="10068" xr:uid="{00000000-0005-0000-0000-00008D2A0000}"/>
    <cellStyle name="Currency 13 2 15" xfId="10069" xr:uid="{00000000-0005-0000-0000-00008E2A0000}"/>
    <cellStyle name="Currency 13 2 16" xfId="10070" xr:uid="{00000000-0005-0000-0000-00008F2A0000}"/>
    <cellStyle name="Currency 13 2 17" xfId="10071" xr:uid="{00000000-0005-0000-0000-0000902A0000}"/>
    <cellStyle name="Currency 13 2 2" xfId="10072" xr:uid="{00000000-0005-0000-0000-0000912A0000}"/>
    <cellStyle name="Currency 13 2 3" xfId="10073" xr:uid="{00000000-0005-0000-0000-0000922A0000}"/>
    <cellStyle name="Currency 13 2 4" xfId="10074" xr:uid="{00000000-0005-0000-0000-0000932A0000}"/>
    <cellStyle name="Currency 13 2 5" xfId="10075" xr:uid="{00000000-0005-0000-0000-0000942A0000}"/>
    <cellStyle name="Currency 13 2 6" xfId="10076" xr:uid="{00000000-0005-0000-0000-0000952A0000}"/>
    <cellStyle name="Currency 13 2 7" xfId="10077" xr:uid="{00000000-0005-0000-0000-0000962A0000}"/>
    <cellStyle name="Currency 13 2 8" xfId="10078" xr:uid="{00000000-0005-0000-0000-0000972A0000}"/>
    <cellStyle name="Currency 13 2 9" xfId="10079" xr:uid="{00000000-0005-0000-0000-0000982A0000}"/>
    <cellStyle name="Currency 13 3" xfId="10080" xr:uid="{00000000-0005-0000-0000-0000992A0000}"/>
    <cellStyle name="Currency 13 3 2" xfId="10081" xr:uid="{00000000-0005-0000-0000-00009A2A0000}"/>
    <cellStyle name="Currency 13 3 3" xfId="10082" xr:uid="{00000000-0005-0000-0000-00009B2A0000}"/>
    <cellStyle name="Currency 13 4" xfId="10083" xr:uid="{00000000-0005-0000-0000-00009C2A0000}"/>
    <cellStyle name="Currency 13 4 2" xfId="10084" xr:uid="{00000000-0005-0000-0000-00009D2A0000}"/>
    <cellStyle name="Currency 13 4 3" xfId="10085" xr:uid="{00000000-0005-0000-0000-00009E2A0000}"/>
    <cellStyle name="Currency 13 5" xfId="10086" xr:uid="{00000000-0005-0000-0000-00009F2A0000}"/>
    <cellStyle name="Currency 13 6" xfId="10087" xr:uid="{00000000-0005-0000-0000-0000A02A0000}"/>
    <cellStyle name="Currency 13 7" xfId="10088" xr:uid="{00000000-0005-0000-0000-0000A12A0000}"/>
    <cellStyle name="Currency 13 8" xfId="10089" xr:uid="{00000000-0005-0000-0000-0000A22A0000}"/>
    <cellStyle name="Currency 13 9" xfId="10090" xr:uid="{00000000-0005-0000-0000-0000A32A0000}"/>
    <cellStyle name="Currency 14" xfId="10091" xr:uid="{00000000-0005-0000-0000-0000A42A0000}"/>
    <cellStyle name="Currency 14 2" xfId="10092" xr:uid="{00000000-0005-0000-0000-0000A52A0000}"/>
    <cellStyle name="Currency 14 2 2" xfId="10093" xr:uid="{00000000-0005-0000-0000-0000A62A0000}"/>
    <cellStyle name="Currency 14 3" xfId="10094" xr:uid="{00000000-0005-0000-0000-0000A72A0000}"/>
    <cellStyle name="Currency 14 3 2" xfId="10095" xr:uid="{00000000-0005-0000-0000-0000A82A0000}"/>
    <cellStyle name="Currency 14 4" xfId="10096" xr:uid="{00000000-0005-0000-0000-0000A92A0000}"/>
    <cellStyle name="Currency 14 4 2" xfId="10097" xr:uid="{00000000-0005-0000-0000-0000AA2A0000}"/>
    <cellStyle name="Currency 14 5" xfId="10098" xr:uid="{00000000-0005-0000-0000-0000AB2A0000}"/>
    <cellStyle name="Currency 14 6" xfId="10099" xr:uid="{00000000-0005-0000-0000-0000AC2A0000}"/>
    <cellStyle name="Currency 15" xfId="10100" xr:uid="{00000000-0005-0000-0000-0000AD2A0000}"/>
    <cellStyle name="Currency 15 2" xfId="10101" xr:uid="{00000000-0005-0000-0000-0000AE2A0000}"/>
    <cellStyle name="Currency 15 2 2" xfId="10102" xr:uid="{00000000-0005-0000-0000-0000AF2A0000}"/>
    <cellStyle name="Currency 15 3" xfId="10103" xr:uid="{00000000-0005-0000-0000-0000B02A0000}"/>
    <cellStyle name="Currency 15 3 2" xfId="10104" xr:uid="{00000000-0005-0000-0000-0000B12A0000}"/>
    <cellStyle name="Currency 15 4" xfId="10105" xr:uid="{00000000-0005-0000-0000-0000B22A0000}"/>
    <cellStyle name="Currency 15 4 2" xfId="10106" xr:uid="{00000000-0005-0000-0000-0000B32A0000}"/>
    <cellStyle name="Currency 15 5" xfId="10107" xr:uid="{00000000-0005-0000-0000-0000B42A0000}"/>
    <cellStyle name="Currency 15 6" xfId="10108" xr:uid="{00000000-0005-0000-0000-0000B52A0000}"/>
    <cellStyle name="Currency 16" xfId="10109" xr:uid="{00000000-0005-0000-0000-0000B62A0000}"/>
    <cellStyle name="Currency 16 2" xfId="10110" xr:uid="{00000000-0005-0000-0000-0000B72A0000}"/>
    <cellStyle name="Currency 16 2 2" xfId="10111" xr:uid="{00000000-0005-0000-0000-0000B82A0000}"/>
    <cellStyle name="Currency 16 3" xfId="10112" xr:uid="{00000000-0005-0000-0000-0000B92A0000}"/>
    <cellStyle name="Currency 16 3 2" xfId="10113" xr:uid="{00000000-0005-0000-0000-0000BA2A0000}"/>
    <cellStyle name="Currency 16 4" xfId="10114" xr:uid="{00000000-0005-0000-0000-0000BB2A0000}"/>
    <cellStyle name="Currency 16 4 2" xfId="10115" xr:uid="{00000000-0005-0000-0000-0000BC2A0000}"/>
    <cellStyle name="Currency 16 5" xfId="10116" xr:uid="{00000000-0005-0000-0000-0000BD2A0000}"/>
    <cellStyle name="Currency 16 6" xfId="10117" xr:uid="{00000000-0005-0000-0000-0000BE2A0000}"/>
    <cellStyle name="Currency 17" xfId="10118" xr:uid="{00000000-0005-0000-0000-0000BF2A0000}"/>
    <cellStyle name="Currency 17 2" xfId="10119" xr:uid="{00000000-0005-0000-0000-0000C02A0000}"/>
    <cellStyle name="Currency 17 2 2" xfId="10120" xr:uid="{00000000-0005-0000-0000-0000C12A0000}"/>
    <cellStyle name="Currency 17 3" xfId="10121" xr:uid="{00000000-0005-0000-0000-0000C22A0000}"/>
    <cellStyle name="Currency 17 4" xfId="10122" xr:uid="{00000000-0005-0000-0000-0000C32A0000}"/>
    <cellStyle name="Currency 18" xfId="10123" xr:uid="{00000000-0005-0000-0000-0000C42A0000}"/>
    <cellStyle name="Currency 18 2" xfId="10124" xr:uid="{00000000-0005-0000-0000-0000C52A0000}"/>
    <cellStyle name="Currency 18 2 2" xfId="10125" xr:uid="{00000000-0005-0000-0000-0000C62A0000}"/>
    <cellStyle name="Currency 18 2 3" xfId="10126" xr:uid="{00000000-0005-0000-0000-0000C72A0000}"/>
    <cellStyle name="Currency 18 3" xfId="10127" xr:uid="{00000000-0005-0000-0000-0000C82A0000}"/>
    <cellStyle name="Currency 18 4" xfId="10128" xr:uid="{00000000-0005-0000-0000-0000C92A0000}"/>
    <cellStyle name="Currency 19" xfId="10129" xr:uid="{00000000-0005-0000-0000-0000CA2A0000}"/>
    <cellStyle name="Currency 19 2" xfId="10130" xr:uid="{00000000-0005-0000-0000-0000CB2A0000}"/>
    <cellStyle name="Currency 19 2 2" xfId="10131" xr:uid="{00000000-0005-0000-0000-0000CC2A0000}"/>
    <cellStyle name="Currency 19 2 3" xfId="10132" xr:uid="{00000000-0005-0000-0000-0000CD2A0000}"/>
    <cellStyle name="Currency 19 3" xfId="10133" xr:uid="{00000000-0005-0000-0000-0000CE2A0000}"/>
    <cellStyle name="Currency 19 4" xfId="10134" xr:uid="{00000000-0005-0000-0000-0000CF2A0000}"/>
    <cellStyle name="Currency 2" xfId="10135" xr:uid="{00000000-0005-0000-0000-0000D02A0000}"/>
    <cellStyle name="Currency 2 2" xfId="10136" xr:uid="{00000000-0005-0000-0000-0000D12A0000}"/>
    <cellStyle name="Currency 2 2 2" xfId="10137" xr:uid="{00000000-0005-0000-0000-0000D22A0000}"/>
    <cellStyle name="Currency 2 2 2 2" xfId="10138" xr:uid="{00000000-0005-0000-0000-0000D32A0000}"/>
    <cellStyle name="Currency 2 2 3" xfId="10139" xr:uid="{00000000-0005-0000-0000-0000D42A0000}"/>
    <cellStyle name="Currency 2 2 4" xfId="10140" xr:uid="{00000000-0005-0000-0000-0000D52A0000}"/>
    <cellStyle name="Currency 2 2 5" xfId="10141" xr:uid="{00000000-0005-0000-0000-0000D62A0000}"/>
    <cellStyle name="Currency 2 2 6" xfId="10142" xr:uid="{00000000-0005-0000-0000-0000D72A0000}"/>
    <cellStyle name="Currency 2 2 6 2" xfId="20456" xr:uid="{00000000-0005-0000-0000-0000D82A0000}"/>
    <cellStyle name="Currency 2 3" xfId="10143" xr:uid="{00000000-0005-0000-0000-0000D92A0000}"/>
    <cellStyle name="Currency 2 3 10" xfId="10144" xr:uid="{00000000-0005-0000-0000-0000DA2A0000}"/>
    <cellStyle name="Currency 2 3 11" xfId="10145" xr:uid="{00000000-0005-0000-0000-0000DB2A0000}"/>
    <cellStyle name="Currency 2 3 12" xfId="10146" xr:uid="{00000000-0005-0000-0000-0000DC2A0000}"/>
    <cellStyle name="Currency 2 3 13" xfId="10147" xr:uid="{00000000-0005-0000-0000-0000DD2A0000}"/>
    <cellStyle name="Currency 2 3 14" xfId="10148" xr:uid="{00000000-0005-0000-0000-0000DE2A0000}"/>
    <cellStyle name="Currency 2 3 15" xfId="10149" xr:uid="{00000000-0005-0000-0000-0000DF2A0000}"/>
    <cellStyle name="Currency 2 3 16" xfId="10150" xr:uid="{00000000-0005-0000-0000-0000E02A0000}"/>
    <cellStyle name="Currency 2 3 17" xfId="10151" xr:uid="{00000000-0005-0000-0000-0000E12A0000}"/>
    <cellStyle name="Currency 2 3 18" xfId="10152" xr:uid="{00000000-0005-0000-0000-0000E22A0000}"/>
    <cellStyle name="Currency 2 3 19" xfId="10153" xr:uid="{00000000-0005-0000-0000-0000E32A0000}"/>
    <cellStyle name="Currency 2 3 19 2" xfId="20457" xr:uid="{00000000-0005-0000-0000-0000E42A0000}"/>
    <cellStyle name="Currency 2 3 2" xfId="10154" xr:uid="{00000000-0005-0000-0000-0000E52A0000}"/>
    <cellStyle name="Currency 2 3 2 10" xfId="10155" xr:uid="{00000000-0005-0000-0000-0000E62A0000}"/>
    <cellStyle name="Currency 2 3 2 11" xfId="10156" xr:uid="{00000000-0005-0000-0000-0000E72A0000}"/>
    <cellStyle name="Currency 2 3 2 12" xfId="10157" xr:uid="{00000000-0005-0000-0000-0000E82A0000}"/>
    <cellStyle name="Currency 2 3 2 13" xfId="10158" xr:uid="{00000000-0005-0000-0000-0000E92A0000}"/>
    <cellStyle name="Currency 2 3 2 14" xfId="10159" xr:uid="{00000000-0005-0000-0000-0000EA2A0000}"/>
    <cellStyle name="Currency 2 3 2 15" xfId="10160" xr:uid="{00000000-0005-0000-0000-0000EB2A0000}"/>
    <cellStyle name="Currency 2 3 2 16" xfId="10161" xr:uid="{00000000-0005-0000-0000-0000EC2A0000}"/>
    <cellStyle name="Currency 2 3 2 17" xfId="10162" xr:uid="{00000000-0005-0000-0000-0000ED2A0000}"/>
    <cellStyle name="Currency 2 3 2 2" xfId="10163" xr:uid="{00000000-0005-0000-0000-0000EE2A0000}"/>
    <cellStyle name="Currency 2 3 2 3" xfId="10164" xr:uid="{00000000-0005-0000-0000-0000EF2A0000}"/>
    <cellStyle name="Currency 2 3 2 4" xfId="10165" xr:uid="{00000000-0005-0000-0000-0000F02A0000}"/>
    <cellStyle name="Currency 2 3 2 5" xfId="10166" xr:uid="{00000000-0005-0000-0000-0000F12A0000}"/>
    <cellStyle name="Currency 2 3 2 6" xfId="10167" xr:uid="{00000000-0005-0000-0000-0000F22A0000}"/>
    <cellStyle name="Currency 2 3 2 7" xfId="10168" xr:uid="{00000000-0005-0000-0000-0000F32A0000}"/>
    <cellStyle name="Currency 2 3 2 8" xfId="10169" xr:uid="{00000000-0005-0000-0000-0000F42A0000}"/>
    <cellStyle name="Currency 2 3 2 9" xfId="10170" xr:uid="{00000000-0005-0000-0000-0000F52A0000}"/>
    <cellStyle name="Currency 2 3 3" xfId="10171" xr:uid="{00000000-0005-0000-0000-0000F62A0000}"/>
    <cellStyle name="Currency 2 3 4" xfId="10172" xr:uid="{00000000-0005-0000-0000-0000F72A0000}"/>
    <cellStyle name="Currency 2 3 5" xfId="10173" xr:uid="{00000000-0005-0000-0000-0000F82A0000}"/>
    <cellStyle name="Currency 2 3 6" xfId="10174" xr:uid="{00000000-0005-0000-0000-0000F92A0000}"/>
    <cellStyle name="Currency 2 3 7" xfId="10175" xr:uid="{00000000-0005-0000-0000-0000FA2A0000}"/>
    <cellStyle name="Currency 2 3 8" xfId="10176" xr:uid="{00000000-0005-0000-0000-0000FB2A0000}"/>
    <cellStyle name="Currency 2 3 9" xfId="10177" xr:uid="{00000000-0005-0000-0000-0000FC2A0000}"/>
    <cellStyle name="Currency 2 4" xfId="10178" xr:uid="{00000000-0005-0000-0000-0000FD2A0000}"/>
    <cellStyle name="Currency 2 4 2" xfId="10179" xr:uid="{00000000-0005-0000-0000-0000FE2A0000}"/>
    <cellStyle name="Currency 2 4 2 2" xfId="10180" xr:uid="{00000000-0005-0000-0000-0000FF2A0000}"/>
    <cellStyle name="Currency 2 4 3" xfId="10181" xr:uid="{00000000-0005-0000-0000-0000002B0000}"/>
    <cellStyle name="Currency 2 5" xfId="10182" xr:uid="{00000000-0005-0000-0000-0000012B0000}"/>
    <cellStyle name="Currency 2 5 2" xfId="10183" xr:uid="{00000000-0005-0000-0000-0000022B0000}"/>
    <cellStyle name="Currency 2 5 2 2" xfId="10184" xr:uid="{00000000-0005-0000-0000-0000032B0000}"/>
    <cellStyle name="Currency 2 5 3" xfId="10185" xr:uid="{00000000-0005-0000-0000-0000042B0000}"/>
    <cellStyle name="Currency 2 6" xfId="10186" xr:uid="{00000000-0005-0000-0000-0000052B0000}"/>
    <cellStyle name="Currency 2 7" xfId="10187" xr:uid="{00000000-0005-0000-0000-0000062B0000}"/>
    <cellStyle name="Currency 20" xfId="10188" xr:uid="{00000000-0005-0000-0000-0000072B0000}"/>
    <cellStyle name="Currency 20 2" xfId="10189" xr:uid="{00000000-0005-0000-0000-0000082B0000}"/>
    <cellStyle name="Currency 20 2 2" xfId="10190" xr:uid="{00000000-0005-0000-0000-0000092B0000}"/>
    <cellStyle name="Currency 20 3" xfId="10191" xr:uid="{00000000-0005-0000-0000-00000A2B0000}"/>
    <cellStyle name="Currency 20 4" xfId="10192" xr:uid="{00000000-0005-0000-0000-00000B2B0000}"/>
    <cellStyle name="Currency 21" xfId="10193" xr:uid="{00000000-0005-0000-0000-00000C2B0000}"/>
    <cellStyle name="Currency 21 2" xfId="10194" xr:uid="{00000000-0005-0000-0000-00000D2B0000}"/>
    <cellStyle name="Currency 21 2 2" xfId="10195" xr:uid="{00000000-0005-0000-0000-00000E2B0000}"/>
    <cellStyle name="Currency 21 3" xfId="10196" xr:uid="{00000000-0005-0000-0000-00000F2B0000}"/>
    <cellStyle name="Currency 21 4" xfId="10197" xr:uid="{00000000-0005-0000-0000-0000102B0000}"/>
    <cellStyle name="Currency 22" xfId="10198" xr:uid="{00000000-0005-0000-0000-0000112B0000}"/>
    <cellStyle name="Currency 22 2" xfId="10199" xr:uid="{00000000-0005-0000-0000-0000122B0000}"/>
    <cellStyle name="Currency 22 2 2" xfId="10200" xr:uid="{00000000-0005-0000-0000-0000132B0000}"/>
    <cellStyle name="Currency 22 3" xfId="10201" xr:uid="{00000000-0005-0000-0000-0000142B0000}"/>
    <cellStyle name="Currency 22 4" xfId="10202" xr:uid="{00000000-0005-0000-0000-0000152B0000}"/>
    <cellStyle name="Currency 23" xfId="10203" xr:uid="{00000000-0005-0000-0000-0000162B0000}"/>
    <cellStyle name="Currency 23 2" xfId="10204" xr:uid="{00000000-0005-0000-0000-0000172B0000}"/>
    <cellStyle name="Currency 23 2 2" xfId="10205" xr:uid="{00000000-0005-0000-0000-0000182B0000}"/>
    <cellStyle name="Currency 23 3" xfId="10206" xr:uid="{00000000-0005-0000-0000-0000192B0000}"/>
    <cellStyle name="Currency 23 4" xfId="10207" xr:uid="{00000000-0005-0000-0000-00001A2B0000}"/>
    <cellStyle name="Currency 24" xfId="10208" xr:uid="{00000000-0005-0000-0000-00001B2B0000}"/>
    <cellStyle name="Currency 24 2" xfId="10209" xr:uid="{00000000-0005-0000-0000-00001C2B0000}"/>
    <cellStyle name="Currency 24 2 2" xfId="10210" xr:uid="{00000000-0005-0000-0000-00001D2B0000}"/>
    <cellStyle name="Currency 24 3" xfId="10211" xr:uid="{00000000-0005-0000-0000-00001E2B0000}"/>
    <cellStyle name="Currency 24 3 2" xfId="10212" xr:uid="{00000000-0005-0000-0000-00001F2B0000}"/>
    <cellStyle name="Currency 24 4" xfId="10213" xr:uid="{00000000-0005-0000-0000-0000202B0000}"/>
    <cellStyle name="Currency 24 5" xfId="10214" xr:uid="{00000000-0005-0000-0000-0000212B0000}"/>
    <cellStyle name="Currency 25" xfId="10215" xr:uid="{00000000-0005-0000-0000-0000222B0000}"/>
    <cellStyle name="Currency 25 2" xfId="10216" xr:uid="{00000000-0005-0000-0000-0000232B0000}"/>
    <cellStyle name="Currency 25 2 2" xfId="10217" xr:uid="{00000000-0005-0000-0000-0000242B0000}"/>
    <cellStyle name="Currency 25 3" xfId="10218" xr:uid="{00000000-0005-0000-0000-0000252B0000}"/>
    <cellStyle name="Currency 25 3 2" xfId="10219" xr:uid="{00000000-0005-0000-0000-0000262B0000}"/>
    <cellStyle name="Currency 25 4" xfId="10220" xr:uid="{00000000-0005-0000-0000-0000272B0000}"/>
    <cellStyle name="Currency 25 5" xfId="10221" xr:uid="{00000000-0005-0000-0000-0000282B0000}"/>
    <cellStyle name="Currency 26" xfId="10222" xr:uid="{00000000-0005-0000-0000-0000292B0000}"/>
    <cellStyle name="Currency 26 2" xfId="10223" xr:uid="{00000000-0005-0000-0000-00002A2B0000}"/>
    <cellStyle name="Currency 26 2 2" xfId="10224" xr:uid="{00000000-0005-0000-0000-00002B2B0000}"/>
    <cellStyle name="Currency 26 3" xfId="10225" xr:uid="{00000000-0005-0000-0000-00002C2B0000}"/>
    <cellStyle name="Currency 26 3 2" xfId="10226" xr:uid="{00000000-0005-0000-0000-00002D2B0000}"/>
    <cellStyle name="Currency 26 4" xfId="10227" xr:uid="{00000000-0005-0000-0000-00002E2B0000}"/>
    <cellStyle name="Currency 26 5" xfId="10228" xr:uid="{00000000-0005-0000-0000-00002F2B0000}"/>
    <cellStyle name="Currency 27" xfId="10229" xr:uid="{00000000-0005-0000-0000-0000302B0000}"/>
    <cellStyle name="Currency 27 2" xfId="10230" xr:uid="{00000000-0005-0000-0000-0000312B0000}"/>
    <cellStyle name="Currency 27 2 2" xfId="10231" xr:uid="{00000000-0005-0000-0000-0000322B0000}"/>
    <cellStyle name="Currency 27 3" xfId="10232" xr:uid="{00000000-0005-0000-0000-0000332B0000}"/>
    <cellStyle name="Currency 27 3 2" xfId="10233" xr:uid="{00000000-0005-0000-0000-0000342B0000}"/>
    <cellStyle name="Currency 27 4" xfId="10234" xr:uid="{00000000-0005-0000-0000-0000352B0000}"/>
    <cellStyle name="Currency 27 5" xfId="10235" xr:uid="{00000000-0005-0000-0000-0000362B0000}"/>
    <cellStyle name="Currency 28" xfId="10236" xr:uid="{00000000-0005-0000-0000-0000372B0000}"/>
    <cellStyle name="Currency 28 2" xfId="10237" xr:uid="{00000000-0005-0000-0000-0000382B0000}"/>
    <cellStyle name="Currency 28 3" xfId="10238" xr:uid="{00000000-0005-0000-0000-0000392B0000}"/>
    <cellStyle name="Currency 29" xfId="10239" xr:uid="{00000000-0005-0000-0000-00003A2B0000}"/>
    <cellStyle name="Currency 29 2" xfId="10240" xr:uid="{00000000-0005-0000-0000-00003B2B0000}"/>
    <cellStyle name="Currency 29 3" xfId="10241" xr:uid="{00000000-0005-0000-0000-00003C2B0000}"/>
    <cellStyle name="Currency 29 4" xfId="10242" xr:uid="{00000000-0005-0000-0000-00003D2B0000}"/>
    <cellStyle name="Currency 3" xfId="10243" xr:uid="{00000000-0005-0000-0000-00003E2B0000}"/>
    <cellStyle name="Currency 3 2" xfId="10244" xr:uid="{00000000-0005-0000-0000-00003F2B0000}"/>
    <cellStyle name="Currency 3 2 10" xfId="10245" xr:uid="{00000000-0005-0000-0000-0000402B0000}"/>
    <cellStyle name="Currency 3 2 11" xfId="10246" xr:uid="{00000000-0005-0000-0000-0000412B0000}"/>
    <cellStyle name="Currency 3 2 12" xfId="10247" xr:uid="{00000000-0005-0000-0000-0000422B0000}"/>
    <cellStyle name="Currency 3 2 13" xfId="10248" xr:uid="{00000000-0005-0000-0000-0000432B0000}"/>
    <cellStyle name="Currency 3 2 14" xfId="10249" xr:uid="{00000000-0005-0000-0000-0000442B0000}"/>
    <cellStyle name="Currency 3 2 15" xfId="10250" xr:uid="{00000000-0005-0000-0000-0000452B0000}"/>
    <cellStyle name="Currency 3 2 16" xfId="10251" xr:uid="{00000000-0005-0000-0000-0000462B0000}"/>
    <cellStyle name="Currency 3 2 17" xfId="10252" xr:uid="{00000000-0005-0000-0000-0000472B0000}"/>
    <cellStyle name="Currency 3 2 18" xfId="10253" xr:uid="{00000000-0005-0000-0000-0000482B0000}"/>
    <cellStyle name="Currency 3 2 19" xfId="10254" xr:uid="{00000000-0005-0000-0000-0000492B0000}"/>
    <cellStyle name="Currency 3 2 2" xfId="10255" xr:uid="{00000000-0005-0000-0000-00004A2B0000}"/>
    <cellStyle name="Currency 3 2 2 10" xfId="10256" xr:uid="{00000000-0005-0000-0000-00004B2B0000}"/>
    <cellStyle name="Currency 3 2 2 11" xfId="10257" xr:uid="{00000000-0005-0000-0000-00004C2B0000}"/>
    <cellStyle name="Currency 3 2 2 12" xfId="10258" xr:uid="{00000000-0005-0000-0000-00004D2B0000}"/>
    <cellStyle name="Currency 3 2 2 13" xfId="10259" xr:uid="{00000000-0005-0000-0000-00004E2B0000}"/>
    <cellStyle name="Currency 3 2 2 14" xfId="10260" xr:uid="{00000000-0005-0000-0000-00004F2B0000}"/>
    <cellStyle name="Currency 3 2 2 15" xfId="10261" xr:uid="{00000000-0005-0000-0000-0000502B0000}"/>
    <cellStyle name="Currency 3 2 2 16" xfId="10262" xr:uid="{00000000-0005-0000-0000-0000512B0000}"/>
    <cellStyle name="Currency 3 2 2 17" xfId="10263" xr:uid="{00000000-0005-0000-0000-0000522B0000}"/>
    <cellStyle name="Currency 3 2 2 2" xfId="10264" xr:uid="{00000000-0005-0000-0000-0000532B0000}"/>
    <cellStyle name="Currency 3 2 2 3" xfId="10265" xr:uid="{00000000-0005-0000-0000-0000542B0000}"/>
    <cellStyle name="Currency 3 2 2 4" xfId="10266" xr:uid="{00000000-0005-0000-0000-0000552B0000}"/>
    <cellStyle name="Currency 3 2 2 5" xfId="10267" xr:uid="{00000000-0005-0000-0000-0000562B0000}"/>
    <cellStyle name="Currency 3 2 2 6" xfId="10268" xr:uid="{00000000-0005-0000-0000-0000572B0000}"/>
    <cellStyle name="Currency 3 2 2 7" xfId="10269" xr:uid="{00000000-0005-0000-0000-0000582B0000}"/>
    <cellStyle name="Currency 3 2 2 8" xfId="10270" xr:uid="{00000000-0005-0000-0000-0000592B0000}"/>
    <cellStyle name="Currency 3 2 2 9" xfId="10271" xr:uid="{00000000-0005-0000-0000-00005A2B0000}"/>
    <cellStyle name="Currency 3 2 20" xfId="10272" xr:uid="{00000000-0005-0000-0000-00005B2B0000}"/>
    <cellStyle name="Currency 3 2 20 2" xfId="20458" xr:uid="{00000000-0005-0000-0000-00005C2B0000}"/>
    <cellStyle name="Currency 3 2 3" xfId="10273" xr:uid="{00000000-0005-0000-0000-00005D2B0000}"/>
    <cellStyle name="Currency 3 2 3 2" xfId="10274" xr:uid="{00000000-0005-0000-0000-00005E2B0000}"/>
    <cellStyle name="Currency 3 2 3 3" xfId="10275" xr:uid="{00000000-0005-0000-0000-00005F2B0000}"/>
    <cellStyle name="Currency 3 2 4" xfId="10276" xr:uid="{00000000-0005-0000-0000-0000602B0000}"/>
    <cellStyle name="Currency 3 2 5" xfId="10277" xr:uid="{00000000-0005-0000-0000-0000612B0000}"/>
    <cellStyle name="Currency 3 2 6" xfId="10278" xr:uid="{00000000-0005-0000-0000-0000622B0000}"/>
    <cellStyle name="Currency 3 2 7" xfId="10279" xr:uid="{00000000-0005-0000-0000-0000632B0000}"/>
    <cellStyle name="Currency 3 2 8" xfId="10280" xr:uid="{00000000-0005-0000-0000-0000642B0000}"/>
    <cellStyle name="Currency 3 2 9" xfId="10281" xr:uid="{00000000-0005-0000-0000-0000652B0000}"/>
    <cellStyle name="Currency 3 3" xfId="10282" xr:uid="{00000000-0005-0000-0000-0000662B0000}"/>
    <cellStyle name="Currency 3 3 2" xfId="10283" xr:uid="{00000000-0005-0000-0000-0000672B0000}"/>
    <cellStyle name="Currency 3 3 2 2" xfId="10284" xr:uid="{00000000-0005-0000-0000-0000682B0000}"/>
    <cellStyle name="Currency 3 3 3" xfId="10285" xr:uid="{00000000-0005-0000-0000-0000692B0000}"/>
    <cellStyle name="Currency 3 3 4" xfId="10286" xr:uid="{00000000-0005-0000-0000-00006A2B0000}"/>
    <cellStyle name="Currency 3 3 5" xfId="10287" xr:uid="{00000000-0005-0000-0000-00006B2B0000}"/>
    <cellStyle name="Currency 3 3 5 2" xfId="20459" xr:uid="{00000000-0005-0000-0000-00006C2B0000}"/>
    <cellStyle name="Currency 3 4" xfId="10288" xr:uid="{00000000-0005-0000-0000-00006D2B0000}"/>
    <cellStyle name="Currency 3 4 2" xfId="10289" xr:uid="{00000000-0005-0000-0000-00006E2B0000}"/>
    <cellStyle name="Currency 3 5" xfId="10290" xr:uid="{00000000-0005-0000-0000-00006F2B0000}"/>
    <cellStyle name="Currency 3 5 2" xfId="10291" xr:uid="{00000000-0005-0000-0000-0000702B0000}"/>
    <cellStyle name="Currency 3 6" xfId="10292" xr:uid="{00000000-0005-0000-0000-0000712B0000}"/>
    <cellStyle name="Currency 3 7" xfId="10293" xr:uid="{00000000-0005-0000-0000-0000722B0000}"/>
    <cellStyle name="Currency 30" xfId="10294" xr:uid="{00000000-0005-0000-0000-0000732B0000}"/>
    <cellStyle name="Currency 30 2" xfId="10295" xr:uid="{00000000-0005-0000-0000-0000742B0000}"/>
    <cellStyle name="Currency 30 3" xfId="10296" xr:uid="{00000000-0005-0000-0000-0000752B0000}"/>
    <cellStyle name="Currency 30 4" xfId="10297" xr:uid="{00000000-0005-0000-0000-0000762B0000}"/>
    <cellStyle name="Currency 31" xfId="10298" xr:uid="{00000000-0005-0000-0000-0000772B0000}"/>
    <cellStyle name="Currency 31 2" xfId="10299" xr:uid="{00000000-0005-0000-0000-0000782B0000}"/>
    <cellStyle name="Currency 31 2 2" xfId="10300" xr:uid="{00000000-0005-0000-0000-0000792B0000}"/>
    <cellStyle name="Currency 31 2 3" xfId="10301" xr:uid="{00000000-0005-0000-0000-00007A2B0000}"/>
    <cellStyle name="Currency 31 3" xfId="10302" xr:uid="{00000000-0005-0000-0000-00007B2B0000}"/>
    <cellStyle name="Currency 31 4" xfId="10303" xr:uid="{00000000-0005-0000-0000-00007C2B0000}"/>
    <cellStyle name="Currency 32" xfId="10304" xr:uid="{00000000-0005-0000-0000-00007D2B0000}"/>
    <cellStyle name="Currency 32 2" xfId="10305" xr:uid="{00000000-0005-0000-0000-00007E2B0000}"/>
    <cellStyle name="Currency 32 2 2" xfId="10306" xr:uid="{00000000-0005-0000-0000-00007F2B0000}"/>
    <cellStyle name="Currency 32 2 3" xfId="10307" xr:uid="{00000000-0005-0000-0000-0000802B0000}"/>
    <cellStyle name="Currency 32 3" xfId="10308" xr:uid="{00000000-0005-0000-0000-0000812B0000}"/>
    <cellStyle name="Currency 32 4" xfId="10309" xr:uid="{00000000-0005-0000-0000-0000822B0000}"/>
    <cellStyle name="Currency 33" xfId="10310" xr:uid="{00000000-0005-0000-0000-0000832B0000}"/>
    <cellStyle name="Currency 33 2" xfId="10311" xr:uid="{00000000-0005-0000-0000-0000842B0000}"/>
    <cellStyle name="Currency 33 3" xfId="10312" xr:uid="{00000000-0005-0000-0000-0000852B0000}"/>
    <cellStyle name="Currency 33 4" xfId="10313" xr:uid="{00000000-0005-0000-0000-0000862B0000}"/>
    <cellStyle name="Currency 34" xfId="10314" xr:uid="{00000000-0005-0000-0000-0000872B0000}"/>
    <cellStyle name="Currency 34 2" xfId="10315" xr:uid="{00000000-0005-0000-0000-0000882B0000}"/>
    <cellStyle name="Currency 34 3" xfId="10316" xr:uid="{00000000-0005-0000-0000-0000892B0000}"/>
    <cellStyle name="Currency 34 4" xfId="10317" xr:uid="{00000000-0005-0000-0000-00008A2B0000}"/>
    <cellStyle name="Currency 35" xfId="10318" xr:uid="{00000000-0005-0000-0000-00008B2B0000}"/>
    <cellStyle name="Currency 35 2" xfId="10319" xr:uid="{00000000-0005-0000-0000-00008C2B0000}"/>
    <cellStyle name="Currency 36" xfId="10320" xr:uid="{00000000-0005-0000-0000-00008D2B0000}"/>
    <cellStyle name="Currency 36 2" xfId="10321" xr:uid="{00000000-0005-0000-0000-00008E2B0000}"/>
    <cellStyle name="Currency 37" xfId="10322" xr:uid="{00000000-0005-0000-0000-00008F2B0000}"/>
    <cellStyle name="Currency 38" xfId="10323" xr:uid="{00000000-0005-0000-0000-0000902B0000}"/>
    <cellStyle name="Currency 4" xfId="10324" xr:uid="{00000000-0005-0000-0000-0000912B0000}"/>
    <cellStyle name="Currency 4 2" xfId="10325" xr:uid="{00000000-0005-0000-0000-0000922B0000}"/>
    <cellStyle name="Currency 4 2 10" xfId="10326" xr:uid="{00000000-0005-0000-0000-0000932B0000}"/>
    <cellStyle name="Currency 4 2 11" xfId="10327" xr:uid="{00000000-0005-0000-0000-0000942B0000}"/>
    <cellStyle name="Currency 4 2 12" xfId="10328" xr:uid="{00000000-0005-0000-0000-0000952B0000}"/>
    <cellStyle name="Currency 4 2 13" xfId="10329" xr:uid="{00000000-0005-0000-0000-0000962B0000}"/>
    <cellStyle name="Currency 4 2 14" xfId="10330" xr:uid="{00000000-0005-0000-0000-0000972B0000}"/>
    <cellStyle name="Currency 4 2 15" xfId="10331" xr:uid="{00000000-0005-0000-0000-0000982B0000}"/>
    <cellStyle name="Currency 4 2 16" xfId="10332" xr:uid="{00000000-0005-0000-0000-0000992B0000}"/>
    <cellStyle name="Currency 4 2 17" xfId="10333" xr:uid="{00000000-0005-0000-0000-00009A2B0000}"/>
    <cellStyle name="Currency 4 2 18" xfId="10334" xr:uid="{00000000-0005-0000-0000-00009B2B0000}"/>
    <cellStyle name="Currency 4 2 19" xfId="10335" xr:uid="{00000000-0005-0000-0000-00009C2B0000}"/>
    <cellStyle name="Currency 4 2 2" xfId="10336" xr:uid="{00000000-0005-0000-0000-00009D2B0000}"/>
    <cellStyle name="Currency 4 2 2 10" xfId="10337" xr:uid="{00000000-0005-0000-0000-00009E2B0000}"/>
    <cellStyle name="Currency 4 2 2 11" xfId="10338" xr:uid="{00000000-0005-0000-0000-00009F2B0000}"/>
    <cellStyle name="Currency 4 2 2 12" xfId="10339" xr:uid="{00000000-0005-0000-0000-0000A02B0000}"/>
    <cellStyle name="Currency 4 2 2 13" xfId="10340" xr:uid="{00000000-0005-0000-0000-0000A12B0000}"/>
    <cellStyle name="Currency 4 2 2 14" xfId="10341" xr:uid="{00000000-0005-0000-0000-0000A22B0000}"/>
    <cellStyle name="Currency 4 2 2 15" xfId="10342" xr:uid="{00000000-0005-0000-0000-0000A32B0000}"/>
    <cellStyle name="Currency 4 2 2 16" xfId="10343" xr:uid="{00000000-0005-0000-0000-0000A42B0000}"/>
    <cellStyle name="Currency 4 2 2 17" xfId="10344" xr:uid="{00000000-0005-0000-0000-0000A52B0000}"/>
    <cellStyle name="Currency 4 2 2 2" xfId="10345" xr:uid="{00000000-0005-0000-0000-0000A62B0000}"/>
    <cellStyle name="Currency 4 2 2 3" xfId="10346" xr:uid="{00000000-0005-0000-0000-0000A72B0000}"/>
    <cellStyle name="Currency 4 2 2 4" xfId="10347" xr:uid="{00000000-0005-0000-0000-0000A82B0000}"/>
    <cellStyle name="Currency 4 2 2 5" xfId="10348" xr:uid="{00000000-0005-0000-0000-0000A92B0000}"/>
    <cellStyle name="Currency 4 2 2 6" xfId="10349" xr:uid="{00000000-0005-0000-0000-0000AA2B0000}"/>
    <cellStyle name="Currency 4 2 2 7" xfId="10350" xr:uid="{00000000-0005-0000-0000-0000AB2B0000}"/>
    <cellStyle name="Currency 4 2 2 8" xfId="10351" xr:uid="{00000000-0005-0000-0000-0000AC2B0000}"/>
    <cellStyle name="Currency 4 2 2 9" xfId="10352" xr:uid="{00000000-0005-0000-0000-0000AD2B0000}"/>
    <cellStyle name="Currency 4 2 3" xfId="10353" xr:uid="{00000000-0005-0000-0000-0000AE2B0000}"/>
    <cellStyle name="Currency 4 2 3 2" xfId="10354" xr:uid="{00000000-0005-0000-0000-0000AF2B0000}"/>
    <cellStyle name="Currency 4 2 3 3" xfId="10355" xr:uid="{00000000-0005-0000-0000-0000B02B0000}"/>
    <cellStyle name="Currency 4 2 4" xfId="10356" xr:uid="{00000000-0005-0000-0000-0000B12B0000}"/>
    <cellStyle name="Currency 4 2 5" xfId="10357" xr:uid="{00000000-0005-0000-0000-0000B22B0000}"/>
    <cellStyle name="Currency 4 2 6" xfId="10358" xr:uid="{00000000-0005-0000-0000-0000B32B0000}"/>
    <cellStyle name="Currency 4 2 7" xfId="10359" xr:uid="{00000000-0005-0000-0000-0000B42B0000}"/>
    <cellStyle name="Currency 4 2 8" xfId="10360" xr:uid="{00000000-0005-0000-0000-0000B52B0000}"/>
    <cellStyle name="Currency 4 2 9" xfId="10361" xr:uid="{00000000-0005-0000-0000-0000B62B0000}"/>
    <cellStyle name="Currency 4 3" xfId="10362" xr:uid="{00000000-0005-0000-0000-0000B72B0000}"/>
    <cellStyle name="Currency 4 3 2" xfId="10363" xr:uid="{00000000-0005-0000-0000-0000B82B0000}"/>
    <cellStyle name="Currency 4 3 3" xfId="10364" xr:uid="{00000000-0005-0000-0000-0000B92B0000}"/>
    <cellStyle name="Currency 4 4" xfId="10365" xr:uid="{00000000-0005-0000-0000-0000BA2B0000}"/>
    <cellStyle name="Currency 4 4 2" xfId="10366" xr:uid="{00000000-0005-0000-0000-0000BB2B0000}"/>
    <cellStyle name="Currency 4 5" xfId="10367" xr:uid="{00000000-0005-0000-0000-0000BC2B0000}"/>
    <cellStyle name="Currency 4 6" xfId="10368" xr:uid="{00000000-0005-0000-0000-0000BD2B0000}"/>
    <cellStyle name="Currency 4 7" xfId="10369" xr:uid="{00000000-0005-0000-0000-0000BE2B0000}"/>
    <cellStyle name="Currency 5" xfId="10370" xr:uid="{00000000-0005-0000-0000-0000BF2B0000}"/>
    <cellStyle name="Currency 5 2" xfId="10371" xr:uid="{00000000-0005-0000-0000-0000C02B0000}"/>
    <cellStyle name="Currency 5 2 10" xfId="10372" xr:uid="{00000000-0005-0000-0000-0000C12B0000}"/>
    <cellStyle name="Currency 5 2 11" xfId="10373" xr:uid="{00000000-0005-0000-0000-0000C22B0000}"/>
    <cellStyle name="Currency 5 2 12" xfId="10374" xr:uid="{00000000-0005-0000-0000-0000C32B0000}"/>
    <cellStyle name="Currency 5 2 13" xfId="10375" xr:uid="{00000000-0005-0000-0000-0000C42B0000}"/>
    <cellStyle name="Currency 5 2 14" xfId="10376" xr:uid="{00000000-0005-0000-0000-0000C52B0000}"/>
    <cellStyle name="Currency 5 2 15" xfId="10377" xr:uid="{00000000-0005-0000-0000-0000C62B0000}"/>
    <cellStyle name="Currency 5 2 16" xfId="10378" xr:uid="{00000000-0005-0000-0000-0000C72B0000}"/>
    <cellStyle name="Currency 5 2 17" xfId="10379" xr:uid="{00000000-0005-0000-0000-0000C82B0000}"/>
    <cellStyle name="Currency 5 2 18" xfId="10380" xr:uid="{00000000-0005-0000-0000-0000C92B0000}"/>
    <cellStyle name="Currency 5 2 19" xfId="10381" xr:uid="{00000000-0005-0000-0000-0000CA2B0000}"/>
    <cellStyle name="Currency 5 2 2" xfId="10382" xr:uid="{00000000-0005-0000-0000-0000CB2B0000}"/>
    <cellStyle name="Currency 5 2 2 10" xfId="10383" xr:uid="{00000000-0005-0000-0000-0000CC2B0000}"/>
    <cellStyle name="Currency 5 2 2 11" xfId="10384" xr:uid="{00000000-0005-0000-0000-0000CD2B0000}"/>
    <cellStyle name="Currency 5 2 2 12" xfId="10385" xr:uid="{00000000-0005-0000-0000-0000CE2B0000}"/>
    <cellStyle name="Currency 5 2 2 13" xfId="10386" xr:uid="{00000000-0005-0000-0000-0000CF2B0000}"/>
    <cellStyle name="Currency 5 2 2 14" xfId="10387" xr:uid="{00000000-0005-0000-0000-0000D02B0000}"/>
    <cellStyle name="Currency 5 2 2 15" xfId="10388" xr:uid="{00000000-0005-0000-0000-0000D12B0000}"/>
    <cellStyle name="Currency 5 2 2 16" xfId="10389" xr:uid="{00000000-0005-0000-0000-0000D22B0000}"/>
    <cellStyle name="Currency 5 2 2 17" xfId="10390" xr:uid="{00000000-0005-0000-0000-0000D32B0000}"/>
    <cellStyle name="Currency 5 2 2 2" xfId="10391" xr:uid="{00000000-0005-0000-0000-0000D42B0000}"/>
    <cellStyle name="Currency 5 2 2 3" xfId="10392" xr:uid="{00000000-0005-0000-0000-0000D52B0000}"/>
    <cellStyle name="Currency 5 2 2 4" xfId="10393" xr:uid="{00000000-0005-0000-0000-0000D62B0000}"/>
    <cellStyle name="Currency 5 2 2 5" xfId="10394" xr:uid="{00000000-0005-0000-0000-0000D72B0000}"/>
    <cellStyle name="Currency 5 2 2 6" xfId="10395" xr:uid="{00000000-0005-0000-0000-0000D82B0000}"/>
    <cellStyle name="Currency 5 2 2 7" xfId="10396" xr:uid="{00000000-0005-0000-0000-0000D92B0000}"/>
    <cellStyle name="Currency 5 2 2 8" xfId="10397" xr:uid="{00000000-0005-0000-0000-0000DA2B0000}"/>
    <cellStyle name="Currency 5 2 2 9" xfId="10398" xr:uid="{00000000-0005-0000-0000-0000DB2B0000}"/>
    <cellStyle name="Currency 5 2 3" xfId="10399" xr:uid="{00000000-0005-0000-0000-0000DC2B0000}"/>
    <cellStyle name="Currency 5 2 4" xfId="10400" xr:uid="{00000000-0005-0000-0000-0000DD2B0000}"/>
    <cellStyle name="Currency 5 2 5" xfId="10401" xr:uid="{00000000-0005-0000-0000-0000DE2B0000}"/>
    <cellStyle name="Currency 5 2 6" xfId="10402" xr:uid="{00000000-0005-0000-0000-0000DF2B0000}"/>
    <cellStyle name="Currency 5 2 7" xfId="10403" xr:uid="{00000000-0005-0000-0000-0000E02B0000}"/>
    <cellStyle name="Currency 5 2 8" xfId="10404" xr:uid="{00000000-0005-0000-0000-0000E12B0000}"/>
    <cellStyle name="Currency 5 2 9" xfId="10405" xr:uid="{00000000-0005-0000-0000-0000E22B0000}"/>
    <cellStyle name="Currency 5 3" xfId="10406" xr:uid="{00000000-0005-0000-0000-0000E32B0000}"/>
    <cellStyle name="Currency 5 3 2" xfId="10407" xr:uid="{00000000-0005-0000-0000-0000E42B0000}"/>
    <cellStyle name="Currency 5 3 3" xfId="10408" xr:uid="{00000000-0005-0000-0000-0000E52B0000}"/>
    <cellStyle name="Currency 5 4" xfId="10409" xr:uid="{00000000-0005-0000-0000-0000E62B0000}"/>
    <cellStyle name="Currency 5 4 2" xfId="10410" xr:uid="{00000000-0005-0000-0000-0000E72B0000}"/>
    <cellStyle name="Currency 5 5" xfId="10411" xr:uid="{00000000-0005-0000-0000-0000E82B0000}"/>
    <cellStyle name="Currency 5 6" xfId="10412" xr:uid="{00000000-0005-0000-0000-0000E92B0000}"/>
    <cellStyle name="Currency 6" xfId="10413" xr:uid="{00000000-0005-0000-0000-0000EA2B0000}"/>
    <cellStyle name="Currency 6 2" xfId="10414" xr:uid="{00000000-0005-0000-0000-0000EB2B0000}"/>
    <cellStyle name="Currency 6 2 10" xfId="10415" xr:uid="{00000000-0005-0000-0000-0000EC2B0000}"/>
    <cellStyle name="Currency 6 2 11" xfId="10416" xr:uid="{00000000-0005-0000-0000-0000ED2B0000}"/>
    <cellStyle name="Currency 6 2 12" xfId="10417" xr:uid="{00000000-0005-0000-0000-0000EE2B0000}"/>
    <cellStyle name="Currency 6 2 13" xfId="10418" xr:uid="{00000000-0005-0000-0000-0000EF2B0000}"/>
    <cellStyle name="Currency 6 2 14" xfId="10419" xr:uid="{00000000-0005-0000-0000-0000F02B0000}"/>
    <cellStyle name="Currency 6 2 15" xfId="10420" xr:uid="{00000000-0005-0000-0000-0000F12B0000}"/>
    <cellStyle name="Currency 6 2 16" xfId="10421" xr:uid="{00000000-0005-0000-0000-0000F22B0000}"/>
    <cellStyle name="Currency 6 2 17" xfId="10422" xr:uid="{00000000-0005-0000-0000-0000F32B0000}"/>
    <cellStyle name="Currency 6 2 18" xfId="10423" xr:uid="{00000000-0005-0000-0000-0000F42B0000}"/>
    <cellStyle name="Currency 6 2 19" xfId="10424" xr:uid="{00000000-0005-0000-0000-0000F52B0000}"/>
    <cellStyle name="Currency 6 2 2" xfId="10425" xr:uid="{00000000-0005-0000-0000-0000F62B0000}"/>
    <cellStyle name="Currency 6 2 2 10" xfId="10426" xr:uid="{00000000-0005-0000-0000-0000F72B0000}"/>
    <cellStyle name="Currency 6 2 2 11" xfId="10427" xr:uid="{00000000-0005-0000-0000-0000F82B0000}"/>
    <cellStyle name="Currency 6 2 2 12" xfId="10428" xr:uid="{00000000-0005-0000-0000-0000F92B0000}"/>
    <cellStyle name="Currency 6 2 2 13" xfId="10429" xr:uid="{00000000-0005-0000-0000-0000FA2B0000}"/>
    <cellStyle name="Currency 6 2 2 14" xfId="10430" xr:uid="{00000000-0005-0000-0000-0000FB2B0000}"/>
    <cellStyle name="Currency 6 2 2 15" xfId="10431" xr:uid="{00000000-0005-0000-0000-0000FC2B0000}"/>
    <cellStyle name="Currency 6 2 2 16" xfId="10432" xr:uid="{00000000-0005-0000-0000-0000FD2B0000}"/>
    <cellStyle name="Currency 6 2 2 17" xfId="10433" xr:uid="{00000000-0005-0000-0000-0000FE2B0000}"/>
    <cellStyle name="Currency 6 2 2 2" xfId="10434" xr:uid="{00000000-0005-0000-0000-0000FF2B0000}"/>
    <cellStyle name="Currency 6 2 2 3" xfId="10435" xr:uid="{00000000-0005-0000-0000-0000002C0000}"/>
    <cellStyle name="Currency 6 2 2 4" xfId="10436" xr:uid="{00000000-0005-0000-0000-0000012C0000}"/>
    <cellStyle name="Currency 6 2 2 5" xfId="10437" xr:uid="{00000000-0005-0000-0000-0000022C0000}"/>
    <cellStyle name="Currency 6 2 2 6" xfId="10438" xr:uid="{00000000-0005-0000-0000-0000032C0000}"/>
    <cellStyle name="Currency 6 2 2 7" xfId="10439" xr:uid="{00000000-0005-0000-0000-0000042C0000}"/>
    <cellStyle name="Currency 6 2 2 8" xfId="10440" xr:uid="{00000000-0005-0000-0000-0000052C0000}"/>
    <cellStyle name="Currency 6 2 2 9" xfId="10441" xr:uid="{00000000-0005-0000-0000-0000062C0000}"/>
    <cellStyle name="Currency 6 2 3" xfId="10442" xr:uid="{00000000-0005-0000-0000-0000072C0000}"/>
    <cellStyle name="Currency 6 2 4" xfId="10443" xr:uid="{00000000-0005-0000-0000-0000082C0000}"/>
    <cellStyle name="Currency 6 2 5" xfId="10444" xr:uid="{00000000-0005-0000-0000-0000092C0000}"/>
    <cellStyle name="Currency 6 2 6" xfId="10445" xr:uid="{00000000-0005-0000-0000-00000A2C0000}"/>
    <cellStyle name="Currency 6 2 7" xfId="10446" xr:uid="{00000000-0005-0000-0000-00000B2C0000}"/>
    <cellStyle name="Currency 6 2 8" xfId="10447" xr:uid="{00000000-0005-0000-0000-00000C2C0000}"/>
    <cellStyle name="Currency 6 2 9" xfId="10448" xr:uid="{00000000-0005-0000-0000-00000D2C0000}"/>
    <cellStyle name="Currency 6 3" xfId="10449" xr:uid="{00000000-0005-0000-0000-00000E2C0000}"/>
    <cellStyle name="Currency 6 3 2" xfId="10450" xr:uid="{00000000-0005-0000-0000-00000F2C0000}"/>
    <cellStyle name="Currency 6 4" xfId="10451" xr:uid="{00000000-0005-0000-0000-0000102C0000}"/>
    <cellStyle name="Currency 6 4 2" xfId="10452" xr:uid="{00000000-0005-0000-0000-0000112C0000}"/>
    <cellStyle name="Currency 6 5" xfId="10453" xr:uid="{00000000-0005-0000-0000-0000122C0000}"/>
    <cellStyle name="Currency 6 6" xfId="10454" xr:uid="{00000000-0005-0000-0000-0000132C0000}"/>
    <cellStyle name="Currency 7" xfId="10455" xr:uid="{00000000-0005-0000-0000-0000142C0000}"/>
    <cellStyle name="Currency 7 2" xfId="10456" xr:uid="{00000000-0005-0000-0000-0000152C0000}"/>
    <cellStyle name="Currency 7 2 10" xfId="10457" xr:uid="{00000000-0005-0000-0000-0000162C0000}"/>
    <cellStyle name="Currency 7 2 11" xfId="10458" xr:uid="{00000000-0005-0000-0000-0000172C0000}"/>
    <cellStyle name="Currency 7 2 12" xfId="10459" xr:uid="{00000000-0005-0000-0000-0000182C0000}"/>
    <cellStyle name="Currency 7 2 13" xfId="10460" xr:uid="{00000000-0005-0000-0000-0000192C0000}"/>
    <cellStyle name="Currency 7 2 14" xfId="10461" xr:uid="{00000000-0005-0000-0000-00001A2C0000}"/>
    <cellStyle name="Currency 7 2 15" xfId="10462" xr:uid="{00000000-0005-0000-0000-00001B2C0000}"/>
    <cellStyle name="Currency 7 2 16" xfId="10463" xr:uid="{00000000-0005-0000-0000-00001C2C0000}"/>
    <cellStyle name="Currency 7 2 17" xfId="10464" xr:uid="{00000000-0005-0000-0000-00001D2C0000}"/>
    <cellStyle name="Currency 7 2 18" xfId="10465" xr:uid="{00000000-0005-0000-0000-00001E2C0000}"/>
    <cellStyle name="Currency 7 2 19" xfId="10466" xr:uid="{00000000-0005-0000-0000-00001F2C0000}"/>
    <cellStyle name="Currency 7 2 2" xfId="10467" xr:uid="{00000000-0005-0000-0000-0000202C0000}"/>
    <cellStyle name="Currency 7 2 2 10" xfId="10468" xr:uid="{00000000-0005-0000-0000-0000212C0000}"/>
    <cellStyle name="Currency 7 2 2 11" xfId="10469" xr:uid="{00000000-0005-0000-0000-0000222C0000}"/>
    <cellStyle name="Currency 7 2 2 12" xfId="10470" xr:uid="{00000000-0005-0000-0000-0000232C0000}"/>
    <cellStyle name="Currency 7 2 2 13" xfId="10471" xr:uid="{00000000-0005-0000-0000-0000242C0000}"/>
    <cellStyle name="Currency 7 2 2 14" xfId="10472" xr:uid="{00000000-0005-0000-0000-0000252C0000}"/>
    <cellStyle name="Currency 7 2 2 15" xfId="10473" xr:uid="{00000000-0005-0000-0000-0000262C0000}"/>
    <cellStyle name="Currency 7 2 2 16" xfId="10474" xr:uid="{00000000-0005-0000-0000-0000272C0000}"/>
    <cellStyle name="Currency 7 2 2 17" xfId="10475" xr:uid="{00000000-0005-0000-0000-0000282C0000}"/>
    <cellStyle name="Currency 7 2 2 2" xfId="10476" xr:uid="{00000000-0005-0000-0000-0000292C0000}"/>
    <cellStyle name="Currency 7 2 2 3" xfId="10477" xr:uid="{00000000-0005-0000-0000-00002A2C0000}"/>
    <cellStyle name="Currency 7 2 2 4" xfId="10478" xr:uid="{00000000-0005-0000-0000-00002B2C0000}"/>
    <cellStyle name="Currency 7 2 2 5" xfId="10479" xr:uid="{00000000-0005-0000-0000-00002C2C0000}"/>
    <cellStyle name="Currency 7 2 2 6" xfId="10480" xr:uid="{00000000-0005-0000-0000-00002D2C0000}"/>
    <cellStyle name="Currency 7 2 2 7" xfId="10481" xr:uid="{00000000-0005-0000-0000-00002E2C0000}"/>
    <cellStyle name="Currency 7 2 2 8" xfId="10482" xr:uid="{00000000-0005-0000-0000-00002F2C0000}"/>
    <cellStyle name="Currency 7 2 2 9" xfId="10483" xr:uid="{00000000-0005-0000-0000-0000302C0000}"/>
    <cellStyle name="Currency 7 2 3" xfId="10484" xr:uid="{00000000-0005-0000-0000-0000312C0000}"/>
    <cellStyle name="Currency 7 2 4" xfId="10485" xr:uid="{00000000-0005-0000-0000-0000322C0000}"/>
    <cellStyle name="Currency 7 2 5" xfId="10486" xr:uid="{00000000-0005-0000-0000-0000332C0000}"/>
    <cellStyle name="Currency 7 2 6" xfId="10487" xr:uid="{00000000-0005-0000-0000-0000342C0000}"/>
    <cellStyle name="Currency 7 2 7" xfId="10488" xr:uid="{00000000-0005-0000-0000-0000352C0000}"/>
    <cellStyle name="Currency 7 2 8" xfId="10489" xr:uid="{00000000-0005-0000-0000-0000362C0000}"/>
    <cellStyle name="Currency 7 2 9" xfId="10490" xr:uid="{00000000-0005-0000-0000-0000372C0000}"/>
    <cellStyle name="Currency 7 3" xfId="10491" xr:uid="{00000000-0005-0000-0000-0000382C0000}"/>
    <cellStyle name="Currency 7 3 2" xfId="10492" xr:uid="{00000000-0005-0000-0000-0000392C0000}"/>
    <cellStyle name="Currency 7 4" xfId="10493" xr:uid="{00000000-0005-0000-0000-00003A2C0000}"/>
    <cellStyle name="Currency 7 4 2" xfId="10494" xr:uid="{00000000-0005-0000-0000-00003B2C0000}"/>
    <cellStyle name="Currency 7 5" xfId="10495" xr:uid="{00000000-0005-0000-0000-00003C2C0000}"/>
    <cellStyle name="Currency 7 6" xfId="10496" xr:uid="{00000000-0005-0000-0000-00003D2C0000}"/>
    <cellStyle name="Currency 8" xfId="10497" xr:uid="{00000000-0005-0000-0000-00003E2C0000}"/>
    <cellStyle name="Currency 8 2" xfId="10498" xr:uid="{00000000-0005-0000-0000-00003F2C0000}"/>
    <cellStyle name="Currency 8 2 10" xfId="10499" xr:uid="{00000000-0005-0000-0000-0000402C0000}"/>
    <cellStyle name="Currency 8 2 11" xfId="10500" xr:uid="{00000000-0005-0000-0000-0000412C0000}"/>
    <cellStyle name="Currency 8 2 12" xfId="10501" xr:uid="{00000000-0005-0000-0000-0000422C0000}"/>
    <cellStyle name="Currency 8 2 13" xfId="10502" xr:uid="{00000000-0005-0000-0000-0000432C0000}"/>
    <cellStyle name="Currency 8 2 14" xfId="10503" xr:uid="{00000000-0005-0000-0000-0000442C0000}"/>
    <cellStyle name="Currency 8 2 15" xfId="10504" xr:uid="{00000000-0005-0000-0000-0000452C0000}"/>
    <cellStyle name="Currency 8 2 16" xfId="10505" xr:uid="{00000000-0005-0000-0000-0000462C0000}"/>
    <cellStyle name="Currency 8 2 17" xfId="10506" xr:uid="{00000000-0005-0000-0000-0000472C0000}"/>
    <cellStyle name="Currency 8 2 18" xfId="10507" xr:uid="{00000000-0005-0000-0000-0000482C0000}"/>
    <cellStyle name="Currency 8 2 2" xfId="10508" xr:uid="{00000000-0005-0000-0000-0000492C0000}"/>
    <cellStyle name="Currency 8 2 2 10" xfId="10509" xr:uid="{00000000-0005-0000-0000-00004A2C0000}"/>
    <cellStyle name="Currency 8 2 2 11" xfId="10510" xr:uid="{00000000-0005-0000-0000-00004B2C0000}"/>
    <cellStyle name="Currency 8 2 2 12" xfId="10511" xr:uid="{00000000-0005-0000-0000-00004C2C0000}"/>
    <cellStyle name="Currency 8 2 2 13" xfId="10512" xr:uid="{00000000-0005-0000-0000-00004D2C0000}"/>
    <cellStyle name="Currency 8 2 2 14" xfId="10513" xr:uid="{00000000-0005-0000-0000-00004E2C0000}"/>
    <cellStyle name="Currency 8 2 2 15" xfId="10514" xr:uid="{00000000-0005-0000-0000-00004F2C0000}"/>
    <cellStyle name="Currency 8 2 2 2" xfId="10515" xr:uid="{00000000-0005-0000-0000-0000502C0000}"/>
    <cellStyle name="Currency 8 2 2 3" xfId="10516" xr:uid="{00000000-0005-0000-0000-0000512C0000}"/>
    <cellStyle name="Currency 8 2 2 4" xfId="10517" xr:uid="{00000000-0005-0000-0000-0000522C0000}"/>
    <cellStyle name="Currency 8 2 2 5" xfId="10518" xr:uid="{00000000-0005-0000-0000-0000532C0000}"/>
    <cellStyle name="Currency 8 2 2 6" xfId="10519" xr:uid="{00000000-0005-0000-0000-0000542C0000}"/>
    <cellStyle name="Currency 8 2 2 7" xfId="10520" xr:uid="{00000000-0005-0000-0000-0000552C0000}"/>
    <cellStyle name="Currency 8 2 2 8" xfId="10521" xr:uid="{00000000-0005-0000-0000-0000562C0000}"/>
    <cellStyle name="Currency 8 2 2 9" xfId="10522" xr:uid="{00000000-0005-0000-0000-0000572C0000}"/>
    <cellStyle name="Currency 8 2 3" xfId="10523" xr:uid="{00000000-0005-0000-0000-0000582C0000}"/>
    <cellStyle name="Currency 8 2 4" xfId="10524" xr:uid="{00000000-0005-0000-0000-0000592C0000}"/>
    <cellStyle name="Currency 8 2 5" xfId="10525" xr:uid="{00000000-0005-0000-0000-00005A2C0000}"/>
    <cellStyle name="Currency 8 2 6" xfId="10526" xr:uid="{00000000-0005-0000-0000-00005B2C0000}"/>
    <cellStyle name="Currency 8 2 7" xfId="10527" xr:uid="{00000000-0005-0000-0000-00005C2C0000}"/>
    <cellStyle name="Currency 8 2 8" xfId="10528" xr:uid="{00000000-0005-0000-0000-00005D2C0000}"/>
    <cellStyle name="Currency 8 2 9" xfId="10529" xr:uid="{00000000-0005-0000-0000-00005E2C0000}"/>
    <cellStyle name="Currency 8 3" xfId="10530" xr:uid="{00000000-0005-0000-0000-00005F2C0000}"/>
    <cellStyle name="Currency 8 3 2" xfId="10531" xr:uid="{00000000-0005-0000-0000-0000602C0000}"/>
    <cellStyle name="Currency 8 4" xfId="10532" xr:uid="{00000000-0005-0000-0000-0000612C0000}"/>
    <cellStyle name="Currency 8 4 2" xfId="10533" xr:uid="{00000000-0005-0000-0000-0000622C0000}"/>
    <cellStyle name="Currency 8 5" xfId="10534" xr:uid="{00000000-0005-0000-0000-0000632C0000}"/>
    <cellStyle name="Currency 8 6" xfId="10535" xr:uid="{00000000-0005-0000-0000-0000642C0000}"/>
    <cellStyle name="Currency 9" xfId="10536" xr:uid="{00000000-0005-0000-0000-0000652C0000}"/>
    <cellStyle name="Currency 9 2" xfId="10537" xr:uid="{00000000-0005-0000-0000-0000662C0000}"/>
    <cellStyle name="Currency 9 2 10" xfId="10538" xr:uid="{00000000-0005-0000-0000-0000672C0000}"/>
    <cellStyle name="Currency 9 2 11" xfId="10539" xr:uid="{00000000-0005-0000-0000-0000682C0000}"/>
    <cellStyle name="Currency 9 2 12" xfId="10540" xr:uid="{00000000-0005-0000-0000-0000692C0000}"/>
    <cellStyle name="Currency 9 2 13" xfId="10541" xr:uid="{00000000-0005-0000-0000-00006A2C0000}"/>
    <cellStyle name="Currency 9 2 14" xfId="10542" xr:uid="{00000000-0005-0000-0000-00006B2C0000}"/>
    <cellStyle name="Currency 9 2 15" xfId="10543" xr:uid="{00000000-0005-0000-0000-00006C2C0000}"/>
    <cellStyle name="Currency 9 2 16" xfId="10544" xr:uid="{00000000-0005-0000-0000-00006D2C0000}"/>
    <cellStyle name="Currency 9 2 17" xfId="10545" xr:uid="{00000000-0005-0000-0000-00006E2C0000}"/>
    <cellStyle name="Currency 9 2 18" xfId="10546" xr:uid="{00000000-0005-0000-0000-00006F2C0000}"/>
    <cellStyle name="Currency 9 2 2" xfId="10547" xr:uid="{00000000-0005-0000-0000-0000702C0000}"/>
    <cellStyle name="Currency 9 2 2 10" xfId="10548" xr:uid="{00000000-0005-0000-0000-0000712C0000}"/>
    <cellStyle name="Currency 9 2 2 11" xfId="10549" xr:uid="{00000000-0005-0000-0000-0000722C0000}"/>
    <cellStyle name="Currency 9 2 2 12" xfId="10550" xr:uid="{00000000-0005-0000-0000-0000732C0000}"/>
    <cellStyle name="Currency 9 2 2 13" xfId="10551" xr:uid="{00000000-0005-0000-0000-0000742C0000}"/>
    <cellStyle name="Currency 9 2 2 14" xfId="10552" xr:uid="{00000000-0005-0000-0000-0000752C0000}"/>
    <cellStyle name="Currency 9 2 2 15" xfId="10553" xr:uid="{00000000-0005-0000-0000-0000762C0000}"/>
    <cellStyle name="Currency 9 2 2 2" xfId="10554" xr:uid="{00000000-0005-0000-0000-0000772C0000}"/>
    <cellStyle name="Currency 9 2 2 3" xfId="10555" xr:uid="{00000000-0005-0000-0000-0000782C0000}"/>
    <cellStyle name="Currency 9 2 2 4" xfId="10556" xr:uid="{00000000-0005-0000-0000-0000792C0000}"/>
    <cellStyle name="Currency 9 2 2 5" xfId="10557" xr:uid="{00000000-0005-0000-0000-00007A2C0000}"/>
    <cellStyle name="Currency 9 2 2 6" xfId="10558" xr:uid="{00000000-0005-0000-0000-00007B2C0000}"/>
    <cellStyle name="Currency 9 2 2 7" xfId="10559" xr:uid="{00000000-0005-0000-0000-00007C2C0000}"/>
    <cellStyle name="Currency 9 2 2 8" xfId="10560" xr:uid="{00000000-0005-0000-0000-00007D2C0000}"/>
    <cellStyle name="Currency 9 2 2 9" xfId="10561" xr:uid="{00000000-0005-0000-0000-00007E2C0000}"/>
    <cellStyle name="Currency 9 2 3" xfId="10562" xr:uid="{00000000-0005-0000-0000-00007F2C0000}"/>
    <cellStyle name="Currency 9 2 4" xfId="10563" xr:uid="{00000000-0005-0000-0000-0000802C0000}"/>
    <cellStyle name="Currency 9 2 5" xfId="10564" xr:uid="{00000000-0005-0000-0000-0000812C0000}"/>
    <cellStyle name="Currency 9 2 6" xfId="10565" xr:uid="{00000000-0005-0000-0000-0000822C0000}"/>
    <cellStyle name="Currency 9 2 7" xfId="10566" xr:uid="{00000000-0005-0000-0000-0000832C0000}"/>
    <cellStyle name="Currency 9 2 8" xfId="10567" xr:uid="{00000000-0005-0000-0000-0000842C0000}"/>
    <cellStyle name="Currency 9 2 9" xfId="10568" xr:uid="{00000000-0005-0000-0000-0000852C0000}"/>
    <cellStyle name="Currency 9 3" xfId="10569" xr:uid="{00000000-0005-0000-0000-0000862C0000}"/>
    <cellStyle name="Currency 9 3 2" xfId="10570" xr:uid="{00000000-0005-0000-0000-0000872C0000}"/>
    <cellStyle name="Currency 9 4" xfId="10571" xr:uid="{00000000-0005-0000-0000-0000882C0000}"/>
    <cellStyle name="Currency 9 4 2" xfId="10572" xr:uid="{00000000-0005-0000-0000-0000892C0000}"/>
    <cellStyle name="Currency 9 5" xfId="10573" xr:uid="{00000000-0005-0000-0000-00008A2C0000}"/>
    <cellStyle name="Currency 9 6" xfId="10574" xr:uid="{00000000-0005-0000-0000-00008B2C0000}"/>
    <cellStyle name="Currency0" xfId="10575" xr:uid="{00000000-0005-0000-0000-00008C2C0000}"/>
    <cellStyle name="Currency0 2" xfId="10576" xr:uid="{00000000-0005-0000-0000-00008D2C0000}"/>
    <cellStyle name="Currency0 3" xfId="10577" xr:uid="{00000000-0005-0000-0000-00008E2C0000}"/>
    <cellStyle name="Currency0 4" xfId="10578" xr:uid="{00000000-0005-0000-0000-00008F2C0000}"/>
    <cellStyle name="Daen" xfId="10579" xr:uid="{00000000-0005-0000-0000-0000902C0000}"/>
    <cellStyle name="Daen 2" xfId="10580" xr:uid="{00000000-0005-0000-0000-0000912C0000}"/>
    <cellStyle name="data inp" xfId="10581" xr:uid="{00000000-0005-0000-0000-0000922C0000}"/>
    <cellStyle name="data inp 2" xfId="10582" xr:uid="{00000000-0005-0000-0000-0000932C0000}"/>
    <cellStyle name="data input" xfId="10583" xr:uid="{00000000-0005-0000-0000-0000942C0000}"/>
    <cellStyle name="data input 2" xfId="10584" xr:uid="{00000000-0005-0000-0000-0000952C0000}"/>
    <cellStyle name="Date" xfId="10585" xr:uid="{00000000-0005-0000-0000-0000962C0000}"/>
    <cellStyle name="Date 10" xfId="10586" xr:uid="{00000000-0005-0000-0000-0000972C0000}"/>
    <cellStyle name="Date 11" xfId="10587" xr:uid="{00000000-0005-0000-0000-0000982C0000}"/>
    <cellStyle name="Date 12" xfId="10588" xr:uid="{00000000-0005-0000-0000-0000992C0000}"/>
    <cellStyle name="Date 2" xfId="10589" xr:uid="{00000000-0005-0000-0000-00009A2C0000}"/>
    <cellStyle name="Date 2 2" xfId="10590" xr:uid="{00000000-0005-0000-0000-00009B2C0000}"/>
    <cellStyle name="Date 2 2 2" xfId="10591" xr:uid="{00000000-0005-0000-0000-00009C2C0000}"/>
    <cellStyle name="Date 2 3" xfId="10592" xr:uid="{00000000-0005-0000-0000-00009D2C0000}"/>
    <cellStyle name="Date 2 3 2" xfId="10593" xr:uid="{00000000-0005-0000-0000-00009E2C0000}"/>
    <cellStyle name="Date 2 4" xfId="10594" xr:uid="{00000000-0005-0000-0000-00009F2C0000}"/>
    <cellStyle name="Date 2 5" xfId="10595" xr:uid="{00000000-0005-0000-0000-0000A02C0000}"/>
    <cellStyle name="Date 2 6" xfId="10596" xr:uid="{00000000-0005-0000-0000-0000A12C0000}"/>
    <cellStyle name="Date 3" xfId="10597" xr:uid="{00000000-0005-0000-0000-0000A22C0000}"/>
    <cellStyle name="Date 3 2" xfId="10598" xr:uid="{00000000-0005-0000-0000-0000A32C0000}"/>
    <cellStyle name="Date 3 3" xfId="10599" xr:uid="{00000000-0005-0000-0000-0000A42C0000}"/>
    <cellStyle name="Date 4" xfId="10600" xr:uid="{00000000-0005-0000-0000-0000A52C0000}"/>
    <cellStyle name="Date 4 2" xfId="10601" xr:uid="{00000000-0005-0000-0000-0000A62C0000}"/>
    <cellStyle name="Date 5" xfId="10602" xr:uid="{00000000-0005-0000-0000-0000A72C0000}"/>
    <cellStyle name="Date 5 2" xfId="10603" xr:uid="{00000000-0005-0000-0000-0000A82C0000}"/>
    <cellStyle name="Date 6" xfId="10604" xr:uid="{00000000-0005-0000-0000-0000A92C0000}"/>
    <cellStyle name="Date 6 2" xfId="10605" xr:uid="{00000000-0005-0000-0000-0000AA2C0000}"/>
    <cellStyle name="Date 7" xfId="10606" xr:uid="{00000000-0005-0000-0000-0000AB2C0000}"/>
    <cellStyle name="Date 7 2" xfId="10607" xr:uid="{00000000-0005-0000-0000-0000AC2C0000}"/>
    <cellStyle name="Date 8" xfId="10608" xr:uid="{00000000-0005-0000-0000-0000AD2C0000}"/>
    <cellStyle name="Date 8 2" xfId="10609" xr:uid="{00000000-0005-0000-0000-0000AE2C0000}"/>
    <cellStyle name="Date 9" xfId="10610" xr:uid="{00000000-0005-0000-0000-0000AF2C0000}"/>
    <cellStyle name="Date 9 2" xfId="10611" xr:uid="{00000000-0005-0000-0000-0000B02C0000}"/>
    <cellStyle name="Date long" xfId="10612" xr:uid="{00000000-0005-0000-0000-0000B12C0000}"/>
    <cellStyle name="Date long 2" xfId="10613" xr:uid="{00000000-0005-0000-0000-0000B22C0000}"/>
    <cellStyle name="Date long 2 2" xfId="10614" xr:uid="{00000000-0005-0000-0000-0000B32C0000}"/>
    <cellStyle name="Date long 2 2 2" xfId="10615" xr:uid="{00000000-0005-0000-0000-0000B42C0000}"/>
    <cellStyle name="Date long 2 3" xfId="10616" xr:uid="{00000000-0005-0000-0000-0000B52C0000}"/>
    <cellStyle name="Date Long 3" xfId="10617" xr:uid="{00000000-0005-0000-0000-0000B62C0000}"/>
    <cellStyle name="Date long 3 2" xfId="10618" xr:uid="{00000000-0005-0000-0000-0000B72C0000}"/>
    <cellStyle name="Date long 3 2 2" xfId="10619" xr:uid="{00000000-0005-0000-0000-0000B82C0000}"/>
    <cellStyle name="Date long 3 3" xfId="10620" xr:uid="{00000000-0005-0000-0000-0000B92C0000}"/>
    <cellStyle name="Date long 3 3 2" xfId="10621" xr:uid="{00000000-0005-0000-0000-0000BA2C0000}"/>
    <cellStyle name="Date Long 3 4" xfId="10622" xr:uid="{00000000-0005-0000-0000-0000BB2C0000}"/>
    <cellStyle name="Date Long 4" xfId="10623" xr:uid="{00000000-0005-0000-0000-0000BC2C0000}"/>
    <cellStyle name="Date long 4 2" xfId="10624" xr:uid="{00000000-0005-0000-0000-0000BD2C0000}"/>
    <cellStyle name="Date long 4 2 2" xfId="10625" xr:uid="{00000000-0005-0000-0000-0000BE2C0000}"/>
    <cellStyle name="Date long 4 3" xfId="10626" xr:uid="{00000000-0005-0000-0000-0000BF2C0000}"/>
    <cellStyle name="Date long 4 3 2" xfId="10627" xr:uid="{00000000-0005-0000-0000-0000C02C0000}"/>
    <cellStyle name="Date Long 4 4" xfId="10628" xr:uid="{00000000-0005-0000-0000-0000C12C0000}"/>
    <cellStyle name="Date Long 5" xfId="10629" xr:uid="{00000000-0005-0000-0000-0000C22C0000}"/>
    <cellStyle name="Date long 5 2" xfId="10630" xr:uid="{00000000-0005-0000-0000-0000C32C0000}"/>
    <cellStyle name="Date long 5 2 2" xfId="10631" xr:uid="{00000000-0005-0000-0000-0000C42C0000}"/>
    <cellStyle name="Date long 5 3" xfId="10632" xr:uid="{00000000-0005-0000-0000-0000C52C0000}"/>
    <cellStyle name="Date long 5 3 2" xfId="10633" xr:uid="{00000000-0005-0000-0000-0000C62C0000}"/>
    <cellStyle name="Date Long 5 4" xfId="10634" xr:uid="{00000000-0005-0000-0000-0000C72C0000}"/>
    <cellStyle name="Date long 6" xfId="10635" xr:uid="{00000000-0005-0000-0000-0000C82C0000}"/>
    <cellStyle name="Date lot_" xfId="10636" xr:uid="{00000000-0005-0000-0000-0000C92C0000}"/>
    <cellStyle name="Date sho_C" xfId="10637" xr:uid="{00000000-0005-0000-0000-0000CA2C0000}"/>
    <cellStyle name="Date short" xfId="10638" xr:uid="{00000000-0005-0000-0000-0000CB2C0000}"/>
    <cellStyle name="Date short 2" xfId="10639" xr:uid="{00000000-0005-0000-0000-0000CC2C0000}"/>
    <cellStyle name="Date short 2 2" xfId="10640" xr:uid="{00000000-0005-0000-0000-0000CD2C0000}"/>
    <cellStyle name="Date short 2 2 2" xfId="10641" xr:uid="{00000000-0005-0000-0000-0000CE2C0000}"/>
    <cellStyle name="Date short 2 3" xfId="10642" xr:uid="{00000000-0005-0000-0000-0000CF2C0000}"/>
    <cellStyle name="Date Short 3" xfId="10643" xr:uid="{00000000-0005-0000-0000-0000D02C0000}"/>
    <cellStyle name="Date short 3 2" xfId="10644" xr:uid="{00000000-0005-0000-0000-0000D12C0000}"/>
    <cellStyle name="Date short 3 2 2" xfId="10645" xr:uid="{00000000-0005-0000-0000-0000D22C0000}"/>
    <cellStyle name="Date short 3 3" xfId="10646" xr:uid="{00000000-0005-0000-0000-0000D32C0000}"/>
    <cellStyle name="Date short 3 3 2" xfId="10647" xr:uid="{00000000-0005-0000-0000-0000D42C0000}"/>
    <cellStyle name="Date Short 3 4" xfId="10648" xr:uid="{00000000-0005-0000-0000-0000D52C0000}"/>
    <cellStyle name="Date Short 4" xfId="10649" xr:uid="{00000000-0005-0000-0000-0000D62C0000}"/>
    <cellStyle name="Date short 4 2" xfId="10650" xr:uid="{00000000-0005-0000-0000-0000D72C0000}"/>
    <cellStyle name="Date short 4 2 2" xfId="10651" xr:uid="{00000000-0005-0000-0000-0000D82C0000}"/>
    <cellStyle name="Date short 4 3" xfId="10652" xr:uid="{00000000-0005-0000-0000-0000D92C0000}"/>
    <cellStyle name="Date short 4 3 2" xfId="10653" xr:uid="{00000000-0005-0000-0000-0000DA2C0000}"/>
    <cellStyle name="Date Short 4 4" xfId="10654" xr:uid="{00000000-0005-0000-0000-0000DB2C0000}"/>
    <cellStyle name="Date Short 5" xfId="10655" xr:uid="{00000000-0005-0000-0000-0000DC2C0000}"/>
    <cellStyle name="Date short 5 2" xfId="10656" xr:uid="{00000000-0005-0000-0000-0000DD2C0000}"/>
    <cellStyle name="Date short 5 2 2" xfId="10657" xr:uid="{00000000-0005-0000-0000-0000DE2C0000}"/>
    <cellStyle name="Date short 5 3" xfId="10658" xr:uid="{00000000-0005-0000-0000-0000DF2C0000}"/>
    <cellStyle name="Date short 5 3 2" xfId="10659" xr:uid="{00000000-0005-0000-0000-0000E02C0000}"/>
    <cellStyle name="Date Short 5 4" xfId="10660" xr:uid="{00000000-0005-0000-0000-0000E12C0000}"/>
    <cellStyle name="Date short 6" xfId="10661" xr:uid="{00000000-0005-0000-0000-0000E22C0000}"/>
    <cellStyle name="Date_Certification" xfId="10662" xr:uid="{00000000-0005-0000-0000-0000E32C0000}"/>
    <cellStyle name="DateTime" xfId="10663" xr:uid="{00000000-0005-0000-0000-0000E42C0000}"/>
    <cellStyle name="DateTime 2" xfId="10664" xr:uid="{00000000-0005-0000-0000-0000E52C0000}"/>
    <cellStyle name="Day" xfId="10665" xr:uid="{00000000-0005-0000-0000-0000E62C0000}"/>
    <cellStyle name="Day 2" xfId="10666" xr:uid="{00000000-0005-0000-0000-0000E72C0000}"/>
    <cellStyle name="Day 2 2" xfId="10667" xr:uid="{00000000-0005-0000-0000-0000E82C0000}"/>
    <cellStyle name="Day 3" xfId="10668" xr:uid="{00000000-0005-0000-0000-0000E92C0000}"/>
    <cellStyle name="Decimal  .0" xfId="10669" xr:uid="{00000000-0005-0000-0000-0000EA2C0000}"/>
    <cellStyle name="Decimal  .0 2" xfId="10670" xr:uid="{00000000-0005-0000-0000-0000EB2C0000}"/>
    <cellStyle name="Decimal  .0 3" xfId="10671" xr:uid="{00000000-0005-0000-0000-0000EC2C0000}"/>
    <cellStyle name="Dezimal [0]_Compiling Utility Macros" xfId="10672" xr:uid="{00000000-0005-0000-0000-0000ED2C0000}"/>
    <cellStyle name="Dezimal_Compiling Utility Macros" xfId="10673" xr:uid="{00000000-0005-0000-0000-0000EE2C0000}"/>
    <cellStyle name="Dollars" xfId="10674" xr:uid="{00000000-0005-0000-0000-0000EF2C0000}"/>
    <cellStyle name="Dollars &amp; Cents" xfId="10675" xr:uid="{00000000-0005-0000-0000-0000F02C0000}"/>
    <cellStyle name="Dollars &amp; Cents 2" xfId="10676" xr:uid="{00000000-0005-0000-0000-0000F12C0000}"/>
    <cellStyle name="Dollars &amp; Cents 3" xfId="10677" xr:uid="{00000000-0005-0000-0000-0000F22C0000}"/>
    <cellStyle name="Dollars 2" xfId="10678" xr:uid="{00000000-0005-0000-0000-0000F32C0000}"/>
    <cellStyle name="Dollars(0)" xfId="10679" xr:uid="{00000000-0005-0000-0000-0000F42C0000}"/>
    <cellStyle name="Dollars(0) 2" xfId="10680" xr:uid="{00000000-0005-0000-0000-0000F52C0000}"/>
    <cellStyle name="Dollars_2003-10-29 JB demo" xfId="10681" xr:uid="{00000000-0005-0000-0000-0000F62C0000}"/>
    <cellStyle name="Edge" xfId="10682" xr:uid="{00000000-0005-0000-0000-0000F72C0000}"/>
    <cellStyle name="ellow]" xfId="10683" xr:uid="{00000000-0005-0000-0000-0000F82C0000}"/>
    <cellStyle name="ellow] 2" xfId="10684" xr:uid="{00000000-0005-0000-0000-0000F92C0000}"/>
    <cellStyle name="Emphasis 1" xfId="10685" xr:uid="{00000000-0005-0000-0000-0000FA2C0000}"/>
    <cellStyle name="Emphasis 1 2" xfId="10686" xr:uid="{00000000-0005-0000-0000-0000FB2C0000}"/>
    <cellStyle name="Emphasis 2" xfId="10687" xr:uid="{00000000-0005-0000-0000-0000FC2C0000}"/>
    <cellStyle name="Emphasis 2 2" xfId="10688" xr:uid="{00000000-0005-0000-0000-0000FD2C0000}"/>
    <cellStyle name="Emphasis 3" xfId="10689" xr:uid="{00000000-0005-0000-0000-0000FE2C0000}"/>
    <cellStyle name="Emphasis 3 2" xfId="10690" xr:uid="{00000000-0005-0000-0000-0000FF2C0000}"/>
    <cellStyle name="Entered" xfId="10691" xr:uid="{00000000-0005-0000-0000-0000002D0000}"/>
    <cellStyle name="Entered 2" xfId="10692" xr:uid="{00000000-0005-0000-0000-0000012D0000}"/>
    <cellStyle name="Entered 3" xfId="10693" xr:uid="{00000000-0005-0000-0000-0000022D0000}"/>
    <cellStyle name="Euro" xfId="10694" xr:uid="{00000000-0005-0000-0000-0000032D0000}"/>
    <cellStyle name="Euro 2" xfId="10695" xr:uid="{00000000-0005-0000-0000-0000042D0000}"/>
    <cellStyle name="Euro 2 2" xfId="10696" xr:uid="{00000000-0005-0000-0000-0000052D0000}"/>
    <cellStyle name="Euro 3" xfId="10697" xr:uid="{00000000-0005-0000-0000-0000062D0000}"/>
    <cellStyle name="Euro 3 2" xfId="10698" xr:uid="{00000000-0005-0000-0000-0000072D0000}"/>
    <cellStyle name="Euro 3 2 2" xfId="10699" xr:uid="{00000000-0005-0000-0000-0000082D0000}"/>
    <cellStyle name="Euro 3 3" xfId="10700" xr:uid="{00000000-0005-0000-0000-0000092D0000}"/>
    <cellStyle name="Euro 4" xfId="10701" xr:uid="{00000000-0005-0000-0000-00000A2D0000}"/>
    <cellStyle name="Euro 4 2" xfId="10702" xr:uid="{00000000-0005-0000-0000-00000B2D0000}"/>
    <cellStyle name="Euro 4 2 2" xfId="10703" xr:uid="{00000000-0005-0000-0000-00000C2D0000}"/>
    <cellStyle name="Euro 4 3" xfId="10704" xr:uid="{00000000-0005-0000-0000-00000D2D0000}"/>
    <cellStyle name="Euro 5" xfId="10705" xr:uid="{00000000-0005-0000-0000-00000E2D0000}"/>
    <cellStyle name="Euro 5 2" xfId="10706" xr:uid="{00000000-0005-0000-0000-00000F2D0000}"/>
    <cellStyle name="Euro 5 2 2" xfId="10707" xr:uid="{00000000-0005-0000-0000-0000102D0000}"/>
    <cellStyle name="Euro 5 3" xfId="10708" xr:uid="{00000000-0005-0000-0000-0000112D0000}"/>
    <cellStyle name="Euro 6" xfId="10709" xr:uid="{00000000-0005-0000-0000-0000122D0000}"/>
    <cellStyle name="Euro 7" xfId="10710" xr:uid="{00000000-0005-0000-0000-0000132D0000}"/>
    <cellStyle name="Explanatory Text 10" xfId="10711" xr:uid="{00000000-0005-0000-0000-0000142D0000}"/>
    <cellStyle name="Explanatory Text 11" xfId="10712" xr:uid="{00000000-0005-0000-0000-0000152D0000}"/>
    <cellStyle name="Explanatory Text 12" xfId="10713" xr:uid="{00000000-0005-0000-0000-0000162D0000}"/>
    <cellStyle name="Explanatory Text 2" xfId="10714" xr:uid="{00000000-0005-0000-0000-0000172D0000}"/>
    <cellStyle name="Explanatory Text 2 2" xfId="10715" xr:uid="{00000000-0005-0000-0000-0000182D0000}"/>
    <cellStyle name="Explanatory Text 2 2 2" xfId="10716" xr:uid="{00000000-0005-0000-0000-0000192D0000}"/>
    <cellStyle name="Explanatory Text 2 2 2 2" xfId="10717" xr:uid="{00000000-0005-0000-0000-00001A2D0000}"/>
    <cellStyle name="Explanatory Text 2 2 3" xfId="10718" xr:uid="{00000000-0005-0000-0000-00001B2D0000}"/>
    <cellStyle name="Explanatory Text 2 2 3 2" xfId="10719" xr:uid="{00000000-0005-0000-0000-00001C2D0000}"/>
    <cellStyle name="Explanatory Text 2 2 4" xfId="10720" xr:uid="{00000000-0005-0000-0000-00001D2D0000}"/>
    <cellStyle name="Explanatory Text 2 3" xfId="10721" xr:uid="{00000000-0005-0000-0000-00001E2D0000}"/>
    <cellStyle name="Explanatory Text 2 3 2" xfId="10722" xr:uid="{00000000-0005-0000-0000-00001F2D0000}"/>
    <cellStyle name="Explanatory Text 2 4" xfId="10723" xr:uid="{00000000-0005-0000-0000-0000202D0000}"/>
    <cellStyle name="Explanatory Text 2 4 2" xfId="10724" xr:uid="{00000000-0005-0000-0000-0000212D0000}"/>
    <cellStyle name="Explanatory Text 2 5" xfId="10725" xr:uid="{00000000-0005-0000-0000-0000222D0000}"/>
    <cellStyle name="Explanatory Text 2 6" xfId="10726" xr:uid="{00000000-0005-0000-0000-0000232D0000}"/>
    <cellStyle name="Explanatory Text 3" xfId="10727" xr:uid="{00000000-0005-0000-0000-0000242D0000}"/>
    <cellStyle name="Explanatory Text 3 2" xfId="10728" xr:uid="{00000000-0005-0000-0000-0000252D0000}"/>
    <cellStyle name="Explanatory Text 3 2 2" xfId="10729" xr:uid="{00000000-0005-0000-0000-0000262D0000}"/>
    <cellStyle name="Explanatory Text 3 2 2 2" xfId="10730" xr:uid="{00000000-0005-0000-0000-0000272D0000}"/>
    <cellStyle name="Explanatory Text 3 2 3" xfId="10731" xr:uid="{00000000-0005-0000-0000-0000282D0000}"/>
    <cellStyle name="Explanatory Text 3 3" xfId="10732" xr:uid="{00000000-0005-0000-0000-0000292D0000}"/>
    <cellStyle name="Explanatory Text 3 4" xfId="10733" xr:uid="{00000000-0005-0000-0000-00002A2D0000}"/>
    <cellStyle name="Explanatory Text 4" xfId="10734" xr:uid="{00000000-0005-0000-0000-00002B2D0000}"/>
    <cellStyle name="Explanatory Text 4 2" xfId="10735" xr:uid="{00000000-0005-0000-0000-00002C2D0000}"/>
    <cellStyle name="Explanatory Text 4 2 2" xfId="10736" xr:uid="{00000000-0005-0000-0000-00002D2D0000}"/>
    <cellStyle name="Explanatory Text 4 3" xfId="10737" xr:uid="{00000000-0005-0000-0000-00002E2D0000}"/>
    <cellStyle name="Explanatory Text 4 3 2" xfId="10738" xr:uid="{00000000-0005-0000-0000-00002F2D0000}"/>
    <cellStyle name="Explanatory Text 4 4" xfId="10739" xr:uid="{00000000-0005-0000-0000-0000302D0000}"/>
    <cellStyle name="Explanatory Text 4 5" xfId="10740" xr:uid="{00000000-0005-0000-0000-0000312D0000}"/>
    <cellStyle name="Explanatory Text 5" xfId="10741" xr:uid="{00000000-0005-0000-0000-0000322D0000}"/>
    <cellStyle name="Explanatory Text 5 2" xfId="10742" xr:uid="{00000000-0005-0000-0000-0000332D0000}"/>
    <cellStyle name="Explanatory Text 5 3" xfId="10743" xr:uid="{00000000-0005-0000-0000-0000342D0000}"/>
    <cellStyle name="Explanatory Text 6" xfId="10744" xr:uid="{00000000-0005-0000-0000-0000352D0000}"/>
    <cellStyle name="Explanatory Text 6 2" xfId="10745" xr:uid="{00000000-0005-0000-0000-0000362D0000}"/>
    <cellStyle name="Explanatory Text 7" xfId="10746" xr:uid="{00000000-0005-0000-0000-0000372D0000}"/>
    <cellStyle name="Explanatory Text 7 2" xfId="10747" xr:uid="{00000000-0005-0000-0000-0000382D0000}"/>
    <cellStyle name="Explanatory Text 8" xfId="10748" xr:uid="{00000000-0005-0000-0000-0000392D0000}"/>
    <cellStyle name="Explanatory Text 8 2" xfId="10749" xr:uid="{00000000-0005-0000-0000-00003A2D0000}"/>
    <cellStyle name="Explanatory Text 9" xfId="10750" xr:uid="{00000000-0005-0000-0000-00003B2D0000}"/>
    <cellStyle name="Explanatory Text 9 2" xfId="10751" xr:uid="{00000000-0005-0000-0000-00003C2D0000}"/>
    <cellStyle name="ey" xfId="10752" xr:uid="{00000000-0005-0000-0000-00003D2D0000}"/>
    <cellStyle name="ey 2" xfId="10753" xr:uid="{00000000-0005-0000-0000-00003E2D0000}"/>
    <cellStyle name="EY House" xfId="10754" xr:uid="{00000000-0005-0000-0000-00003F2D0000}"/>
    <cellStyle name="f" xfId="10755" xr:uid="{00000000-0005-0000-0000-0000402D0000}"/>
    <cellStyle name="f 2" xfId="10756" xr:uid="{00000000-0005-0000-0000-0000412D0000}"/>
    <cellStyle name="F2" xfId="10757" xr:uid="{00000000-0005-0000-0000-0000422D0000}"/>
    <cellStyle name="F3" xfId="10758" xr:uid="{00000000-0005-0000-0000-0000432D0000}"/>
    <cellStyle name="F4" xfId="10759" xr:uid="{00000000-0005-0000-0000-0000442D0000}"/>
    <cellStyle name="F5" xfId="10760" xr:uid="{00000000-0005-0000-0000-0000452D0000}"/>
    <cellStyle name="F6" xfId="10761" xr:uid="{00000000-0005-0000-0000-0000462D0000}"/>
    <cellStyle name="F7" xfId="10762" xr:uid="{00000000-0005-0000-0000-0000472D0000}"/>
    <cellStyle name="F8" xfId="10763" xr:uid="{00000000-0005-0000-0000-0000482D0000}"/>
    <cellStyle name="Fixed" xfId="10764" xr:uid="{00000000-0005-0000-0000-0000492D0000}"/>
    <cellStyle name="Fixed 0" xfId="10765" xr:uid="{00000000-0005-0000-0000-00004A2D0000}"/>
    <cellStyle name="Fixed 0 2" xfId="10766" xr:uid="{00000000-0005-0000-0000-00004B2D0000}"/>
    <cellStyle name="Fixed 0 2 2" xfId="10767" xr:uid="{00000000-0005-0000-0000-00004C2D0000}"/>
    <cellStyle name="Fixed 0 3" xfId="10768" xr:uid="{00000000-0005-0000-0000-00004D2D0000}"/>
    <cellStyle name="Fixed 0 3 2" xfId="10769" xr:uid="{00000000-0005-0000-0000-00004E2D0000}"/>
    <cellStyle name="Fixed 0 3 2 2" xfId="10770" xr:uid="{00000000-0005-0000-0000-00004F2D0000}"/>
    <cellStyle name="Fixed 0 3 3" xfId="10771" xr:uid="{00000000-0005-0000-0000-0000502D0000}"/>
    <cellStyle name="Fixed 0 4" xfId="10772" xr:uid="{00000000-0005-0000-0000-0000512D0000}"/>
    <cellStyle name="Fixed 0 4 2" xfId="10773" xr:uid="{00000000-0005-0000-0000-0000522D0000}"/>
    <cellStyle name="Fixed 0 4 2 2" xfId="10774" xr:uid="{00000000-0005-0000-0000-0000532D0000}"/>
    <cellStyle name="Fixed 0 4 3" xfId="10775" xr:uid="{00000000-0005-0000-0000-0000542D0000}"/>
    <cellStyle name="Fixed 0 5" xfId="10776" xr:uid="{00000000-0005-0000-0000-0000552D0000}"/>
    <cellStyle name="Fixed 0 5 2" xfId="10777" xr:uid="{00000000-0005-0000-0000-0000562D0000}"/>
    <cellStyle name="Fixed 0 5 2 2" xfId="10778" xr:uid="{00000000-0005-0000-0000-0000572D0000}"/>
    <cellStyle name="Fixed 0 5 3" xfId="10779" xr:uid="{00000000-0005-0000-0000-0000582D0000}"/>
    <cellStyle name="Fixed 0 6" xfId="10780" xr:uid="{00000000-0005-0000-0000-0000592D0000}"/>
    <cellStyle name="Fixed 0.00_CCR" xfId="10781" xr:uid="{00000000-0005-0000-0000-00005A2D0000}"/>
    <cellStyle name="Fixed 0.0000" xfId="10782" xr:uid="{00000000-0005-0000-0000-00005B2D0000}"/>
    <cellStyle name="Fixed 0.0000 2" xfId="10783" xr:uid="{00000000-0005-0000-0000-00005C2D0000}"/>
    <cellStyle name="Fixed 0.0000 2 2" xfId="10784" xr:uid="{00000000-0005-0000-0000-00005D2D0000}"/>
    <cellStyle name="Fixed 0.0000 3" xfId="10785" xr:uid="{00000000-0005-0000-0000-00005E2D0000}"/>
    <cellStyle name="Fixed 0.0000 3 2" xfId="10786" xr:uid="{00000000-0005-0000-0000-00005F2D0000}"/>
    <cellStyle name="Fixed 0.0000 3 2 2" xfId="10787" xr:uid="{00000000-0005-0000-0000-0000602D0000}"/>
    <cellStyle name="Fixed 0.0000 3 3" xfId="10788" xr:uid="{00000000-0005-0000-0000-0000612D0000}"/>
    <cellStyle name="Fixed 0.0000 4" xfId="10789" xr:uid="{00000000-0005-0000-0000-0000622D0000}"/>
    <cellStyle name="Fixed 0.0000 4 2" xfId="10790" xr:uid="{00000000-0005-0000-0000-0000632D0000}"/>
    <cellStyle name="Fixed 0.0000 4 2 2" xfId="10791" xr:uid="{00000000-0005-0000-0000-0000642D0000}"/>
    <cellStyle name="Fixed 0.0000 4 3" xfId="10792" xr:uid="{00000000-0005-0000-0000-0000652D0000}"/>
    <cellStyle name="Fixed 0.0000 5" xfId="10793" xr:uid="{00000000-0005-0000-0000-0000662D0000}"/>
    <cellStyle name="Fixed 0.0000 5 2" xfId="10794" xr:uid="{00000000-0005-0000-0000-0000672D0000}"/>
    <cellStyle name="Fixed 0.0000 5 2 2" xfId="10795" xr:uid="{00000000-0005-0000-0000-0000682D0000}"/>
    <cellStyle name="Fixed 0.0000 5 3" xfId="10796" xr:uid="{00000000-0005-0000-0000-0000692D0000}"/>
    <cellStyle name="Fixed 0.0000 6" xfId="10797" xr:uid="{00000000-0005-0000-0000-00006A2D0000}"/>
    <cellStyle name="Fixed 0.00AR" xfId="10798" xr:uid="{00000000-0005-0000-0000-00006B2D0000}"/>
    <cellStyle name="Fixed 0.00AR 2" xfId="10799" xr:uid="{00000000-0005-0000-0000-00006C2D0000}"/>
    <cellStyle name="Fixed 10" xfId="10800" xr:uid="{00000000-0005-0000-0000-00006D2D0000}"/>
    <cellStyle name="Fixed 10 2" xfId="10801" xr:uid="{00000000-0005-0000-0000-00006E2D0000}"/>
    <cellStyle name="Fixed 11" xfId="10802" xr:uid="{00000000-0005-0000-0000-00006F2D0000}"/>
    <cellStyle name="Fixed 11 2" xfId="10803" xr:uid="{00000000-0005-0000-0000-0000702D0000}"/>
    <cellStyle name="Fixed 12" xfId="10804" xr:uid="{00000000-0005-0000-0000-0000712D0000}"/>
    <cellStyle name="Fixed 12 2" xfId="10805" xr:uid="{00000000-0005-0000-0000-0000722D0000}"/>
    <cellStyle name="Fixed 13" xfId="10806" xr:uid="{00000000-0005-0000-0000-0000732D0000}"/>
    <cellStyle name="Fixed 13 2" xfId="10807" xr:uid="{00000000-0005-0000-0000-0000742D0000}"/>
    <cellStyle name="Fixed 14" xfId="10808" xr:uid="{00000000-0005-0000-0000-0000752D0000}"/>
    <cellStyle name="Fixed 14 2" xfId="10809" xr:uid="{00000000-0005-0000-0000-0000762D0000}"/>
    <cellStyle name="Fixed 15" xfId="10810" xr:uid="{00000000-0005-0000-0000-0000772D0000}"/>
    <cellStyle name="Fixed 15 2" xfId="10811" xr:uid="{00000000-0005-0000-0000-0000782D0000}"/>
    <cellStyle name="Fixed 16" xfId="10812" xr:uid="{00000000-0005-0000-0000-0000792D0000}"/>
    <cellStyle name="Fixed 16 2" xfId="10813" xr:uid="{00000000-0005-0000-0000-00007A2D0000}"/>
    <cellStyle name="Fixed 17" xfId="10814" xr:uid="{00000000-0005-0000-0000-00007B2D0000}"/>
    <cellStyle name="Fixed 17 2" xfId="10815" xr:uid="{00000000-0005-0000-0000-00007C2D0000}"/>
    <cellStyle name="Fixed 18" xfId="10816" xr:uid="{00000000-0005-0000-0000-00007D2D0000}"/>
    <cellStyle name="Fixed 18 2" xfId="10817" xr:uid="{00000000-0005-0000-0000-00007E2D0000}"/>
    <cellStyle name="Fixed 19" xfId="10818" xr:uid="{00000000-0005-0000-0000-00007F2D0000}"/>
    <cellStyle name="Fixed 19 2" xfId="10819" xr:uid="{00000000-0005-0000-0000-0000802D0000}"/>
    <cellStyle name="Fixed 2" xfId="10820" xr:uid="{00000000-0005-0000-0000-0000812D0000}"/>
    <cellStyle name="Fixed 2 2" xfId="10821" xr:uid="{00000000-0005-0000-0000-0000822D0000}"/>
    <cellStyle name="Fixed 2 2 2" xfId="10822" xr:uid="{00000000-0005-0000-0000-0000832D0000}"/>
    <cellStyle name="Fixed 2 3" xfId="10823" xr:uid="{00000000-0005-0000-0000-0000842D0000}"/>
    <cellStyle name="Fixed 2 4" xfId="10824" xr:uid="{00000000-0005-0000-0000-0000852D0000}"/>
    <cellStyle name="Fixed 20" xfId="10825" xr:uid="{00000000-0005-0000-0000-0000862D0000}"/>
    <cellStyle name="Fixed 20 2" xfId="10826" xr:uid="{00000000-0005-0000-0000-0000872D0000}"/>
    <cellStyle name="Fixed 21" xfId="10827" xr:uid="{00000000-0005-0000-0000-0000882D0000}"/>
    <cellStyle name="Fixed 21 2" xfId="10828" xr:uid="{00000000-0005-0000-0000-0000892D0000}"/>
    <cellStyle name="Fixed 22" xfId="10829" xr:uid="{00000000-0005-0000-0000-00008A2D0000}"/>
    <cellStyle name="Fixed 22 2" xfId="10830" xr:uid="{00000000-0005-0000-0000-00008B2D0000}"/>
    <cellStyle name="Fixed 23" xfId="10831" xr:uid="{00000000-0005-0000-0000-00008C2D0000}"/>
    <cellStyle name="Fixed 23 2" xfId="10832" xr:uid="{00000000-0005-0000-0000-00008D2D0000}"/>
    <cellStyle name="Fixed 24" xfId="10833" xr:uid="{00000000-0005-0000-0000-00008E2D0000}"/>
    <cellStyle name="Fixed 24 2" xfId="10834" xr:uid="{00000000-0005-0000-0000-00008F2D0000}"/>
    <cellStyle name="Fixed 25" xfId="10835" xr:uid="{00000000-0005-0000-0000-0000902D0000}"/>
    <cellStyle name="Fixed 25 2" xfId="10836" xr:uid="{00000000-0005-0000-0000-0000912D0000}"/>
    <cellStyle name="Fixed 26" xfId="10837" xr:uid="{00000000-0005-0000-0000-0000922D0000}"/>
    <cellStyle name="Fixed 26 2" xfId="10838" xr:uid="{00000000-0005-0000-0000-0000932D0000}"/>
    <cellStyle name="Fixed 27" xfId="10839" xr:uid="{00000000-0005-0000-0000-0000942D0000}"/>
    <cellStyle name="Fixed 27 2" xfId="10840" xr:uid="{00000000-0005-0000-0000-0000952D0000}"/>
    <cellStyle name="Fixed 28" xfId="10841" xr:uid="{00000000-0005-0000-0000-0000962D0000}"/>
    <cellStyle name="Fixed 28 2" xfId="10842" xr:uid="{00000000-0005-0000-0000-0000972D0000}"/>
    <cellStyle name="Fixed 29" xfId="10843" xr:uid="{00000000-0005-0000-0000-0000982D0000}"/>
    <cellStyle name="Fixed 29 2" xfId="10844" xr:uid="{00000000-0005-0000-0000-0000992D0000}"/>
    <cellStyle name="Fixed 3" xfId="10845" xr:uid="{00000000-0005-0000-0000-00009A2D0000}"/>
    <cellStyle name="Fixed 3 2" xfId="10846" xr:uid="{00000000-0005-0000-0000-00009B2D0000}"/>
    <cellStyle name="Fixed 3 3" xfId="10847" xr:uid="{00000000-0005-0000-0000-00009C2D0000}"/>
    <cellStyle name="Fixed 30" xfId="10848" xr:uid="{00000000-0005-0000-0000-00009D2D0000}"/>
    <cellStyle name="Fixed 30 2" xfId="10849" xr:uid="{00000000-0005-0000-0000-00009E2D0000}"/>
    <cellStyle name="Fixed 30 2 2" xfId="10850" xr:uid="{00000000-0005-0000-0000-00009F2D0000}"/>
    <cellStyle name="Fixed 30 3" xfId="10851" xr:uid="{00000000-0005-0000-0000-0000A02D0000}"/>
    <cellStyle name="Fixed 31" xfId="10852" xr:uid="{00000000-0005-0000-0000-0000A12D0000}"/>
    <cellStyle name="Fixed 31 2" xfId="10853" xr:uid="{00000000-0005-0000-0000-0000A22D0000}"/>
    <cellStyle name="Fixed 32" xfId="10854" xr:uid="{00000000-0005-0000-0000-0000A32D0000}"/>
    <cellStyle name="Fixed 32 2" xfId="10855" xr:uid="{00000000-0005-0000-0000-0000A42D0000}"/>
    <cellStyle name="Fixed 33" xfId="10856" xr:uid="{00000000-0005-0000-0000-0000A52D0000}"/>
    <cellStyle name="Fixed 33 2" xfId="10857" xr:uid="{00000000-0005-0000-0000-0000A62D0000}"/>
    <cellStyle name="Fixed 33 2 2" xfId="10858" xr:uid="{00000000-0005-0000-0000-0000A72D0000}"/>
    <cellStyle name="Fixed 33 3" xfId="10859" xr:uid="{00000000-0005-0000-0000-0000A82D0000}"/>
    <cellStyle name="Fixed 33 3 2" xfId="10860" xr:uid="{00000000-0005-0000-0000-0000A92D0000}"/>
    <cellStyle name="Fixed 33 4" xfId="10861" xr:uid="{00000000-0005-0000-0000-0000AA2D0000}"/>
    <cellStyle name="Fixed 34" xfId="10862" xr:uid="{00000000-0005-0000-0000-0000AB2D0000}"/>
    <cellStyle name="Fixed 34 2" xfId="10863" xr:uid="{00000000-0005-0000-0000-0000AC2D0000}"/>
    <cellStyle name="Fixed 35" xfId="10864" xr:uid="{00000000-0005-0000-0000-0000AD2D0000}"/>
    <cellStyle name="Fixed 35 2" xfId="10865" xr:uid="{00000000-0005-0000-0000-0000AE2D0000}"/>
    <cellStyle name="Fixed 36" xfId="10866" xr:uid="{00000000-0005-0000-0000-0000AF2D0000}"/>
    <cellStyle name="Fixed 36 2" xfId="10867" xr:uid="{00000000-0005-0000-0000-0000B02D0000}"/>
    <cellStyle name="Fixed 37" xfId="10868" xr:uid="{00000000-0005-0000-0000-0000B12D0000}"/>
    <cellStyle name="Fixed 37 2" xfId="10869" xr:uid="{00000000-0005-0000-0000-0000B22D0000}"/>
    <cellStyle name="Fixed 38" xfId="10870" xr:uid="{00000000-0005-0000-0000-0000B32D0000}"/>
    <cellStyle name="Fixed 38 2" xfId="10871" xr:uid="{00000000-0005-0000-0000-0000B42D0000}"/>
    <cellStyle name="Fixed 39" xfId="10872" xr:uid="{00000000-0005-0000-0000-0000B52D0000}"/>
    <cellStyle name="Fixed 39 2" xfId="10873" xr:uid="{00000000-0005-0000-0000-0000B62D0000}"/>
    <cellStyle name="Fixed 4" xfId="10874" xr:uid="{00000000-0005-0000-0000-0000B72D0000}"/>
    <cellStyle name="Fixed 4 2" xfId="10875" xr:uid="{00000000-0005-0000-0000-0000B82D0000}"/>
    <cellStyle name="Fixed 40" xfId="10876" xr:uid="{00000000-0005-0000-0000-0000B92D0000}"/>
    <cellStyle name="Fixed 40 2" xfId="10877" xr:uid="{00000000-0005-0000-0000-0000BA2D0000}"/>
    <cellStyle name="Fixed 41" xfId="10878" xr:uid="{00000000-0005-0000-0000-0000BB2D0000}"/>
    <cellStyle name="Fixed 41 2" xfId="10879" xr:uid="{00000000-0005-0000-0000-0000BC2D0000}"/>
    <cellStyle name="Fixed 42" xfId="10880" xr:uid="{00000000-0005-0000-0000-0000BD2D0000}"/>
    <cellStyle name="Fixed 42 2" xfId="10881" xr:uid="{00000000-0005-0000-0000-0000BE2D0000}"/>
    <cellStyle name="Fixed 43" xfId="10882" xr:uid="{00000000-0005-0000-0000-0000BF2D0000}"/>
    <cellStyle name="Fixed 43 2" xfId="10883" xr:uid="{00000000-0005-0000-0000-0000C02D0000}"/>
    <cellStyle name="Fixed 44" xfId="10884" xr:uid="{00000000-0005-0000-0000-0000C12D0000}"/>
    <cellStyle name="Fixed 44 2" xfId="10885" xr:uid="{00000000-0005-0000-0000-0000C22D0000}"/>
    <cellStyle name="Fixed 45" xfId="10886" xr:uid="{00000000-0005-0000-0000-0000C32D0000}"/>
    <cellStyle name="Fixed 45 2" xfId="10887" xr:uid="{00000000-0005-0000-0000-0000C42D0000}"/>
    <cellStyle name="Fixed 46" xfId="10888" xr:uid="{00000000-0005-0000-0000-0000C52D0000}"/>
    <cellStyle name="Fixed 46 2" xfId="10889" xr:uid="{00000000-0005-0000-0000-0000C62D0000}"/>
    <cellStyle name="Fixed 47" xfId="10890" xr:uid="{00000000-0005-0000-0000-0000C72D0000}"/>
    <cellStyle name="Fixed 47 2" xfId="10891" xr:uid="{00000000-0005-0000-0000-0000C82D0000}"/>
    <cellStyle name="Fixed 48" xfId="10892" xr:uid="{00000000-0005-0000-0000-0000C92D0000}"/>
    <cellStyle name="Fixed 48 2" xfId="10893" xr:uid="{00000000-0005-0000-0000-0000CA2D0000}"/>
    <cellStyle name="Fixed 49" xfId="10894" xr:uid="{00000000-0005-0000-0000-0000CB2D0000}"/>
    <cellStyle name="Fixed 49 2" xfId="10895" xr:uid="{00000000-0005-0000-0000-0000CC2D0000}"/>
    <cellStyle name="Fixed 5" xfId="10896" xr:uid="{00000000-0005-0000-0000-0000CD2D0000}"/>
    <cellStyle name="Fixed 5 2" xfId="10897" xr:uid="{00000000-0005-0000-0000-0000CE2D0000}"/>
    <cellStyle name="Fixed 50" xfId="10898" xr:uid="{00000000-0005-0000-0000-0000CF2D0000}"/>
    <cellStyle name="Fixed 50 2" xfId="10899" xr:uid="{00000000-0005-0000-0000-0000D02D0000}"/>
    <cellStyle name="Fixed 51" xfId="10900" xr:uid="{00000000-0005-0000-0000-0000D12D0000}"/>
    <cellStyle name="Fixed 51 2" xfId="10901" xr:uid="{00000000-0005-0000-0000-0000D22D0000}"/>
    <cellStyle name="Fixed 52" xfId="10902" xr:uid="{00000000-0005-0000-0000-0000D32D0000}"/>
    <cellStyle name="Fixed 52 2" xfId="10903" xr:uid="{00000000-0005-0000-0000-0000D42D0000}"/>
    <cellStyle name="Fixed 53" xfId="10904" xr:uid="{00000000-0005-0000-0000-0000D52D0000}"/>
    <cellStyle name="Fixed 53 2" xfId="10905" xr:uid="{00000000-0005-0000-0000-0000D62D0000}"/>
    <cellStyle name="Fixed 54" xfId="10906" xr:uid="{00000000-0005-0000-0000-0000D72D0000}"/>
    <cellStyle name="Fixed 54 2" xfId="10907" xr:uid="{00000000-0005-0000-0000-0000D82D0000}"/>
    <cellStyle name="Fixed 55" xfId="10908" xr:uid="{00000000-0005-0000-0000-0000D92D0000}"/>
    <cellStyle name="Fixed 55 2" xfId="10909" xr:uid="{00000000-0005-0000-0000-0000DA2D0000}"/>
    <cellStyle name="Fixed 56" xfId="10910" xr:uid="{00000000-0005-0000-0000-0000DB2D0000}"/>
    <cellStyle name="Fixed 56 2" xfId="10911" xr:uid="{00000000-0005-0000-0000-0000DC2D0000}"/>
    <cellStyle name="Fixed 57" xfId="10912" xr:uid="{00000000-0005-0000-0000-0000DD2D0000}"/>
    <cellStyle name="Fixed 57 2" xfId="10913" xr:uid="{00000000-0005-0000-0000-0000DE2D0000}"/>
    <cellStyle name="Fixed 58" xfId="10914" xr:uid="{00000000-0005-0000-0000-0000DF2D0000}"/>
    <cellStyle name="Fixed 58 2" xfId="10915" xr:uid="{00000000-0005-0000-0000-0000E02D0000}"/>
    <cellStyle name="Fixed 59" xfId="10916" xr:uid="{00000000-0005-0000-0000-0000E12D0000}"/>
    <cellStyle name="Fixed 6" xfId="10917" xr:uid="{00000000-0005-0000-0000-0000E22D0000}"/>
    <cellStyle name="Fixed 6 2" xfId="10918" xr:uid="{00000000-0005-0000-0000-0000E32D0000}"/>
    <cellStyle name="Fixed 60" xfId="10919" xr:uid="{00000000-0005-0000-0000-0000E42D0000}"/>
    <cellStyle name="Fixed 7" xfId="10920" xr:uid="{00000000-0005-0000-0000-0000E52D0000}"/>
    <cellStyle name="Fixed 7 2" xfId="10921" xr:uid="{00000000-0005-0000-0000-0000E62D0000}"/>
    <cellStyle name="Fixed 8" xfId="10922" xr:uid="{00000000-0005-0000-0000-0000E72D0000}"/>
    <cellStyle name="Fixed 8 2" xfId="10923" xr:uid="{00000000-0005-0000-0000-0000E82D0000}"/>
    <cellStyle name="Fixed 8 2 2" xfId="10924" xr:uid="{00000000-0005-0000-0000-0000E92D0000}"/>
    <cellStyle name="Fixed 8 3" xfId="10925" xr:uid="{00000000-0005-0000-0000-0000EA2D0000}"/>
    <cellStyle name="Fixed 9" xfId="10926" xr:uid="{00000000-0005-0000-0000-0000EB2D0000}"/>
    <cellStyle name="Fixed 9 2" xfId="10927" xr:uid="{00000000-0005-0000-0000-0000EC2D0000}"/>
    <cellStyle name="Fixed_CCR0_" xfId="10928" xr:uid="{00000000-0005-0000-0000-0000ED2D0000}"/>
    <cellStyle name="Fixed1 - Style1" xfId="10929" xr:uid="{00000000-0005-0000-0000-0000EE2D0000}"/>
    <cellStyle name="Fixed1 - Style1 2" xfId="10930" xr:uid="{00000000-0005-0000-0000-0000EF2D0000}"/>
    <cellStyle name="Fixed1 - Style1 3" xfId="10931" xr:uid="{00000000-0005-0000-0000-0000F02D0000}"/>
    <cellStyle name="fred" xfId="10932" xr:uid="{00000000-0005-0000-0000-0000F12D0000}"/>
    <cellStyle name="fred 2" xfId="10933" xr:uid="{00000000-0005-0000-0000-0000F22D0000}"/>
    <cellStyle name="fred 3" xfId="10934" xr:uid="{00000000-0005-0000-0000-0000F32D0000}"/>
    <cellStyle name="Fred%" xfId="10935" xr:uid="{00000000-0005-0000-0000-0000F42D0000}"/>
    <cellStyle name="Fred% 2" xfId="10936" xr:uid="{00000000-0005-0000-0000-0000F52D0000}"/>
    <cellStyle name="Fred% 3" xfId="10937" xr:uid="{00000000-0005-0000-0000-0000F62D0000}"/>
    <cellStyle name="General" xfId="25580" xr:uid="{00000000-0005-0000-0000-0000F72D0000}"/>
    <cellStyle name="Good 10" xfId="10938" xr:uid="{00000000-0005-0000-0000-0000F82D0000}"/>
    <cellStyle name="Good 11" xfId="10939" xr:uid="{00000000-0005-0000-0000-0000F92D0000}"/>
    <cellStyle name="Good 12" xfId="10940" xr:uid="{00000000-0005-0000-0000-0000FA2D0000}"/>
    <cellStyle name="Good 2" xfId="10941" xr:uid="{00000000-0005-0000-0000-0000FB2D0000}"/>
    <cellStyle name="Good 2 2" xfId="10942" xr:uid="{00000000-0005-0000-0000-0000FC2D0000}"/>
    <cellStyle name="Good 2 2 2" xfId="10943" xr:uid="{00000000-0005-0000-0000-0000FD2D0000}"/>
    <cellStyle name="Good 2 2 2 2" xfId="10944" xr:uid="{00000000-0005-0000-0000-0000FE2D0000}"/>
    <cellStyle name="Good 2 2 3" xfId="10945" xr:uid="{00000000-0005-0000-0000-0000FF2D0000}"/>
    <cellStyle name="Good 2 2 3 2" xfId="10946" xr:uid="{00000000-0005-0000-0000-0000002E0000}"/>
    <cellStyle name="Good 2 2 4" xfId="10947" xr:uid="{00000000-0005-0000-0000-0000012E0000}"/>
    <cellStyle name="Good 2 3" xfId="10948" xr:uid="{00000000-0005-0000-0000-0000022E0000}"/>
    <cellStyle name="Good 2 3 2" xfId="10949" xr:uid="{00000000-0005-0000-0000-0000032E0000}"/>
    <cellStyle name="Good 2 4" xfId="10950" xr:uid="{00000000-0005-0000-0000-0000042E0000}"/>
    <cellStyle name="Good 2 4 2" xfId="10951" xr:uid="{00000000-0005-0000-0000-0000052E0000}"/>
    <cellStyle name="Good 2 5" xfId="10952" xr:uid="{00000000-0005-0000-0000-0000062E0000}"/>
    <cellStyle name="Good 2 5 2" xfId="10953" xr:uid="{00000000-0005-0000-0000-0000072E0000}"/>
    <cellStyle name="Good 2 6" xfId="10954" xr:uid="{00000000-0005-0000-0000-0000082E0000}"/>
    <cellStyle name="Good 2 7" xfId="10955" xr:uid="{00000000-0005-0000-0000-0000092E0000}"/>
    <cellStyle name="Good 3" xfId="10956" xr:uid="{00000000-0005-0000-0000-00000A2E0000}"/>
    <cellStyle name="Good 3 2" xfId="10957" xr:uid="{00000000-0005-0000-0000-00000B2E0000}"/>
    <cellStyle name="Good 3 2 2" xfId="10958" xr:uid="{00000000-0005-0000-0000-00000C2E0000}"/>
    <cellStyle name="Good 3 2 2 2" xfId="10959" xr:uid="{00000000-0005-0000-0000-00000D2E0000}"/>
    <cellStyle name="Good 3 2 3" xfId="10960" xr:uid="{00000000-0005-0000-0000-00000E2E0000}"/>
    <cellStyle name="Good 3 3" xfId="10961" xr:uid="{00000000-0005-0000-0000-00000F2E0000}"/>
    <cellStyle name="Good 3 4" xfId="10962" xr:uid="{00000000-0005-0000-0000-0000102E0000}"/>
    <cellStyle name="Good 4" xfId="10963" xr:uid="{00000000-0005-0000-0000-0000112E0000}"/>
    <cellStyle name="Good 4 2" xfId="10964" xr:uid="{00000000-0005-0000-0000-0000122E0000}"/>
    <cellStyle name="Good 4 2 2" xfId="10965" xr:uid="{00000000-0005-0000-0000-0000132E0000}"/>
    <cellStyle name="Good 4 2 2 2" xfId="10966" xr:uid="{00000000-0005-0000-0000-0000142E0000}"/>
    <cellStyle name="Good 4 2 3" xfId="10967" xr:uid="{00000000-0005-0000-0000-0000152E0000}"/>
    <cellStyle name="Good 4 3" xfId="10968" xr:uid="{00000000-0005-0000-0000-0000162E0000}"/>
    <cellStyle name="Good 4 4" xfId="10969" xr:uid="{00000000-0005-0000-0000-0000172E0000}"/>
    <cellStyle name="Good 5" xfId="10970" xr:uid="{00000000-0005-0000-0000-0000182E0000}"/>
    <cellStyle name="Good 5 2" xfId="10971" xr:uid="{00000000-0005-0000-0000-0000192E0000}"/>
    <cellStyle name="Good 5 3" xfId="10972" xr:uid="{00000000-0005-0000-0000-00001A2E0000}"/>
    <cellStyle name="Good 6" xfId="10973" xr:uid="{00000000-0005-0000-0000-00001B2E0000}"/>
    <cellStyle name="Good 6 2" xfId="10974" xr:uid="{00000000-0005-0000-0000-00001C2E0000}"/>
    <cellStyle name="Good 7" xfId="10975" xr:uid="{00000000-0005-0000-0000-00001D2E0000}"/>
    <cellStyle name="Good 7 2" xfId="10976" xr:uid="{00000000-0005-0000-0000-00001E2E0000}"/>
    <cellStyle name="Good 8" xfId="10977" xr:uid="{00000000-0005-0000-0000-00001F2E0000}"/>
    <cellStyle name="Good 8 2" xfId="10978" xr:uid="{00000000-0005-0000-0000-0000202E0000}"/>
    <cellStyle name="Good 9" xfId="10979" xr:uid="{00000000-0005-0000-0000-0000212E0000}"/>
    <cellStyle name="Good 9 2" xfId="10980" xr:uid="{00000000-0005-0000-0000-0000222E0000}"/>
    <cellStyle name="Gr" xfId="10981" xr:uid="{00000000-0005-0000-0000-0000232E0000}"/>
    <cellStyle name="Gr 2" xfId="10982" xr:uid="{00000000-0005-0000-0000-0000242E0000}"/>
    <cellStyle name="Green" xfId="10983" xr:uid="{00000000-0005-0000-0000-0000252E0000}"/>
    <cellStyle name="Grey" xfId="10984" xr:uid="{00000000-0005-0000-0000-0000262E0000}"/>
    <cellStyle name="Grey 2" xfId="10985" xr:uid="{00000000-0005-0000-0000-0000272E0000}"/>
    <cellStyle name="Grey 2 2" xfId="10986" xr:uid="{00000000-0005-0000-0000-0000282E0000}"/>
    <cellStyle name="Grey 2 2 2" xfId="10987" xr:uid="{00000000-0005-0000-0000-0000292E0000}"/>
    <cellStyle name="Grey 2 3" xfId="10988" xr:uid="{00000000-0005-0000-0000-00002A2E0000}"/>
    <cellStyle name="Grey 3" xfId="10989" xr:uid="{00000000-0005-0000-0000-00002B2E0000}"/>
    <cellStyle name="Grey 3 2" xfId="10990" xr:uid="{00000000-0005-0000-0000-00002C2E0000}"/>
    <cellStyle name="Grey 3 2 2" xfId="10991" xr:uid="{00000000-0005-0000-0000-00002D2E0000}"/>
    <cellStyle name="Grey 3 3" xfId="10992" xr:uid="{00000000-0005-0000-0000-00002E2E0000}"/>
    <cellStyle name="Grey 4" xfId="10993" xr:uid="{00000000-0005-0000-0000-00002F2E0000}"/>
    <cellStyle name="Grey 4 2" xfId="10994" xr:uid="{00000000-0005-0000-0000-0000302E0000}"/>
    <cellStyle name="Grey 4 2 2" xfId="10995" xr:uid="{00000000-0005-0000-0000-0000312E0000}"/>
    <cellStyle name="Grey 4 3" xfId="10996" xr:uid="{00000000-0005-0000-0000-0000322E0000}"/>
    <cellStyle name="Grey 5" xfId="10997" xr:uid="{00000000-0005-0000-0000-0000332E0000}"/>
    <cellStyle name="Grey 5 2" xfId="10998" xr:uid="{00000000-0005-0000-0000-0000342E0000}"/>
    <cellStyle name="Grey 6" xfId="10999" xr:uid="{00000000-0005-0000-0000-0000352E0000}"/>
    <cellStyle name="Grey 7" xfId="11000" xr:uid="{00000000-0005-0000-0000-0000362E0000}"/>
    <cellStyle name="HE" xfId="11001" xr:uid="{00000000-0005-0000-0000-0000372E0000}"/>
    <cellStyle name="HE 2" xfId="11002" xr:uid="{00000000-0005-0000-0000-0000382E0000}"/>
    <cellStyle name="HEADER" xfId="11003" xr:uid="{00000000-0005-0000-0000-0000392E0000}"/>
    <cellStyle name="Header (center)" xfId="11004" xr:uid="{00000000-0005-0000-0000-00003A2E0000}"/>
    <cellStyle name="Header (center) 2" xfId="11005" xr:uid="{00000000-0005-0000-0000-00003B2E0000}"/>
    <cellStyle name="Header (left)" xfId="11006" xr:uid="{00000000-0005-0000-0000-00003C2E0000}"/>
    <cellStyle name="Header (left) 2" xfId="11007" xr:uid="{00000000-0005-0000-0000-00003D2E0000}"/>
    <cellStyle name="Header (right)" xfId="11008" xr:uid="{00000000-0005-0000-0000-00003E2E0000}"/>
    <cellStyle name="Header (right) 2" xfId="11009" xr:uid="{00000000-0005-0000-0000-00003F2E0000}"/>
    <cellStyle name="Header 10" xfId="11010" xr:uid="{00000000-0005-0000-0000-0000402E0000}"/>
    <cellStyle name="Header 10 2" xfId="11011" xr:uid="{00000000-0005-0000-0000-0000412E0000}"/>
    <cellStyle name="Header 11" xfId="11012" xr:uid="{00000000-0005-0000-0000-0000422E0000}"/>
    <cellStyle name="Header 11 2" xfId="11013" xr:uid="{00000000-0005-0000-0000-0000432E0000}"/>
    <cellStyle name="Header 12" xfId="11014" xr:uid="{00000000-0005-0000-0000-0000442E0000}"/>
    <cellStyle name="Header 12 2" xfId="11015" xr:uid="{00000000-0005-0000-0000-0000452E0000}"/>
    <cellStyle name="HEADER 13" xfId="11016" xr:uid="{00000000-0005-0000-0000-0000462E0000}"/>
    <cellStyle name="HEADER 13 2" xfId="11017" xr:uid="{00000000-0005-0000-0000-0000472E0000}"/>
    <cellStyle name="HEADER 14" xfId="11018" xr:uid="{00000000-0005-0000-0000-0000482E0000}"/>
    <cellStyle name="HEADER 14 2" xfId="11019" xr:uid="{00000000-0005-0000-0000-0000492E0000}"/>
    <cellStyle name="HEADER 15" xfId="11020" xr:uid="{00000000-0005-0000-0000-00004A2E0000}"/>
    <cellStyle name="HEADER 15 2" xfId="11021" xr:uid="{00000000-0005-0000-0000-00004B2E0000}"/>
    <cellStyle name="Header 16" xfId="11022" xr:uid="{00000000-0005-0000-0000-00004C2E0000}"/>
    <cellStyle name="Header 16 2" xfId="11023" xr:uid="{00000000-0005-0000-0000-00004D2E0000}"/>
    <cellStyle name="HEADER 17" xfId="11024" xr:uid="{00000000-0005-0000-0000-00004E2E0000}"/>
    <cellStyle name="HEADER 18" xfId="11025" xr:uid="{00000000-0005-0000-0000-00004F2E0000}"/>
    <cellStyle name="HEADER 19" xfId="11026" xr:uid="{00000000-0005-0000-0000-0000502E0000}"/>
    <cellStyle name="HEADER 2" xfId="11027" xr:uid="{00000000-0005-0000-0000-0000512E0000}"/>
    <cellStyle name="HEADER 2 2" xfId="11028" xr:uid="{00000000-0005-0000-0000-0000522E0000}"/>
    <cellStyle name="HEADER 2 2 2" xfId="11029" xr:uid="{00000000-0005-0000-0000-0000532E0000}"/>
    <cellStyle name="HEADER 2 3" xfId="11030" xr:uid="{00000000-0005-0000-0000-0000542E0000}"/>
    <cellStyle name="HEADER 2 3 2" xfId="11031" xr:uid="{00000000-0005-0000-0000-0000552E0000}"/>
    <cellStyle name="HEADER 2 4" xfId="11032" xr:uid="{00000000-0005-0000-0000-0000562E0000}"/>
    <cellStyle name="HEADER 2 4 2" xfId="11033" xr:uid="{00000000-0005-0000-0000-0000572E0000}"/>
    <cellStyle name="Header 2 5" xfId="11034" xr:uid="{00000000-0005-0000-0000-0000582E0000}"/>
    <cellStyle name="Header 2 5 2" xfId="11035" xr:uid="{00000000-0005-0000-0000-0000592E0000}"/>
    <cellStyle name="Header 2 6" xfId="11036" xr:uid="{00000000-0005-0000-0000-00005A2E0000}"/>
    <cellStyle name="Header 2 6 2" xfId="11037" xr:uid="{00000000-0005-0000-0000-00005B2E0000}"/>
    <cellStyle name="HEADER 2 7" xfId="11038" xr:uid="{00000000-0005-0000-0000-00005C2E0000}"/>
    <cellStyle name="HEADER 20" xfId="11039" xr:uid="{00000000-0005-0000-0000-00005D2E0000}"/>
    <cellStyle name="Header 3" xfId="11040" xr:uid="{00000000-0005-0000-0000-00005E2E0000}"/>
    <cellStyle name="Header 3 2" xfId="11041" xr:uid="{00000000-0005-0000-0000-00005F2E0000}"/>
    <cellStyle name="Header 4" xfId="11042" xr:uid="{00000000-0005-0000-0000-0000602E0000}"/>
    <cellStyle name="Header 4 2" xfId="11043" xr:uid="{00000000-0005-0000-0000-0000612E0000}"/>
    <cellStyle name="HEADER 5" xfId="11044" xr:uid="{00000000-0005-0000-0000-0000622E0000}"/>
    <cellStyle name="HEADER 5 2" xfId="11045" xr:uid="{00000000-0005-0000-0000-0000632E0000}"/>
    <cellStyle name="HEADER 6" xfId="11046" xr:uid="{00000000-0005-0000-0000-0000642E0000}"/>
    <cellStyle name="HEADER 6 2" xfId="11047" xr:uid="{00000000-0005-0000-0000-0000652E0000}"/>
    <cellStyle name="HEADER 7" xfId="11048" xr:uid="{00000000-0005-0000-0000-0000662E0000}"/>
    <cellStyle name="HEADER 7 2" xfId="11049" xr:uid="{00000000-0005-0000-0000-0000672E0000}"/>
    <cellStyle name="HEADER 8" xfId="11050" xr:uid="{00000000-0005-0000-0000-0000682E0000}"/>
    <cellStyle name="HEADER 8 2" xfId="11051" xr:uid="{00000000-0005-0000-0000-0000692E0000}"/>
    <cellStyle name="HEADER 9" xfId="11052" xr:uid="{00000000-0005-0000-0000-00006A2E0000}"/>
    <cellStyle name="HEADER 9 2" xfId="11053" xr:uid="{00000000-0005-0000-0000-00006B2E0000}"/>
    <cellStyle name="Header_2006 BBP Ops - Cash3" xfId="11054" xr:uid="{00000000-0005-0000-0000-00006C2E0000}"/>
    <cellStyle name="Header1" xfId="11055" xr:uid="{00000000-0005-0000-0000-00006D2E0000}"/>
    <cellStyle name="header1 10" xfId="11056" xr:uid="{00000000-0005-0000-0000-00006E2E0000}"/>
    <cellStyle name="Header1 11" xfId="11057" xr:uid="{00000000-0005-0000-0000-00006F2E0000}"/>
    <cellStyle name="Header1 11 2" xfId="11058" xr:uid="{00000000-0005-0000-0000-0000702E0000}"/>
    <cellStyle name="Header1 12" xfId="11059" xr:uid="{00000000-0005-0000-0000-0000712E0000}"/>
    <cellStyle name="Header1 13" xfId="11060" xr:uid="{00000000-0005-0000-0000-0000722E0000}"/>
    <cellStyle name="Header1 14" xfId="11061" xr:uid="{00000000-0005-0000-0000-0000732E0000}"/>
    <cellStyle name="Header1 15" xfId="11062" xr:uid="{00000000-0005-0000-0000-0000742E0000}"/>
    <cellStyle name="Header1 16" xfId="11063" xr:uid="{00000000-0005-0000-0000-0000752E0000}"/>
    <cellStyle name="Header1 17" xfId="11064" xr:uid="{00000000-0005-0000-0000-0000762E0000}"/>
    <cellStyle name="Header1 18" xfId="11065" xr:uid="{00000000-0005-0000-0000-0000772E0000}"/>
    <cellStyle name="Header1 19" xfId="11066" xr:uid="{00000000-0005-0000-0000-0000782E0000}"/>
    <cellStyle name="Header1 2" xfId="11067" xr:uid="{00000000-0005-0000-0000-0000792E0000}"/>
    <cellStyle name="header1 2 2" xfId="11068" xr:uid="{00000000-0005-0000-0000-00007A2E0000}"/>
    <cellStyle name="header1 2 2 2" xfId="11069" xr:uid="{00000000-0005-0000-0000-00007B2E0000}"/>
    <cellStyle name="Header1 2 3" xfId="11070" xr:uid="{00000000-0005-0000-0000-00007C2E0000}"/>
    <cellStyle name="Header1 20" xfId="11071" xr:uid="{00000000-0005-0000-0000-00007D2E0000}"/>
    <cellStyle name="Header1 21" xfId="11072" xr:uid="{00000000-0005-0000-0000-00007E2E0000}"/>
    <cellStyle name="Header1 22" xfId="11073" xr:uid="{00000000-0005-0000-0000-00007F2E0000}"/>
    <cellStyle name="Header1 23" xfId="11074" xr:uid="{00000000-0005-0000-0000-0000802E0000}"/>
    <cellStyle name="Header1 24" xfId="11075" xr:uid="{00000000-0005-0000-0000-0000812E0000}"/>
    <cellStyle name="Header1 25" xfId="11076" xr:uid="{00000000-0005-0000-0000-0000822E0000}"/>
    <cellStyle name="Header1 26" xfId="11077" xr:uid="{00000000-0005-0000-0000-0000832E0000}"/>
    <cellStyle name="Header1 27" xfId="11078" xr:uid="{00000000-0005-0000-0000-0000842E0000}"/>
    <cellStyle name="Header1 28" xfId="11079" xr:uid="{00000000-0005-0000-0000-0000852E0000}"/>
    <cellStyle name="Header1 29" xfId="11080" xr:uid="{00000000-0005-0000-0000-0000862E0000}"/>
    <cellStyle name="Header1 3" xfId="11081" xr:uid="{00000000-0005-0000-0000-0000872E0000}"/>
    <cellStyle name="Header1 3 2" xfId="11082" xr:uid="{00000000-0005-0000-0000-0000882E0000}"/>
    <cellStyle name="header1 4" xfId="11083" xr:uid="{00000000-0005-0000-0000-0000892E0000}"/>
    <cellStyle name="header1 4 2" xfId="11084" xr:uid="{00000000-0005-0000-0000-00008A2E0000}"/>
    <cellStyle name="header1 5" xfId="11085" xr:uid="{00000000-0005-0000-0000-00008B2E0000}"/>
    <cellStyle name="header1 5 2" xfId="11086" xr:uid="{00000000-0005-0000-0000-00008C2E0000}"/>
    <cellStyle name="Header1 6" xfId="11087" xr:uid="{00000000-0005-0000-0000-00008D2E0000}"/>
    <cellStyle name="Header1 6 2" xfId="11088" xr:uid="{00000000-0005-0000-0000-00008E2E0000}"/>
    <cellStyle name="header1 7" xfId="11089" xr:uid="{00000000-0005-0000-0000-00008F2E0000}"/>
    <cellStyle name="header1 7 2" xfId="11090" xr:uid="{00000000-0005-0000-0000-0000902E0000}"/>
    <cellStyle name="header1 8" xfId="11091" xr:uid="{00000000-0005-0000-0000-0000912E0000}"/>
    <cellStyle name="header1 8 2" xfId="11092" xr:uid="{00000000-0005-0000-0000-0000922E0000}"/>
    <cellStyle name="header1 9" xfId="11093" xr:uid="{00000000-0005-0000-0000-0000932E0000}"/>
    <cellStyle name="header1 9 2" xfId="11094" xr:uid="{00000000-0005-0000-0000-0000942E0000}"/>
    <cellStyle name="Header2" xfId="11095" xr:uid="{00000000-0005-0000-0000-0000952E0000}"/>
    <cellStyle name="header2 10" xfId="11096" xr:uid="{00000000-0005-0000-0000-0000962E0000}"/>
    <cellStyle name="Header2 11" xfId="11097" xr:uid="{00000000-0005-0000-0000-0000972E0000}"/>
    <cellStyle name="Header2 2" xfId="11098" xr:uid="{00000000-0005-0000-0000-0000982E0000}"/>
    <cellStyle name="header2 2 2" xfId="11099" xr:uid="{00000000-0005-0000-0000-0000992E0000}"/>
    <cellStyle name="header2 2 2 2" xfId="11100" xr:uid="{00000000-0005-0000-0000-00009A2E0000}"/>
    <cellStyle name="Header2 2 3" xfId="11101" xr:uid="{00000000-0005-0000-0000-00009B2E0000}"/>
    <cellStyle name="Header2 3" xfId="11102" xr:uid="{00000000-0005-0000-0000-00009C2E0000}"/>
    <cellStyle name="Header2 3 2" xfId="11103" xr:uid="{00000000-0005-0000-0000-00009D2E0000}"/>
    <cellStyle name="header2 4" xfId="11104" xr:uid="{00000000-0005-0000-0000-00009E2E0000}"/>
    <cellStyle name="header2 4 2" xfId="11105" xr:uid="{00000000-0005-0000-0000-00009F2E0000}"/>
    <cellStyle name="header2 5" xfId="11106" xr:uid="{00000000-0005-0000-0000-0000A02E0000}"/>
    <cellStyle name="header2 5 2" xfId="11107" xr:uid="{00000000-0005-0000-0000-0000A12E0000}"/>
    <cellStyle name="Header2 6" xfId="11108" xr:uid="{00000000-0005-0000-0000-0000A22E0000}"/>
    <cellStyle name="Header2 6 2" xfId="11109" xr:uid="{00000000-0005-0000-0000-0000A32E0000}"/>
    <cellStyle name="header2 7" xfId="11110" xr:uid="{00000000-0005-0000-0000-0000A42E0000}"/>
    <cellStyle name="header2 7 2" xfId="11111" xr:uid="{00000000-0005-0000-0000-0000A52E0000}"/>
    <cellStyle name="header2 8" xfId="11112" xr:uid="{00000000-0005-0000-0000-0000A62E0000}"/>
    <cellStyle name="header2 8 2" xfId="11113" xr:uid="{00000000-0005-0000-0000-0000A72E0000}"/>
    <cellStyle name="header2 9" xfId="11114" xr:uid="{00000000-0005-0000-0000-0000A82E0000}"/>
    <cellStyle name="header2 9 2" xfId="11115" xr:uid="{00000000-0005-0000-0000-0000A92E0000}"/>
    <cellStyle name="header3" xfId="11116" xr:uid="{00000000-0005-0000-0000-0000AA2E0000}"/>
    <cellStyle name="header3 2" xfId="11117" xr:uid="{00000000-0005-0000-0000-0000AB2E0000}"/>
    <cellStyle name="HEADING" xfId="11118" xr:uid="{00000000-0005-0000-0000-0000AC2E0000}"/>
    <cellStyle name="Heading 1 10" xfId="11119" xr:uid="{00000000-0005-0000-0000-0000AD2E0000}"/>
    <cellStyle name="Heading 1 11" xfId="11120" xr:uid="{00000000-0005-0000-0000-0000AE2E0000}"/>
    <cellStyle name="Heading 1 12" xfId="11121" xr:uid="{00000000-0005-0000-0000-0000AF2E0000}"/>
    <cellStyle name="Heading 1 2" xfId="11122" xr:uid="{00000000-0005-0000-0000-0000B02E0000}"/>
    <cellStyle name="Heading 1 2 2" xfId="11123" xr:uid="{00000000-0005-0000-0000-0000B12E0000}"/>
    <cellStyle name="Heading 1 2 2 2" xfId="11124" xr:uid="{00000000-0005-0000-0000-0000B22E0000}"/>
    <cellStyle name="Heading 1 2 2 2 2" xfId="11125" xr:uid="{00000000-0005-0000-0000-0000B32E0000}"/>
    <cellStyle name="Heading 1 2 2 3" xfId="11126" xr:uid="{00000000-0005-0000-0000-0000B42E0000}"/>
    <cellStyle name="Heading 1 2 2 3 2" xfId="11127" xr:uid="{00000000-0005-0000-0000-0000B52E0000}"/>
    <cellStyle name="Heading 1 2 2 4" xfId="11128" xr:uid="{00000000-0005-0000-0000-0000B62E0000}"/>
    <cellStyle name="Heading 1 2 3" xfId="11129" xr:uid="{00000000-0005-0000-0000-0000B72E0000}"/>
    <cellStyle name="Heading 1 2 3 2" xfId="11130" xr:uid="{00000000-0005-0000-0000-0000B82E0000}"/>
    <cellStyle name="Heading 1 2 3 2 2" xfId="11131" xr:uid="{00000000-0005-0000-0000-0000B92E0000}"/>
    <cellStyle name="Heading 1 2 3 3" xfId="11132" xr:uid="{00000000-0005-0000-0000-0000BA2E0000}"/>
    <cellStyle name="Heading 1 2 4" xfId="11133" xr:uid="{00000000-0005-0000-0000-0000BB2E0000}"/>
    <cellStyle name="Heading 1 2 4 2" xfId="11134" xr:uid="{00000000-0005-0000-0000-0000BC2E0000}"/>
    <cellStyle name="Heading 1 2 4 2 2" xfId="11135" xr:uid="{00000000-0005-0000-0000-0000BD2E0000}"/>
    <cellStyle name="Heading 1 2 4 3" xfId="11136" xr:uid="{00000000-0005-0000-0000-0000BE2E0000}"/>
    <cellStyle name="Heading 1 2 5" xfId="11137" xr:uid="{00000000-0005-0000-0000-0000BF2E0000}"/>
    <cellStyle name="Heading 1 2 5 2" xfId="11138" xr:uid="{00000000-0005-0000-0000-0000C02E0000}"/>
    <cellStyle name="Heading 1 2 6" xfId="11139" xr:uid="{00000000-0005-0000-0000-0000C12E0000}"/>
    <cellStyle name="Heading 1 2 6 2" xfId="11140" xr:uid="{00000000-0005-0000-0000-0000C22E0000}"/>
    <cellStyle name="Heading 1 2 7" xfId="11141" xr:uid="{00000000-0005-0000-0000-0000C32E0000}"/>
    <cellStyle name="Heading 1 2 7 2" xfId="11142" xr:uid="{00000000-0005-0000-0000-0000C42E0000}"/>
    <cellStyle name="Heading 1 2 8" xfId="11143" xr:uid="{00000000-0005-0000-0000-0000C52E0000}"/>
    <cellStyle name="Heading 1 2 9" xfId="11144" xr:uid="{00000000-0005-0000-0000-0000C62E0000}"/>
    <cellStyle name="Heading 1 3" xfId="11145" xr:uid="{00000000-0005-0000-0000-0000C72E0000}"/>
    <cellStyle name="Heading 1 3 2" xfId="11146" xr:uid="{00000000-0005-0000-0000-0000C82E0000}"/>
    <cellStyle name="Heading 1 3 2 2" xfId="11147" xr:uid="{00000000-0005-0000-0000-0000C92E0000}"/>
    <cellStyle name="Heading 1 3 2 2 2" xfId="11148" xr:uid="{00000000-0005-0000-0000-0000CA2E0000}"/>
    <cellStyle name="Heading 1 3 2 3" xfId="11149" xr:uid="{00000000-0005-0000-0000-0000CB2E0000}"/>
    <cellStyle name="Heading 1 3 3" xfId="11150" xr:uid="{00000000-0005-0000-0000-0000CC2E0000}"/>
    <cellStyle name="Heading 1 3 3 2" xfId="11151" xr:uid="{00000000-0005-0000-0000-0000CD2E0000}"/>
    <cellStyle name="Heading 1 3 4" xfId="11152" xr:uid="{00000000-0005-0000-0000-0000CE2E0000}"/>
    <cellStyle name="Heading 1 3 5" xfId="11153" xr:uid="{00000000-0005-0000-0000-0000CF2E0000}"/>
    <cellStyle name="Heading 1 4" xfId="11154" xr:uid="{00000000-0005-0000-0000-0000D02E0000}"/>
    <cellStyle name="Heading 1 4 2" xfId="11155" xr:uid="{00000000-0005-0000-0000-0000D12E0000}"/>
    <cellStyle name="Heading 1 4 2 2" xfId="11156" xr:uid="{00000000-0005-0000-0000-0000D22E0000}"/>
    <cellStyle name="Heading 1 4 2 2 2" xfId="11157" xr:uid="{00000000-0005-0000-0000-0000D32E0000}"/>
    <cellStyle name="Heading 1 4 2 3" xfId="11158" xr:uid="{00000000-0005-0000-0000-0000D42E0000}"/>
    <cellStyle name="Heading 1 4 3" xfId="11159" xr:uid="{00000000-0005-0000-0000-0000D52E0000}"/>
    <cellStyle name="Heading 1 4 3 2" xfId="11160" xr:uid="{00000000-0005-0000-0000-0000D62E0000}"/>
    <cellStyle name="Heading 1 4 4" xfId="11161" xr:uid="{00000000-0005-0000-0000-0000D72E0000}"/>
    <cellStyle name="Heading 1 4 5" xfId="11162" xr:uid="{00000000-0005-0000-0000-0000D82E0000}"/>
    <cellStyle name="Heading 1 5" xfId="11163" xr:uid="{00000000-0005-0000-0000-0000D92E0000}"/>
    <cellStyle name="Heading 1 5 2" xfId="11164" xr:uid="{00000000-0005-0000-0000-0000DA2E0000}"/>
    <cellStyle name="Heading 1 5 3" xfId="11165" xr:uid="{00000000-0005-0000-0000-0000DB2E0000}"/>
    <cellStyle name="Heading 1 6" xfId="11166" xr:uid="{00000000-0005-0000-0000-0000DC2E0000}"/>
    <cellStyle name="Heading 1 6 2" xfId="11167" xr:uid="{00000000-0005-0000-0000-0000DD2E0000}"/>
    <cellStyle name="Heading 1 7" xfId="11168" xr:uid="{00000000-0005-0000-0000-0000DE2E0000}"/>
    <cellStyle name="Heading 1 7 2" xfId="11169" xr:uid="{00000000-0005-0000-0000-0000DF2E0000}"/>
    <cellStyle name="Heading 1 8" xfId="11170" xr:uid="{00000000-0005-0000-0000-0000E02E0000}"/>
    <cellStyle name="Heading 1 8 2" xfId="11171" xr:uid="{00000000-0005-0000-0000-0000E12E0000}"/>
    <cellStyle name="Heading 1 9" xfId="11172" xr:uid="{00000000-0005-0000-0000-0000E22E0000}"/>
    <cellStyle name="Heading 1 9 2" xfId="11173" xr:uid="{00000000-0005-0000-0000-0000E32E0000}"/>
    <cellStyle name="Heading 2 10" xfId="11174" xr:uid="{00000000-0005-0000-0000-0000E42E0000}"/>
    <cellStyle name="Heading 2 11" xfId="11175" xr:uid="{00000000-0005-0000-0000-0000E52E0000}"/>
    <cellStyle name="Heading 2 12" xfId="11176" xr:uid="{00000000-0005-0000-0000-0000E62E0000}"/>
    <cellStyle name="Heading 2 2" xfId="11177" xr:uid="{00000000-0005-0000-0000-0000E72E0000}"/>
    <cellStyle name="Heading 2 2 2" xfId="11178" xr:uid="{00000000-0005-0000-0000-0000E82E0000}"/>
    <cellStyle name="Heading 2 2 2 2" xfId="11179" xr:uid="{00000000-0005-0000-0000-0000E92E0000}"/>
    <cellStyle name="Heading 2 2 2 2 2" xfId="11180" xr:uid="{00000000-0005-0000-0000-0000EA2E0000}"/>
    <cellStyle name="Heading 2 2 2 3" xfId="11181" xr:uid="{00000000-0005-0000-0000-0000EB2E0000}"/>
    <cellStyle name="Heading 2 2 2 3 2" xfId="11182" xr:uid="{00000000-0005-0000-0000-0000EC2E0000}"/>
    <cellStyle name="Heading 2 2 2 4" xfId="11183" xr:uid="{00000000-0005-0000-0000-0000ED2E0000}"/>
    <cellStyle name="Heading 2 2 3" xfId="11184" xr:uid="{00000000-0005-0000-0000-0000EE2E0000}"/>
    <cellStyle name="Heading 2 2 3 2" xfId="11185" xr:uid="{00000000-0005-0000-0000-0000EF2E0000}"/>
    <cellStyle name="Heading 2 2 3 2 2" xfId="11186" xr:uid="{00000000-0005-0000-0000-0000F02E0000}"/>
    <cellStyle name="Heading 2 2 3 3" xfId="11187" xr:uid="{00000000-0005-0000-0000-0000F12E0000}"/>
    <cellStyle name="Heading 2 2 4" xfId="11188" xr:uid="{00000000-0005-0000-0000-0000F22E0000}"/>
    <cellStyle name="Heading 2 2 4 2" xfId="11189" xr:uid="{00000000-0005-0000-0000-0000F32E0000}"/>
    <cellStyle name="Heading 2 2 4 2 2" xfId="11190" xr:uid="{00000000-0005-0000-0000-0000F42E0000}"/>
    <cellStyle name="Heading 2 2 4 3" xfId="11191" xr:uid="{00000000-0005-0000-0000-0000F52E0000}"/>
    <cellStyle name="Heading 2 2 5" xfId="11192" xr:uid="{00000000-0005-0000-0000-0000F62E0000}"/>
    <cellStyle name="Heading 2 2 5 2" xfId="11193" xr:uid="{00000000-0005-0000-0000-0000F72E0000}"/>
    <cellStyle name="Heading 2 2 6" xfId="11194" xr:uid="{00000000-0005-0000-0000-0000F82E0000}"/>
    <cellStyle name="Heading 2 2 6 2" xfId="11195" xr:uid="{00000000-0005-0000-0000-0000F92E0000}"/>
    <cellStyle name="Heading 2 2 7" xfId="11196" xr:uid="{00000000-0005-0000-0000-0000FA2E0000}"/>
    <cellStyle name="Heading 2 2 7 2" xfId="11197" xr:uid="{00000000-0005-0000-0000-0000FB2E0000}"/>
    <cellStyle name="Heading 2 2 8" xfId="11198" xr:uid="{00000000-0005-0000-0000-0000FC2E0000}"/>
    <cellStyle name="Heading 2 2 9" xfId="11199" xr:uid="{00000000-0005-0000-0000-0000FD2E0000}"/>
    <cellStyle name="Heading 2 3" xfId="11200" xr:uid="{00000000-0005-0000-0000-0000FE2E0000}"/>
    <cellStyle name="Heading 2 3 2" xfId="11201" xr:uid="{00000000-0005-0000-0000-0000FF2E0000}"/>
    <cellStyle name="Heading 2 3 2 2" xfId="11202" xr:uid="{00000000-0005-0000-0000-0000002F0000}"/>
    <cellStyle name="Heading 2 3 2 2 2" xfId="11203" xr:uid="{00000000-0005-0000-0000-0000012F0000}"/>
    <cellStyle name="Heading 2 3 2 3" xfId="11204" xr:uid="{00000000-0005-0000-0000-0000022F0000}"/>
    <cellStyle name="Heading 2 3 3" xfId="11205" xr:uid="{00000000-0005-0000-0000-0000032F0000}"/>
    <cellStyle name="Heading 2 3 3 2" xfId="11206" xr:uid="{00000000-0005-0000-0000-0000042F0000}"/>
    <cellStyle name="Heading 2 3 4" xfId="11207" xr:uid="{00000000-0005-0000-0000-0000052F0000}"/>
    <cellStyle name="Heading 2 3 5" xfId="11208" xr:uid="{00000000-0005-0000-0000-0000062F0000}"/>
    <cellStyle name="Heading 2 4" xfId="11209" xr:uid="{00000000-0005-0000-0000-0000072F0000}"/>
    <cellStyle name="Heading 2 4 2" xfId="11210" xr:uid="{00000000-0005-0000-0000-0000082F0000}"/>
    <cellStyle name="Heading 2 4 2 2" xfId="11211" xr:uid="{00000000-0005-0000-0000-0000092F0000}"/>
    <cellStyle name="Heading 2 4 2 2 2" xfId="11212" xr:uid="{00000000-0005-0000-0000-00000A2F0000}"/>
    <cellStyle name="Heading 2 4 2 3" xfId="11213" xr:uid="{00000000-0005-0000-0000-00000B2F0000}"/>
    <cellStyle name="Heading 2 4 3" xfId="11214" xr:uid="{00000000-0005-0000-0000-00000C2F0000}"/>
    <cellStyle name="Heading 2 4 3 2" xfId="11215" xr:uid="{00000000-0005-0000-0000-00000D2F0000}"/>
    <cellStyle name="Heading 2 4 4" xfId="11216" xr:uid="{00000000-0005-0000-0000-00000E2F0000}"/>
    <cellStyle name="Heading 2 4 5" xfId="11217" xr:uid="{00000000-0005-0000-0000-00000F2F0000}"/>
    <cellStyle name="Heading 2 5" xfId="11218" xr:uid="{00000000-0005-0000-0000-0000102F0000}"/>
    <cellStyle name="Heading 2 5 2" xfId="11219" xr:uid="{00000000-0005-0000-0000-0000112F0000}"/>
    <cellStyle name="Heading 2 5 3" xfId="11220" xr:uid="{00000000-0005-0000-0000-0000122F0000}"/>
    <cellStyle name="Heading 2 6" xfId="11221" xr:uid="{00000000-0005-0000-0000-0000132F0000}"/>
    <cellStyle name="Heading 2 6 2" xfId="11222" xr:uid="{00000000-0005-0000-0000-0000142F0000}"/>
    <cellStyle name="Heading 2 7" xfId="11223" xr:uid="{00000000-0005-0000-0000-0000152F0000}"/>
    <cellStyle name="Heading 2 7 2" xfId="11224" xr:uid="{00000000-0005-0000-0000-0000162F0000}"/>
    <cellStyle name="Heading 2 8" xfId="11225" xr:uid="{00000000-0005-0000-0000-0000172F0000}"/>
    <cellStyle name="Heading 2 8 2" xfId="11226" xr:uid="{00000000-0005-0000-0000-0000182F0000}"/>
    <cellStyle name="Heading 2 9" xfId="11227" xr:uid="{00000000-0005-0000-0000-0000192F0000}"/>
    <cellStyle name="Heading 2 9 2" xfId="11228" xr:uid="{00000000-0005-0000-0000-00001A2F0000}"/>
    <cellStyle name="Heading 3 10" xfId="11229" xr:uid="{00000000-0005-0000-0000-00001B2F0000}"/>
    <cellStyle name="Heading 3 11" xfId="11230" xr:uid="{00000000-0005-0000-0000-00001C2F0000}"/>
    <cellStyle name="Heading 3 12" xfId="11231" xr:uid="{00000000-0005-0000-0000-00001D2F0000}"/>
    <cellStyle name="Heading 3 2" xfId="11232" xr:uid="{00000000-0005-0000-0000-00001E2F0000}"/>
    <cellStyle name="Heading 3 2 10" xfId="11233" xr:uid="{00000000-0005-0000-0000-00001F2F0000}"/>
    <cellStyle name="Heading 3 2 11" xfId="11234" xr:uid="{00000000-0005-0000-0000-0000202F0000}"/>
    <cellStyle name="Heading 3 2 12" xfId="11235" xr:uid="{00000000-0005-0000-0000-0000212F0000}"/>
    <cellStyle name="Heading 3 2 13" xfId="11236" xr:uid="{00000000-0005-0000-0000-0000222F0000}"/>
    <cellStyle name="Heading 3 2 14" xfId="11237" xr:uid="{00000000-0005-0000-0000-0000232F0000}"/>
    <cellStyle name="Heading 3 2 15" xfId="11238" xr:uid="{00000000-0005-0000-0000-0000242F0000}"/>
    <cellStyle name="Heading 3 2 16" xfId="11239" xr:uid="{00000000-0005-0000-0000-0000252F0000}"/>
    <cellStyle name="Heading 3 2 2" xfId="11240" xr:uid="{00000000-0005-0000-0000-0000262F0000}"/>
    <cellStyle name="Heading 3 2 2 2" xfId="11241" xr:uid="{00000000-0005-0000-0000-0000272F0000}"/>
    <cellStyle name="Heading 3 2 2 2 2" xfId="11242" xr:uid="{00000000-0005-0000-0000-0000282F0000}"/>
    <cellStyle name="Heading 3 2 2 3" xfId="11243" xr:uid="{00000000-0005-0000-0000-0000292F0000}"/>
    <cellStyle name="Heading 3 2 2 3 2" xfId="11244" xr:uid="{00000000-0005-0000-0000-00002A2F0000}"/>
    <cellStyle name="Heading 3 2 2 4" xfId="11245" xr:uid="{00000000-0005-0000-0000-00002B2F0000}"/>
    <cellStyle name="Heading 3 2 3" xfId="11246" xr:uid="{00000000-0005-0000-0000-00002C2F0000}"/>
    <cellStyle name="Heading 3 2 3 2" xfId="11247" xr:uid="{00000000-0005-0000-0000-00002D2F0000}"/>
    <cellStyle name="Heading 3 2 3 2 2" xfId="11248" xr:uid="{00000000-0005-0000-0000-00002E2F0000}"/>
    <cellStyle name="Heading 3 2 3 3" xfId="11249" xr:uid="{00000000-0005-0000-0000-00002F2F0000}"/>
    <cellStyle name="Heading 3 2 4" xfId="11250" xr:uid="{00000000-0005-0000-0000-0000302F0000}"/>
    <cellStyle name="Heading 3 2 4 2" xfId="11251" xr:uid="{00000000-0005-0000-0000-0000312F0000}"/>
    <cellStyle name="Heading 3 2 5" xfId="11252" xr:uid="{00000000-0005-0000-0000-0000322F0000}"/>
    <cellStyle name="Heading 3 2 6" xfId="11253" xr:uid="{00000000-0005-0000-0000-0000332F0000}"/>
    <cellStyle name="Heading 3 2 7" xfId="11254" xr:uid="{00000000-0005-0000-0000-0000342F0000}"/>
    <cellStyle name="Heading 3 2 8" xfId="11255" xr:uid="{00000000-0005-0000-0000-0000352F0000}"/>
    <cellStyle name="Heading 3 2 9" xfId="11256" xr:uid="{00000000-0005-0000-0000-0000362F0000}"/>
    <cellStyle name="Heading 3 3" xfId="11257" xr:uid="{00000000-0005-0000-0000-0000372F0000}"/>
    <cellStyle name="Heading 3 3 2" xfId="11258" xr:uid="{00000000-0005-0000-0000-0000382F0000}"/>
    <cellStyle name="Heading 3 3 2 2" xfId="11259" xr:uid="{00000000-0005-0000-0000-0000392F0000}"/>
    <cellStyle name="Heading 3 3 2 2 2" xfId="11260" xr:uid="{00000000-0005-0000-0000-00003A2F0000}"/>
    <cellStyle name="Heading 3 3 2 3" xfId="11261" xr:uid="{00000000-0005-0000-0000-00003B2F0000}"/>
    <cellStyle name="Heading 3 3 3" xfId="11262" xr:uid="{00000000-0005-0000-0000-00003C2F0000}"/>
    <cellStyle name="Heading 3 3 3 2" xfId="11263" xr:uid="{00000000-0005-0000-0000-00003D2F0000}"/>
    <cellStyle name="Heading 3 3 4" xfId="11264" xr:uid="{00000000-0005-0000-0000-00003E2F0000}"/>
    <cellStyle name="Heading 3 3 5" xfId="11265" xr:uid="{00000000-0005-0000-0000-00003F2F0000}"/>
    <cellStyle name="Heading 3 4" xfId="11266" xr:uid="{00000000-0005-0000-0000-0000402F0000}"/>
    <cellStyle name="Heading 3 4 2" xfId="11267" xr:uid="{00000000-0005-0000-0000-0000412F0000}"/>
    <cellStyle name="Heading 3 4 2 2" xfId="11268" xr:uid="{00000000-0005-0000-0000-0000422F0000}"/>
    <cellStyle name="Heading 3 4 2 2 2" xfId="11269" xr:uid="{00000000-0005-0000-0000-0000432F0000}"/>
    <cellStyle name="Heading 3 4 2 3" xfId="11270" xr:uid="{00000000-0005-0000-0000-0000442F0000}"/>
    <cellStyle name="Heading 3 4 3" xfId="11271" xr:uid="{00000000-0005-0000-0000-0000452F0000}"/>
    <cellStyle name="Heading 3 4 3 2" xfId="11272" xr:uid="{00000000-0005-0000-0000-0000462F0000}"/>
    <cellStyle name="Heading 3 4 4" xfId="11273" xr:uid="{00000000-0005-0000-0000-0000472F0000}"/>
    <cellStyle name="Heading 3 4 5" xfId="11274" xr:uid="{00000000-0005-0000-0000-0000482F0000}"/>
    <cellStyle name="Heading 3 5" xfId="11275" xr:uid="{00000000-0005-0000-0000-0000492F0000}"/>
    <cellStyle name="Heading 3 5 2" xfId="11276" xr:uid="{00000000-0005-0000-0000-00004A2F0000}"/>
    <cellStyle name="Heading 3 5 3" xfId="11277" xr:uid="{00000000-0005-0000-0000-00004B2F0000}"/>
    <cellStyle name="Heading 3 6" xfId="11278" xr:uid="{00000000-0005-0000-0000-00004C2F0000}"/>
    <cellStyle name="Heading 3 6 2" xfId="11279" xr:uid="{00000000-0005-0000-0000-00004D2F0000}"/>
    <cellStyle name="Heading 3 7" xfId="11280" xr:uid="{00000000-0005-0000-0000-00004E2F0000}"/>
    <cellStyle name="Heading 3 7 2" xfId="11281" xr:uid="{00000000-0005-0000-0000-00004F2F0000}"/>
    <cellStyle name="Heading 3 8" xfId="11282" xr:uid="{00000000-0005-0000-0000-0000502F0000}"/>
    <cellStyle name="Heading 3 8 2" xfId="11283" xr:uid="{00000000-0005-0000-0000-0000512F0000}"/>
    <cellStyle name="Heading 3 9" xfId="11284" xr:uid="{00000000-0005-0000-0000-0000522F0000}"/>
    <cellStyle name="Heading 3 9 2" xfId="11285" xr:uid="{00000000-0005-0000-0000-0000532F0000}"/>
    <cellStyle name="Heading 4 10" xfId="11286" xr:uid="{00000000-0005-0000-0000-0000542F0000}"/>
    <cellStyle name="Heading 4 11" xfId="11287" xr:uid="{00000000-0005-0000-0000-0000552F0000}"/>
    <cellStyle name="Heading 4 12" xfId="11288" xr:uid="{00000000-0005-0000-0000-0000562F0000}"/>
    <cellStyle name="Heading 4 2" xfId="11289" xr:uid="{00000000-0005-0000-0000-0000572F0000}"/>
    <cellStyle name="Heading 4 2 2" xfId="11290" xr:uid="{00000000-0005-0000-0000-0000582F0000}"/>
    <cellStyle name="Heading 4 2 2 2" xfId="11291" xr:uid="{00000000-0005-0000-0000-0000592F0000}"/>
    <cellStyle name="Heading 4 2 2 2 2" xfId="11292" xr:uid="{00000000-0005-0000-0000-00005A2F0000}"/>
    <cellStyle name="Heading 4 2 2 3" xfId="11293" xr:uid="{00000000-0005-0000-0000-00005B2F0000}"/>
    <cellStyle name="Heading 4 2 2 3 2" xfId="11294" xr:uid="{00000000-0005-0000-0000-00005C2F0000}"/>
    <cellStyle name="Heading 4 2 2 4" xfId="11295" xr:uid="{00000000-0005-0000-0000-00005D2F0000}"/>
    <cellStyle name="Heading 4 2 3" xfId="11296" xr:uid="{00000000-0005-0000-0000-00005E2F0000}"/>
    <cellStyle name="Heading 4 2 3 2" xfId="11297" xr:uid="{00000000-0005-0000-0000-00005F2F0000}"/>
    <cellStyle name="Heading 4 2 3 2 2" xfId="11298" xr:uid="{00000000-0005-0000-0000-0000602F0000}"/>
    <cellStyle name="Heading 4 2 3 3" xfId="11299" xr:uid="{00000000-0005-0000-0000-0000612F0000}"/>
    <cellStyle name="Heading 4 2 4" xfId="11300" xr:uid="{00000000-0005-0000-0000-0000622F0000}"/>
    <cellStyle name="Heading 4 2 4 2" xfId="11301" xr:uid="{00000000-0005-0000-0000-0000632F0000}"/>
    <cellStyle name="Heading 4 2 5" xfId="11302" xr:uid="{00000000-0005-0000-0000-0000642F0000}"/>
    <cellStyle name="Heading 4 2 6" xfId="11303" xr:uid="{00000000-0005-0000-0000-0000652F0000}"/>
    <cellStyle name="Heading 4 3" xfId="11304" xr:uid="{00000000-0005-0000-0000-0000662F0000}"/>
    <cellStyle name="Heading 4 3 2" xfId="11305" xr:uid="{00000000-0005-0000-0000-0000672F0000}"/>
    <cellStyle name="Heading 4 3 2 2" xfId="11306" xr:uid="{00000000-0005-0000-0000-0000682F0000}"/>
    <cellStyle name="Heading 4 3 2 2 2" xfId="11307" xr:uid="{00000000-0005-0000-0000-0000692F0000}"/>
    <cellStyle name="Heading 4 3 2 3" xfId="11308" xr:uid="{00000000-0005-0000-0000-00006A2F0000}"/>
    <cellStyle name="Heading 4 3 3" xfId="11309" xr:uid="{00000000-0005-0000-0000-00006B2F0000}"/>
    <cellStyle name="Heading 4 3 3 2" xfId="11310" xr:uid="{00000000-0005-0000-0000-00006C2F0000}"/>
    <cellStyle name="Heading 4 3 4" xfId="11311" xr:uid="{00000000-0005-0000-0000-00006D2F0000}"/>
    <cellStyle name="Heading 4 3 5" xfId="11312" xr:uid="{00000000-0005-0000-0000-00006E2F0000}"/>
    <cellStyle name="Heading 4 4" xfId="11313" xr:uid="{00000000-0005-0000-0000-00006F2F0000}"/>
    <cellStyle name="Heading 4 4 2" xfId="11314" xr:uid="{00000000-0005-0000-0000-0000702F0000}"/>
    <cellStyle name="Heading 4 4 2 2" xfId="11315" xr:uid="{00000000-0005-0000-0000-0000712F0000}"/>
    <cellStyle name="Heading 4 4 2 2 2" xfId="11316" xr:uid="{00000000-0005-0000-0000-0000722F0000}"/>
    <cellStyle name="Heading 4 4 2 3" xfId="11317" xr:uid="{00000000-0005-0000-0000-0000732F0000}"/>
    <cellStyle name="Heading 4 4 3" xfId="11318" xr:uid="{00000000-0005-0000-0000-0000742F0000}"/>
    <cellStyle name="Heading 4 4 3 2" xfId="11319" xr:uid="{00000000-0005-0000-0000-0000752F0000}"/>
    <cellStyle name="Heading 4 4 4" xfId="11320" xr:uid="{00000000-0005-0000-0000-0000762F0000}"/>
    <cellStyle name="Heading 4 4 5" xfId="11321" xr:uid="{00000000-0005-0000-0000-0000772F0000}"/>
    <cellStyle name="Heading 4 5" xfId="11322" xr:uid="{00000000-0005-0000-0000-0000782F0000}"/>
    <cellStyle name="Heading 4 5 2" xfId="11323" xr:uid="{00000000-0005-0000-0000-0000792F0000}"/>
    <cellStyle name="Heading 4 5 3" xfId="11324" xr:uid="{00000000-0005-0000-0000-00007A2F0000}"/>
    <cellStyle name="Heading 4 6" xfId="11325" xr:uid="{00000000-0005-0000-0000-00007B2F0000}"/>
    <cellStyle name="Heading 4 6 2" xfId="11326" xr:uid="{00000000-0005-0000-0000-00007C2F0000}"/>
    <cellStyle name="Heading 4 7" xfId="11327" xr:uid="{00000000-0005-0000-0000-00007D2F0000}"/>
    <cellStyle name="Heading 4 7 2" xfId="11328" xr:uid="{00000000-0005-0000-0000-00007E2F0000}"/>
    <cellStyle name="Heading 4 8" xfId="11329" xr:uid="{00000000-0005-0000-0000-00007F2F0000}"/>
    <cellStyle name="Heading 4 8 2" xfId="11330" xr:uid="{00000000-0005-0000-0000-0000802F0000}"/>
    <cellStyle name="Heading 4 9" xfId="11331" xr:uid="{00000000-0005-0000-0000-0000812F0000}"/>
    <cellStyle name="Heading 4 9 2" xfId="11332" xr:uid="{00000000-0005-0000-0000-0000822F0000}"/>
    <cellStyle name="Heading1" xfId="11333" xr:uid="{00000000-0005-0000-0000-0000832F0000}"/>
    <cellStyle name="Heading1 10" xfId="11334" xr:uid="{00000000-0005-0000-0000-0000842F0000}"/>
    <cellStyle name="Heading1 10 2" xfId="11335" xr:uid="{00000000-0005-0000-0000-0000852F0000}"/>
    <cellStyle name="Heading1 11" xfId="11336" xr:uid="{00000000-0005-0000-0000-0000862F0000}"/>
    <cellStyle name="Heading1 11 2" xfId="11337" xr:uid="{00000000-0005-0000-0000-0000872F0000}"/>
    <cellStyle name="Heading1 12" xfId="11338" xr:uid="{00000000-0005-0000-0000-0000882F0000}"/>
    <cellStyle name="Heading1 12 2" xfId="11339" xr:uid="{00000000-0005-0000-0000-0000892F0000}"/>
    <cellStyle name="Heading1 13" xfId="11340" xr:uid="{00000000-0005-0000-0000-00008A2F0000}"/>
    <cellStyle name="Heading1 13 2" xfId="11341" xr:uid="{00000000-0005-0000-0000-00008B2F0000}"/>
    <cellStyle name="Heading1 14" xfId="11342" xr:uid="{00000000-0005-0000-0000-00008C2F0000}"/>
    <cellStyle name="Heading1 14 2" xfId="11343" xr:uid="{00000000-0005-0000-0000-00008D2F0000}"/>
    <cellStyle name="Heading1 15" xfId="11344" xr:uid="{00000000-0005-0000-0000-00008E2F0000}"/>
    <cellStyle name="Heading1 15 2" xfId="11345" xr:uid="{00000000-0005-0000-0000-00008F2F0000}"/>
    <cellStyle name="Heading1 16" xfId="11346" xr:uid="{00000000-0005-0000-0000-0000902F0000}"/>
    <cellStyle name="Heading1 16 2" xfId="11347" xr:uid="{00000000-0005-0000-0000-0000912F0000}"/>
    <cellStyle name="Heading1 17" xfId="11348" xr:uid="{00000000-0005-0000-0000-0000922F0000}"/>
    <cellStyle name="Heading1 17 2" xfId="11349" xr:uid="{00000000-0005-0000-0000-0000932F0000}"/>
    <cellStyle name="Heading1 18" xfId="11350" xr:uid="{00000000-0005-0000-0000-0000942F0000}"/>
    <cellStyle name="Heading1 18 2" xfId="11351" xr:uid="{00000000-0005-0000-0000-0000952F0000}"/>
    <cellStyle name="Heading1 19" xfId="11352" xr:uid="{00000000-0005-0000-0000-0000962F0000}"/>
    <cellStyle name="Heading1 19 2" xfId="11353" xr:uid="{00000000-0005-0000-0000-0000972F0000}"/>
    <cellStyle name="Heading1 2" xfId="11354" xr:uid="{00000000-0005-0000-0000-0000982F0000}"/>
    <cellStyle name="Heading1 2 2" xfId="11355" xr:uid="{00000000-0005-0000-0000-0000992F0000}"/>
    <cellStyle name="Heading1 2 2 2" xfId="11356" xr:uid="{00000000-0005-0000-0000-00009A2F0000}"/>
    <cellStyle name="Heading1 2 3" xfId="11357" xr:uid="{00000000-0005-0000-0000-00009B2F0000}"/>
    <cellStyle name="Heading1 20" xfId="11358" xr:uid="{00000000-0005-0000-0000-00009C2F0000}"/>
    <cellStyle name="Heading1 20 2" xfId="11359" xr:uid="{00000000-0005-0000-0000-00009D2F0000}"/>
    <cellStyle name="Heading1 21" xfId="11360" xr:uid="{00000000-0005-0000-0000-00009E2F0000}"/>
    <cellStyle name="Heading1 21 2" xfId="11361" xr:uid="{00000000-0005-0000-0000-00009F2F0000}"/>
    <cellStyle name="Heading1 22" xfId="11362" xr:uid="{00000000-0005-0000-0000-0000A02F0000}"/>
    <cellStyle name="Heading1 22 2" xfId="11363" xr:uid="{00000000-0005-0000-0000-0000A12F0000}"/>
    <cellStyle name="Heading1 23" xfId="11364" xr:uid="{00000000-0005-0000-0000-0000A22F0000}"/>
    <cellStyle name="Heading1 23 2" xfId="11365" xr:uid="{00000000-0005-0000-0000-0000A32F0000}"/>
    <cellStyle name="Heading1 24" xfId="11366" xr:uid="{00000000-0005-0000-0000-0000A42F0000}"/>
    <cellStyle name="Heading1 24 2" xfId="11367" xr:uid="{00000000-0005-0000-0000-0000A52F0000}"/>
    <cellStyle name="Heading1 25" xfId="11368" xr:uid="{00000000-0005-0000-0000-0000A62F0000}"/>
    <cellStyle name="Heading1 25 2" xfId="11369" xr:uid="{00000000-0005-0000-0000-0000A72F0000}"/>
    <cellStyle name="Heading1 26" xfId="11370" xr:uid="{00000000-0005-0000-0000-0000A82F0000}"/>
    <cellStyle name="Heading1 26 2" xfId="11371" xr:uid="{00000000-0005-0000-0000-0000A92F0000}"/>
    <cellStyle name="Heading1 27" xfId="11372" xr:uid="{00000000-0005-0000-0000-0000AA2F0000}"/>
    <cellStyle name="Heading1 27 2" xfId="11373" xr:uid="{00000000-0005-0000-0000-0000AB2F0000}"/>
    <cellStyle name="Heading1 28" xfId="11374" xr:uid="{00000000-0005-0000-0000-0000AC2F0000}"/>
    <cellStyle name="Heading1 28 2" xfId="11375" xr:uid="{00000000-0005-0000-0000-0000AD2F0000}"/>
    <cellStyle name="Heading1 29" xfId="11376" xr:uid="{00000000-0005-0000-0000-0000AE2F0000}"/>
    <cellStyle name="Heading1 29 2" xfId="11377" xr:uid="{00000000-0005-0000-0000-0000AF2F0000}"/>
    <cellStyle name="Heading1 3" xfId="11378" xr:uid="{00000000-0005-0000-0000-0000B02F0000}"/>
    <cellStyle name="Heading1 3 2" xfId="11379" xr:uid="{00000000-0005-0000-0000-0000B12F0000}"/>
    <cellStyle name="Heading1 3 2 2" xfId="11380" xr:uid="{00000000-0005-0000-0000-0000B22F0000}"/>
    <cellStyle name="Heading1 3 3" xfId="11381" xr:uid="{00000000-0005-0000-0000-0000B32F0000}"/>
    <cellStyle name="Heading1 3 3 2" xfId="11382" xr:uid="{00000000-0005-0000-0000-0000B42F0000}"/>
    <cellStyle name="Heading1 3 4" xfId="11383" xr:uid="{00000000-0005-0000-0000-0000B52F0000}"/>
    <cellStyle name="Heading1 3 4 2" xfId="11384" xr:uid="{00000000-0005-0000-0000-0000B62F0000}"/>
    <cellStyle name="Heading1 3 5" xfId="11385" xr:uid="{00000000-0005-0000-0000-0000B72F0000}"/>
    <cellStyle name="Heading1 30" xfId="11386" xr:uid="{00000000-0005-0000-0000-0000B82F0000}"/>
    <cellStyle name="Heading1 30 2" xfId="11387" xr:uid="{00000000-0005-0000-0000-0000B92F0000}"/>
    <cellStyle name="Heading1 31" xfId="11388" xr:uid="{00000000-0005-0000-0000-0000BA2F0000}"/>
    <cellStyle name="Heading1 31 2" xfId="11389" xr:uid="{00000000-0005-0000-0000-0000BB2F0000}"/>
    <cellStyle name="Heading1 32" xfId="11390" xr:uid="{00000000-0005-0000-0000-0000BC2F0000}"/>
    <cellStyle name="Heading1 32 2" xfId="11391" xr:uid="{00000000-0005-0000-0000-0000BD2F0000}"/>
    <cellStyle name="Heading1 32 2 2" xfId="11392" xr:uid="{00000000-0005-0000-0000-0000BE2F0000}"/>
    <cellStyle name="Heading1 32 3" xfId="11393" xr:uid="{00000000-0005-0000-0000-0000BF2F0000}"/>
    <cellStyle name="Heading1 32 3 2" xfId="11394" xr:uid="{00000000-0005-0000-0000-0000C02F0000}"/>
    <cellStyle name="Heading1 32 4" xfId="11395" xr:uid="{00000000-0005-0000-0000-0000C12F0000}"/>
    <cellStyle name="Heading1 33" xfId="11396" xr:uid="{00000000-0005-0000-0000-0000C22F0000}"/>
    <cellStyle name="Heading1 33 2" xfId="11397" xr:uid="{00000000-0005-0000-0000-0000C32F0000}"/>
    <cellStyle name="Heading1 34" xfId="11398" xr:uid="{00000000-0005-0000-0000-0000C42F0000}"/>
    <cellStyle name="Heading1 34 2" xfId="11399" xr:uid="{00000000-0005-0000-0000-0000C52F0000}"/>
    <cellStyle name="Heading1 35" xfId="11400" xr:uid="{00000000-0005-0000-0000-0000C62F0000}"/>
    <cellStyle name="Heading1 36" xfId="11401" xr:uid="{00000000-0005-0000-0000-0000C72F0000}"/>
    <cellStyle name="Heading1 4" xfId="11402" xr:uid="{00000000-0005-0000-0000-0000C82F0000}"/>
    <cellStyle name="Heading1 4 2" xfId="11403" xr:uid="{00000000-0005-0000-0000-0000C92F0000}"/>
    <cellStyle name="Heading1 5" xfId="11404" xr:uid="{00000000-0005-0000-0000-0000CA2F0000}"/>
    <cellStyle name="Heading1 5 2" xfId="11405" xr:uid="{00000000-0005-0000-0000-0000CB2F0000}"/>
    <cellStyle name="Heading1 6" xfId="11406" xr:uid="{00000000-0005-0000-0000-0000CC2F0000}"/>
    <cellStyle name="Heading1 6 2" xfId="11407" xr:uid="{00000000-0005-0000-0000-0000CD2F0000}"/>
    <cellStyle name="Heading1 7" xfId="11408" xr:uid="{00000000-0005-0000-0000-0000CE2F0000}"/>
    <cellStyle name="Heading1 7 2" xfId="11409" xr:uid="{00000000-0005-0000-0000-0000CF2F0000}"/>
    <cellStyle name="Heading1 8" xfId="11410" xr:uid="{00000000-0005-0000-0000-0000D02F0000}"/>
    <cellStyle name="Heading1 8 2" xfId="11411" xr:uid="{00000000-0005-0000-0000-0000D12F0000}"/>
    <cellStyle name="Heading1 8 2 2" xfId="11412" xr:uid="{00000000-0005-0000-0000-0000D22F0000}"/>
    <cellStyle name="Heading1 8 3" xfId="11413" xr:uid="{00000000-0005-0000-0000-0000D32F0000}"/>
    <cellStyle name="Heading1 9" xfId="11414" xr:uid="{00000000-0005-0000-0000-0000D42F0000}"/>
    <cellStyle name="Heading1 9 2" xfId="11415" xr:uid="{00000000-0005-0000-0000-0000D52F0000}"/>
    <cellStyle name="Heading2" xfId="11416" xr:uid="{00000000-0005-0000-0000-0000D62F0000}"/>
    <cellStyle name="Heading2 10" xfId="11417" xr:uid="{00000000-0005-0000-0000-0000D72F0000}"/>
    <cellStyle name="Heading2 10 2" xfId="11418" xr:uid="{00000000-0005-0000-0000-0000D82F0000}"/>
    <cellStyle name="Heading2 11" xfId="11419" xr:uid="{00000000-0005-0000-0000-0000D92F0000}"/>
    <cellStyle name="Heading2 11 2" xfId="11420" xr:uid="{00000000-0005-0000-0000-0000DA2F0000}"/>
    <cellStyle name="Heading2 12" xfId="11421" xr:uid="{00000000-0005-0000-0000-0000DB2F0000}"/>
    <cellStyle name="Heading2 12 2" xfId="11422" xr:uid="{00000000-0005-0000-0000-0000DC2F0000}"/>
    <cellStyle name="Heading2 13" xfId="11423" xr:uid="{00000000-0005-0000-0000-0000DD2F0000}"/>
    <cellStyle name="Heading2 13 2" xfId="11424" xr:uid="{00000000-0005-0000-0000-0000DE2F0000}"/>
    <cellStyle name="Heading2 14" xfId="11425" xr:uid="{00000000-0005-0000-0000-0000DF2F0000}"/>
    <cellStyle name="Heading2 14 2" xfId="11426" xr:uid="{00000000-0005-0000-0000-0000E02F0000}"/>
    <cellStyle name="Heading2 15" xfId="11427" xr:uid="{00000000-0005-0000-0000-0000E12F0000}"/>
    <cellStyle name="Heading2 15 2" xfId="11428" xr:uid="{00000000-0005-0000-0000-0000E22F0000}"/>
    <cellStyle name="Heading2 16" xfId="11429" xr:uid="{00000000-0005-0000-0000-0000E32F0000}"/>
    <cellStyle name="Heading2 16 2" xfId="11430" xr:uid="{00000000-0005-0000-0000-0000E42F0000}"/>
    <cellStyle name="Heading2 17" xfId="11431" xr:uid="{00000000-0005-0000-0000-0000E52F0000}"/>
    <cellStyle name="Heading2 17 2" xfId="11432" xr:uid="{00000000-0005-0000-0000-0000E62F0000}"/>
    <cellStyle name="Heading2 18" xfId="11433" xr:uid="{00000000-0005-0000-0000-0000E72F0000}"/>
    <cellStyle name="Heading2 18 2" xfId="11434" xr:uid="{00000000-0005-0000-0000-0000E82F0000}"/>
    <cellStyle name="Heading2 19" xfId="11435" xr:uid="{00000000-0005-0000-0000-0000E92F0000}"/>
    <cellStyle name="Heading2 19 2" xfId="11436" xr:uid="{00000000-0005-0000-0000-0000EA2F0000}"/>
    <cellStyle name="Heading2 2" xfId="11437" xr:uid="{00000000-0005-0000-0000-0000EB2F0000}"/>
    <cellStyle name="Heading2 2 2" xfId="11438" xr:uid="{00000000-0005-0000-0000-0000EC2F0000}"/>
    <cellStyle name="Heading2 2 2 2" xfId="11439" xr:uid="{00000000-0005-0000-0000-0000ED2F0000}"/>
    <cellStyle name="Heading2 2 3" xfId="11440" xr:uid="{00000000-0005-0000-0000-0000EE2F0000}"/>
    <cellStyle name="Heading2 20" xfId="11441" xr:uid="{00000000-0005-0000-0000-0000EF2F0000}"/>
    <cellStyle name="Heading2 20 2" xfId="11442" xr:uid="{00000000-0005-0000-0000-0000F02F0000}"/>
    <cellStyle name="Heading2 21" xfId="11443" xr:uid="{00000000-0005-0000-0000-0000F12F0000}"/>
    <cellStyle name="Heading2 21 2" xfId="11444" xr:uid="{00000000-0005-0000-0000-0000F22F0000}"/>
    <cellStyle name="Heading2 22" xfId="11445" xr:uid="{00000000-0005-0000-0000-0000F32F0000}"/>
    <cellStyle name="Heading2 22 2" xfId="11446" xr:uid="{00000000-0005-0000-0000-0000F42F0000}"/>
    <cellStyle name="Heading2 23" xfId="11447" xr:uid="{00000000-0005-0000-0000-0000F52F0000}"/>
    <cellStyle name="Heading2 23 2" xfId="11448" xr:uid="{00000000-0005-0000-0000-0000F62F0000}"/>
    <cellStyle name="Heading2 24" xfId="11449" xr:uid="{00000000-0005-0000-0000-0000F72F0000}"/>
    <cellStyle name="Heading2 24 2" xfId="11450" xr:uid="{00000000-0005-0000-0000-0000F82F0000}"/>
    <cellStyle name="Heading2 25" xfId="11451" xr:uid="{00000000-0005-0000-0000-0000F92F0000}"/>
    <cellStyle name="Heading2 25 2" xfId="11452" xr:uid="{00000000-0005-0000-0000-0000FA2F0000}"/>
    <cellStyle name="Heading2 26" xfId="11453" xr:uid="{00000000-0005-0000-0000-0000FB2F0000}"/>
    <cellStyle name="Heading2 26 2" xfId="11454" xr:uid="{00000000-0005-0000-0000-0000FC2F0000}"/>
    <cellStyle name="Heading2 27" xfId="11455" xr:uid="{00000000-0005-0000-0000-0000FD2F0000}"/>
    <cellStyle name="Heading2 27 2" xfId="11456" xr:uid="{00000000-0005-0000-0000-0000FE2F0000}"/>
    <cellStyle name="Heading2 28" xfId="11457" xr:uid="{00000000-0005-0000-0000-0000FF2F0000}"/>
    <cellStyle name="Heading2 28 2" xfId="11458" xr:uid="{00000000-0005-0000-0000-000000300000}"/>
    <cellStyle name="Heading2 29" xfId="11459" xr:uid="{00000000-0005-0000-0000-000001300000}"/>
    <cellStyle name="Heading2 29 2" xfId="11460" xr:uid="{00000000-0005-0000-0000-000002300000}"/>
    <cellStyle name="Heading2 3" xfId="11461" xr:uid="{00000000-0005-0000-0000-000003300000}"/>
    <cellStyle name="Heading2 3 2" xfId="11462" xr:uid="{00000000-0005-0000-0000-000004300000}"/>
    <cellStyle name="Heading2 3 2 2" xfId="11463" xr:uid="{00000000-0005-0000-0000-000005300000}"/>
    <cellStyle name="Heading2 3 3" xfId="11464" xr:uid="{00000000-0005-0000-0000-000006300000}"/>
    <cellStyle name="Heading2 3 3 2" xfId="11465" xr:uid="{00000000-0005-0000-0000-000007300000}"/>
    <cellStyle name="Heading2 3 4" xfId="11466" xr:uid="{00000000-0005-0000-0000-000008300000}"/>
    <cellStyle name="Heading2 3 4 2" xfId="11467" xr:uid="{00000000-0005-0000-0000-000009300000}"/>
    <cellStyle name="Heading2 3 5" xfId="11468" xr:uid="{00000000-0005-0000-0000-00000A300000}"/>
    <cellStyle name="Heading2 30" xfId="11469" xr:uid="{00000000-0005-0000-0000-00000B300000}"/>
    <cellStyle name="Heading2 30 2" xfId="11470" xr:uid="{00000000-0005-0000-0000-00000C300000}"/>
    <cellStyle name="Heading2 31" xfId="11471" xr:uid="{00000000-0005-0000-0000-00000D300000}"/>
    <cellStyle name="Heading2 31 2" xfId="11472" xr:uid="{00000000-0005-0000-0000-00000E300000}"/>
    <cellStyle name="Heading2 32" xfId="11473" xr:uid="{00000000-0005-0000-0000-00000F300000}"/>
    <cellStyle name="Heading2 32 2" xfId="11474" xr:uid="{00000000-0005-0000-0000-000010300000}"/>
    <cellStyle name="Heading2 32 2 2" xfId="11475" xr:uid="{00000000-0005-0000-0000-000011300000}"/>
    <cellStyle name="Heading2 32 3" xfId="11476" xr:uid="{00000000-0005-0000-0000-000012300000}"/>
    <cellStyle name="Heading2 32 3 2" xfId="11477" xr:uid="{00000000-0005-0000-0000-000013300000}"/>
    <cellStyle name="Heading2 32 4" xfId="11478" xr:uid="{00000000-0005-0000-0000-000014300000}"/>
    <cellStyle name="Heading2 33" xfId="11479" xr:uid="{00000000-0005-0000-0000-000015300000}"/>
    <cellStyle name="Heading2 33 2" xfId="11480" xr:uid="{00000000-0005-0000-0000-000016300000}"/>
    <cellStyle name="Heading2 34" xfId="11481" xr:uid="{00000000-0005-0000-0000-000017300000}"/>
    <cellStyle name="Heading2 34 2" xfId="11482" xr:uid="{00000000-0005-0000-0000-000018300000}"/>
    <cellStyle name="Heading2 35" xfId="11483" xr:uid="{00000000-0005-0000-0000-000019300000}"/>
    <cellStyle name="Heading2 36" xfId="11484" xr:uid="{00000000-0005-0000-0000-00001A300000}"/>
    <cellStyle name="Heading2 4" xfId="11485" xr:uid="{00000000-0005-0000-0000-00001B300000}"/>
    <cellStyle name="Heading2 4 2" xfId="11486" xr:uid="{00000000-0005-0000-0000-00001C300000}"/>
    <cellStyle name="Heading2 5" xfId="11487" xr:uid="{00000000-0005-0000-0000-00001D300000}"/>
    <cellStyle name="Heading2 5 2" xfId="11488" xr:uid="{00000000-0005-0000-0000-00001E300000}"/>
    <cellStyle name="Heading2 6" xfId="11489" xr:uid="{00000000-0005-0000-0000-00001F300000}"/>
    <cellStyle name="Heading2 6 2" xfId="11490" xr:uid="{00000000-0005-0000-0000-000020300000}"/>
    <cellStyle name="Heading2 7" xfId="11491" xr:uid="{00000000-0005-0000-0000-000021300000}"/>
    <cellStyle name="Heading2 7 2" xfId="11492" xr:uid="{00000000-0005-0000-0000-000022300000}"/>
    <cellStyle name="Heading2 8" xfId="11493" xr:uid="{00000000-0005-0000-0000-000023300000}"/>
    <cellStyle name="Heading2 8 2" xfId="11494" xr:uid="{00000000-0005-0000-0000-000024300000}"/>
    <cellStyle name="Heading2 8 2 2" xfId="11495" xr:uid="{00000000-0005-0000-0000-000025300000}"/>
    <cellStyle name="Heading2 8 3" xfId="11496" xr:uid="{00000000-0005-0000-0000-000026300000}"/>
    <cellStyle name="Heading2 9" xfId="11497" xr:uid="{00000000-0005-0000-0000-000027300000}"/>
    <cellStyle name="Heading2 9 2" xfId="11498" xr:uid="{00000000-0005-0000-0000-000028300000}"/>
    <cellStyle name="HeadlineStyle" xfId="11499" xr:uid="{00000000-0005-0000-0000-000029300000}"/>
    <cellStyle name="HeadlineStyleJustified" xfId="11500" xr:uid="{00000000-0005-0000-0000-00002A300000}"/>
    <cellStyle name="HELast" xfId="11501" xr:uid="{00000000-0005-0000-0000-00002B300000}"/>
    <cellStyle name="HELast 2" xfId="11502" xr:uid="{00000000-0005-0000-0000-00002C300000}"/>
    <cellStyle name="HEtomorrow" xfId="11503" xr:uid="{00000000-0005-0000-0000-00002D300000}"/>
    <cellStyle name="HEtomorrow 2" xfId="11504" xr:uid="{00000000-0005-0000-0000-00002E300000}"/>
    <cellStyle name="HEtomorrowLast" xfId="11505" xr:uid="{00000000-0005-0000-0000-00002F300000}"/>
    <cellStyle name="HEtomorrowLast 2" xfId="11506" xr:uid="{00000000-0005-0000-0000-000030300000}"/>
    <cellStyle name="HEyesterday" xfId="11507" xr:uid="{00000000-0005-0000-0000-000031300000}"/>
    <cellStyle name="HEyesterday 2" xfId="11508" xr:uid="{00000000-0005-0000-0000-000032300000}"/>
    <cellStyle name="HEyesterdayLast" xfId="11509" xr:uid="{00000000-0005-0000-0000-000033300000}"/>
    <cellStyle name="HEyesterdayLast 2" xfId="11510" xr:uid="{00000000-0005-0000-0000-000034300000}"/>
    <cellStyle name="HIGHLIGHT" xfId="11511" xr:uid="{00000000-0005-0000-0000-000035300000}"/>
    <cellStyle name="HIGHLIGHT 2" xfId="11512" xr:uid="{00000000-0005-0000-0000-000036300000}"/>
    <cellStyle name="HIGHLIGHT 2 2" xfId="11513" xr:uid="{00000000-0005-0000-0000-000037300000}"/>
    <cellStyle name="HIGHLIGHT 3" xfId="11514" xr:uid="{00000000-0005-0000-0000-000038300000}"/>
    <cellStyle name="HIGHLIGHT 4" xfId="11515" xr:uid="{00000000-0005-0000-0000-000039300000}"/>
    <cellStyle name="hilite" xfId="11516" xr:uid="{00000000-0005-0000-0000-00003A300000}"/>
    <cellStyle name="hilite 2" xfId="11517" xr:uid="{00000000-0005-0000-0000-00003B300000}"/>
    <cellStyle name="hilite 3" xfId="11518" xr:uid="{00000000-0005-0000-0000-00003C300000}"/>
    <cellStyle name="Hyperlink" xfId="2" builtinId="8"/>
    <cellStyle name="Hyperlink 2" xfId="11519" xr:uid="{00000000-0005-0000-0000-00003E300000}"/>
    <cellStyle name="Hyperlink 2 10" xfId="11520" xr:uid="{00000000-0005-0000-0000-00003F300000}"/>
    <cellStyle name="Hyperlink 2 11" xfId="11521" xr:uid="{00000000-0005-0000-0000-000040300000}"/>
    <cellStyle name="Hyperlink 2 12" xfId="11522" xr:uid="{00000000-0005-0000-0000-000041300000}"/>
    <cellStyle name="Hyperlink 2 2" xfId="11523" xr:uid="{00000000-0005-0000-0000-000042300000}"/>
    <cellStyle name="Hyperlink 2 2 2" xfId="11524" xr:uid="{00000000-0005-0000-0000-000043300000}"/>
    <cellStyle name="Hyperlink 2 2 3" xfId="11525" xr:uid="{00000000-0005-0000-0000-000044300000}"/>
    <cellStyle name="Hyperlink 2 2 4" xfId="11526" xr:uid="{00000000-0005-0000-0000-000045300000}"/>
    <cellStyle name="Hyperlink 2 2 5" xfId="11527" xr:uid="{00000000-0005-0000-0000-000046300000}"/>
    <cellStyle name="Hyperlink 2 3" xfId="11528" xr:uid="{00000000-0005-0000-0000-000047300000}"/>
    <cellStyle name="Hyperlink 2 3 2" xfId="11529" xr:uid="{00000000-0005-0000-0000-000048300000}"/>
    <cellStyle name="Hyperlink 2 3 3" xfId="11530" xr:uid="{00000000-0005-0000-0000-000049300000}"/>
    <cellStyle name="Hyperlink 2 4" xfId="11531" xr:uid="{00000000-0005-0000-0000-00004A300000}"/>
    <cellStyle name="Hyperlink 2 4 2" xfId="11532" xr:uid="{00000000-0005-0000-0000-00004B300000}"/>
    <cellStyle name="Hyperlink 2 4 3" xfId="11533" xr:uid="{00000000-0005-0000-0000-00004C300000}"/>
    <cellStyle name="Hyperlink 2 5" xfId="11534" xr:uid="{00000000-0005-0000-0000-00004D300000}"/>
    <cellStyle name="Hyperlink 2 5 2" xfId="11535" xr:uid="{00000000-0005-0000-0000-00004E300000}"/>
    <cellStyle name="Hyperlink 2 5 3" xfId="11536" xr:uid="{00000000-0005-0000-0000-00004F300000}"/>
    <cellStyle name="Hyperlink 2 6" xfId="11537" xr:uid="{00000000-0005-0000-0000-000050300000}"/>
    <cellStyle name="Hyperlink 2 6 2" xfId="11538" xr:uid="{00000000-0005-0000-0000-000051300000}"/>
    <cellStyle name="Hyperlink 2 6 3" xfId="11539" xr:uid="{00000000-0005-0000-0000-000052300000}"/>
    <cellStyle name="Hyperlink 2 7" xfId="11540" xr:uid="{00000000-0005-0000-0000-000053300000}"/>
    <cellStyle name="Hyperlink 2 7 2" xfId="11541" xr:uid="{00000000-0005-0000-0000-000054300000}"/>
    <cellStyle name="Hyperlink 2 7 3" xfId="11542" xr:uid="{00000000-0005-0000-0000-000055300000}"/>
    <cellStyle name="Hyperlink 2 8" xfId="11543" xr:uid="{00000000-0005-0000-0000-000056300000}"/>
    <cellStyle name="Hyperlink 2 8 2" xfId="11544" xr:uid="{00000000-0005-0000-0000-000057300000}"/>
    <cellStyle name="Hyperlink 2 9" xfId="11545" xr:uid="{00000000-0005-0000-0000-000058300000}"/>
    <cellStyle name="Hyperlink 2 9 2" xfId="11546" xr:uid="{00000000-0005-0000-0000-000059300000}"/>
    <cellStyle name="Hyperlink 3" xfId="11547" xr:uid="{00000000-0005-0000-0000-00005A300000}"/>
    <cellStyle name="Hyperlink 3 2" xfId="11548" xr:uid="{00000000-0005-0000-0000-00005B300000}"/>
    <cellStyle name="Hyperlink 3 2 2" xfId="11549" xr:uid="{00000000-0005-0000-0000-00005C300000}"/>
    <cellStyle name="Hyperlink 3 3" xfId="11550" xr:uid="{00000000-0005-0000-0000-00005D300000}"/>
    <cellStyle name="Hyperlink 3 3 2" xfId="11551" xr:uid="{00000000-0005-0000-0000-00005E300000}"/>
    <cellStyle name="Hyperlink 3 4" xfId="11552" xr:uid="{00000000-0005-0000-0000-00005F300000}"/>
    <cellStyle name="Hyperlink 3 4 2" xfId="11553" xr:uid="{00000000-0005-0000-0000-000060300000}"/>
    <cellStyle name="Hyperlink 3 5" xfId="11554" xr:uid="{00000000-0005-0000-0000-000061300000}"/>
    <cellStyle name="Hyperlink 3 5 2" xfId="11555" xr:uid="{00000000-0005-0000-0000-000062300000}"/>
    <cellStyle name="Hyperlink 3 6" xfId="11556" xr:uid="{00000000-0005-0000-0000-000063300000}"/>
    <cellStyle name="Hyperlink 3 7" xfId="11557" xr:uid="{00000000-0005-0000-0000-000064300000}"/>
    <cellStyle name="Hyperlink 4" xfId="11558" xr:uid="{00000000-0005-0000-0000-000065300000}"/>
    <cellStyle name="Hyperlink 4 2" xfId="11559" xr:uid="{00000000-0005-0000-0000-000066300000}"/>
    <cellStyle name="Hyperlink 4 2 2" xfId="11560" xr:uid="{00000000-0005-0000-0000-000067300000}"/>
    <cellStyle name="Hyperlink 4 3" xfId="11561" xr:uid="{00000000-0005-0000-0000-000068300000}"/>
    <cellStyle name="Hyperlink 4 4" xfId="11562" xr:uid="{00000000-0005-0000-0000-000069300000}"/>
    <cellStyle name="Hyperlink 5" xfId="11563" xr:uid="{00000000-0005-0000-0000-00006A300000}"/>
    <cellStyle name="Hyperlink 5 2" xfId="11564" xr:uid="{00000000-0005-0000-0000-00006B300000}"/>
    <cellStyle name="Import" xfId="11565" xr:uid="{00000000-0005-0000-0000-00006C300000}"/>
    <cellStyle name="Import 2" xfId="11566" xr:uid="{00000000-0005-0000-0000-00006D300000}"/>
    <cellStyle name="Import 2 2" xfId="11567" xr:uid="{00000000-0005-0000-0000-00006E300000}"/>
    <cellStyle name="Import 3" xfId="11568" xr:uid="{00000000-0005-0000-0000-00006F300000}"/>
    <cellStyle name="Import 3 2" xfId="11569" xr:uid="{00000000-0005-0000-0000-000070300000}"/>
    <cellStyle name="Import 3 2 2" xfId="11570" xr:uid="{00000000-0005-0000-0000-000071300000}"/>
    <cellStyle name="Import 3 3" xfId="11571" xr:uid="{00000000-0005-0000-0000-000072300000}"/>
    <cellStyle name="Import 4" xfId="11572" xr:uid="{00000000-0005-0000-0000-000073300000}"/>
    <cellStyle name="Import 4 2" xfId="11573" xr:uid="{00000000-0005-0000-0000-000074300000}"/>
    <cellStyle name="Import 4 2 2" xfId="11574" xr:uid="{00000000-0005-0000-0000-000075300000}"/>
    <cellStyle name="Import 4 3" xfId="11575" xr:uid="{00000000-0005-0000-0000-000076300000}"/>
    <cellStyle name="Import 5" xfId="11576" xr:uid="{00000000-0005-0000-0000-000077300000}"/>
    <cellStyle name="Import 5 2" xfId="11577" xr:uid="{00000000-0005-0000-0000-000078300000}"/>
    <cellStyle name="Import 5 2 2" xfId="11578" xr:uid="{00000000-0005-0000-0000-000079300000}"/>
    <cellStyle name="Import 5 3" xfId="11579" xr:uid="{00000000-0005-0000-0000-00007A300000}"/>
    <cellStyle name="Import 6" xfId="11580" xr:uid="{00000000-0005-0000-0000-00007B300000}"/>
    <cellStyle name="Input [yello" xfId="11581" xr:uid="{00000000-0005-0000-0000-00007C300000}"/>
    <cellStyle name="Input [yello 2" xfId="11582" xr:uid="{00000000-0005-0000-0000-00007D300000}"/>
    <cellStyle name="Input [yellow]" xfId="11583" xr:uid="{00000000-0005-0000-0000-00007E300000}"/>
    <cellStyle name="Input [yellow] 2" xfId="11584" xr:uid="{00000000-0005-0000-0000-00007F300000}"/>
    <cellStyle name="Input [yellow] 2 2" xfId="11585" xr:uid="{00000000-0005-0000-0000-000080300000}"/>
    <cellStyle name="Input [yellow] 2 2 2" xfId="11586" xr:uid="{00000000-0005-0000-0000-000081300000}"/>
    <cellStyle name="Input [yellow] 2 3" xfId="11587" xr:uid="{00000000-0005-0000-0000-000082300000}"/>
    <cellStyle name="Input [yellow] 3" xfId="11588" xr:uid="{00000000-0005-0000-0000-000083300000}"/>
    <cellStyle name="Input [yellow] 3 2" xfId="11589" xr:uid="{00000000-0005-0000-0000-000084300000}"/>
    <cellStyle name="Input [yellow] 3 2 2" xfId="11590" xr:uid="{00000000-0005-0000-0000-000085300000}"/>
    <cellStyle name="Input [yellow] 3 3" xfId="11591" xr:uid="{00000000-0005-0000-0000-000086300000}"/>
    <cellStyle name="Input [yellow] 4" xfId="11592" xr:uid="{00000000-0005-0000-0000-000087300000}"/>
    <cellStyle name="Input [yellow] 4 2" xfId="11593" xr:uid="{00000000-0005-0000-0000-000088300000}"/>
    <cellStyle name="Input [yellow] 4 2 2" xfId="11594" xr:uid="{00000000-0005-0000-0000-000089300000}"/>
    <cellStyle name="Input [yellow] 4 3" xfId="11595" xr:uid="{00000000-0005-0000-0000-00008A300000}"/>
    <cellStyle name="Input [yellow] 5" xfId="11596" xr:uid="{00000000-0005-0000-0000-00008B300000}"/>
    <cellStyle name="Input [yellow] 5 2" xfId="11597" xr:uid="{00000000-0005-0000-0000-00008C300000}"/>
    <cellStyle name="Input [yellow] 6" xfId="11598" xr:uid="{00000000-0005-0000-0000-00008D300000}"/>
    <cellStyle name="Input [yellow] 7" xfId="11599" xr:uid="{00000000-0005-0000-0000-00008E300000}"/>
    <cellStyle name="Input 10" xfId="11600" xr:uid="{00000000-0005-0000-0000-00008F300000}"/>
    <cellStyle name="Input 10 2" xfId="11601" xr:uid="{00000000-0005-0000-0000-000090300000}"/>
    <cellStyle name="Input 10 3" xfId="11602" xr:uid="{00000000-0005-0000-0000-000091300000}"/>
    <cellStyle name="Input 11" xfId="11603" xr:uid="{00000000-0005-0000-0000-000092300000}"/>
    <cellStyle name="Input 11 2" xfId="11604" xr:uid="{00000000-0005-0000-0000-000093300000}"/>
    <cellStyle name="Input 11 3" xfId="11605" xr:uid="{00000000-0005-0000-0000-000094300000}"/>
    <cellStyle name="Input 12" xfId="11606" xr:uid="{00000000-0005-0000-0000-000095300000}"/>
    <cellStyle name="Input 12 2" xfId="11607" xr:uid="{00000000-0005-0000-0000-000096300000}"/>
    <cellStyle name="Input 12 3" xfId="11608" xr:uid="{00000000-0005-0000-0000-000097300000}"/>
    <cellStyle name="Input 13" xfId="11609" xr:uid="{00000000-0005-0000-0000-000098300000}"/>
    <cellStyle name="Input 13 2" xfId="11610" xr:uid="{00000000-0005-0000-0000-000099300000}"/>
    <cellStyle name="Input 13 3" xfId="11611" xr:uid="{00000000-0005-0000-0000-00009A300000}"/>
    <cellStyle name="Input 14" xfId="11612" xr:uid="{00000000-0005-0000-0000-00009B300000}"/>
    <cellStyle name="Input 14 2" xfId="11613" xr:uid="{00000000-0005-0000-0000-00009C300000}"/>
    <cellStyle name="Input 14 3" xfId="11614" xr:uid="{00000000-0005-0000-0000-00009D300000}"/>
    <cellStyle name="Input 15" xfId="11615" xr:uid="{00000000-0005-0000-0000-00009E300000}"/>
    <cellStyle name="Input 15 2" xfId="11616" xr:uid="{00000000-0005-0000-0000-00009F300000}"/>
    <cellStyle name="Input 15 3" xfId="11617" xr:uid="{00000000-0005-0000-0000-0000A0300000}"/>
    <cellStyle name="Input 16" xfId="11618" xr:uid="{00000000-0005-0000-0000-0000A1300000}"/>
    <cellStyle name="Input 16 2" xfId="11619" xr:uid="{00000000-0005-0000-0000-0000A2300000}"/>
    <cellStyle name="Input 16 3" xfId="11620" xr:uid="{00000000-0005-0000-0000-0000A3300000}"/>
    <cellStyle name="Input 17" xfId="11621" xr:uid="{00000000-0005-0000-0000-0000A4300000}"/>
    <cellStyle name="Input 17 2" xfId="11622" xr:uid="{00000000-0005-0000-0000-0000A5300000}"/>
    <cellStyle name="Input 17 3" xfId="11623" xr:uid="{00000000-0005-0000-0000-0000A6300000}"/>
    <cellStyle name="Input 18" xfId="11624" xr:uid="{00000000-0005-0000-0000-0000A7300000}"/>
    <cellStyle name="Input 18 2" xfId="11625" xr:uid="{00000000-0005-0000-0000-0000A8300000}"/>
    <cellStyle name="Input 18 3" xfId="11626" xr:uid="{00000000-0005-0000-0000-0000A9300000}"/>
    <cellStyle name="Input 19" xfId="11627" xr:uid="{00000000-0005-0000-0000-0000AA300000}"/>
    <cellStyle name="Input 19 2" xfId="11628" xr:uid="{00000000-0005-0000-0000-0000AB300000}"/>
    <cellStyle name="Input 19 3" xfId="11629" xr:uid="{00000000-0005-0000-0000-0000AC300000}"/>
    <cellStyle name="Input 2" xfId="11630" xr:uid="{00000000-0005-0000-0000-0000AD300000}"/>
    <cellStyle name="Input 2 2" xfId="11631" xr:uid="{00000000-0005-0000-0000-0000AE300000}"/>
    <cellStyle name="Input 2 2 2" xfId="11632" xr:uid="{00000000-0005-0000-0000-0000AF300000}"/>
    <cellStyle name="Input 2 2 2 2" xfId="11633" xr:uid="{00000000-0005-0000-0000-0000B0300000}"/>
    <cellStyle name="Input 2 2 3" xfId="11634" xr:uid="{00000000-0005-0000-0000-0000B1300000}"/>
    <cellStyle name="Input 2 2 3 2" xfId="11635" xr:uid="{00000000-0005-0000-0000-0000B2300000}"/>
    <cellStyle name="Input 2 2 4" xfId="11636" xr:uid="{00000000-0005-0000-0000-0000B3300000}"/>
    <cellStyle name="Input 2 3" xfId="11637" xr:uid="{00000000-0005-0000-0000-0000B4300000}"/>
    <cellStyle name="Input 2 3 2" xfId="11638" xr:uid="{00000000-0005-0000-0000-0000B5300000}"/>
    <cellStyle name="Input 2 4" xfId="11639" xr:uid="{00000000-0005-0000-0000-0000B6300000}"/>
    <cellStyle name="Input 2 4 2" xfId="11640" xr:uid="{00000000-0005-0000-0000-0000B7300000}"/>
    <cellStyle name="Input 2 5" xfId="11641" xr:uid="{00000000-0005-0000-0000-0000B8300000}"/>
    <cellStyle name="Input 2 5 2" xfId="11642" xr:uid="{00000000-0005-0000-0000-0000B9300000}"/>
    <cellStyle name="Input 2 6" xfId="11643" xr:uid="{00000000-0005-0000-0000-0000BA300000}"/>
    <cellStyle name="Input 2 7" xfId="11644" xr:uid="{00000000-0005-0000-0000-0000BB300000}"/>
    <cellStyle name="Input 20" xfId="11645" xr:uid="{00000000-0005-0000-0000-0000BC300000}"/>
    <cellStyle name="Input 20 2" xfId="11646" xr:uid="{00000000-0005-0000-0000-0000BD300000}"/>
    <cellStyle name="Input 20 3" xfId="11647" xr:uid="{00000000-0005-0000-0000-0000BE300000}"/>
    <cellStyle name="Input 21" xfId="11648" xr:uid="{00000000-0005-0000-0000-0000BF300000}"/>
    <cellStyle name="Input 21 2" xfId="11649" xr:uid="{00000000-0005-0000-0000-0000C0300000}"/>
    <cellStyle name="Input 22" xfId="11650" xr:uid="{00000000-0005-0000-0000-0000C1300000}"/>
    <cellStyle name="Input 22 2" xfId="11651" xr:uid="{00000000-0005-0000-0000-0000C2300000}"/>
    <cellStyle name="Input 23" xfId="11652" xr:uid="{00000000-0005-0000-0000-0000C3300000}"/>
    <cellStyle name="Input 23 2" xfId="11653" xr:uid="{00000000-0005-0000-0000-0000C4300000}"/>
    <cellStyle name="Input 24" xfId="11654" xr:uid="{00000000-0005-0000-0000-0000C5300000}"/>
    <cellStyle name="Input 24 2" xfId="11655" xr:uid="{00000000-0005-0000-0000-0000C6300000}"/>
    <cellStyle name="Input 25" xfId="11656" xr:uid="{00000000-0005-0000-0000-0000C7300000}"/>
    <cellStyle name="Input 26" xfId="11657" xr:uid="{00000000-0005-0000-0000-0000C8300000}"/>
    <cellStyle name="Input 27" xfId="11658" xr:uid="{00000000-0005-0000-0000-0000C9300000}"/>
    <cellStyle name="Input 28" xfId="11659" xr:uid="{00000000-0005-0000-0000-0000CA300000}"/>
    <cellStyle name="Input 29" xfId="11660" xr:uid="{00000000-0005-0000-0000-0000CB300000}"/>
    <cellStyle name="Input 3" xfId="11661" xr:uid="{00000000-0005-0000-0000-0000CC300000}"/>
    <cellStyle name="Input 3 2" xfId="11662" xr:uid="{00000000-0005-0000-0000-0000CD300000}"/>
    <cellStyle name="Input 3 2 2" xfId="11663" xr:uid="{00000000-0005-0000-0000-0000CE300000}"/>
    <cellStyle name="Input 3 2 2 2" xfId="11664" xr:uid="{00000000-0005-0000-0000-0000CF300000}"/>
    <cellStyle name="Input 3 2 3" xfId="11665" xr:uid="{00000000-0005-0000-0000-0000D0300000}"/>
    <cellStyle name="Input 3 3" xfId="11666" xr:uid="{00000000-0005-0000-0000-0000D1300000}"/>
    <cellStyle name="Input 3 4" xfId="11667" xr:uid="{00000000-0005-0000-0000-0000D2300000}"/>
    <cellStyle name="Input 4" xfId="11668" xr:uid="{00000000-0005-0000-0000-0000D3300000}"/>
    <cellStyle name="Input 4 2" xfId="11669" xr:uid="{00000000-0005-0000-0000-0000D4300000}"/>
    <cellStyle name="Input 4 2 2" xfId="11670" xr:uid="{00000000-0005-0000-0000-0000D5300000}"/>
    <cellStyle name="Input 4 2 2 2" xfId="11671" xr:uid="{00000000-0005-0000-0000-0000D6300000}"/>
    <cellStyle name="Input 4 2 3" xfId="11672" xr:uid="{00000000-0005-0000-0000-0000D7300000}"/>
    <cellStyle name="Input 4 3" xfId="11673" xr:uid="{00000000-0005-0000-0000-0000D8300000}"/>
    <cellStyle name="Input 4 4" xfId="11674" xr:uid="{00000000-0005-0000-0000-0000D9300000}"/>
    <cellStyle name="Input 5" xfId="11675" xr:uid="{00000000-0005-0000-0000-0000DA300000}"/>
    <cellStyle name="Input 5 2" xfId="11676" xr:uid="{00000000-0005-0000-0000-0000DB300000}"/>
    <cellStyle name="Input 5 2 2" xfId="11677" xr:uid="{00000000-0005-0000-0000-0000DC300000}"/>
    <cellStyle name="Input 5 3" xfId="11678" xr:uid="{00000000-0005-0000-0000-0000DD300000}"/>
    <cellStyle name="Input 5 4" xfId="11679" xr:uid="{00000000-0005-0000-0000-0000DE300000}"/>
    <cellStyle name="Input 6" xfId="11680" xr:uid="{00000000-0005-0000-0000-0000DF300000}"/>
    <cellStyle name="Input 6 2" xfId="11681" xr:uid="{00000000-0005-0000-0000-0000E0300000}"/>
    <cellStyle name="Input 6 2 2" xfId="11682" xr:uid="{00000000-0005-0000-0000-0000E1300000}"/>
    <cellStyle name="Input 6 3" xfId="11683" xr:uid="{00000000-0005-0000-0000-0000E2300000}"/>
    <cellStyle name="Input 6 4" xfId="11684" xr:uid="{00000000-0005-0000-0000-0000E3300000}"/>
    <cellStyle name="Input 7" xfId="11685" xr:uid="{00000000-0005-0000-0000-0000E4300000}"/>
    <cellStyle name="Input 7 2" xfId="11686" xr:uid="{00000000-0005-0000-0000-0000E5300000}"/>
    <cellStyle name="Input 7 2 2" xfId="11687" xr:uid="{00000000-0005-0000-0000-0000E6300000}"/>
    <cellStyle name="Input 7 3" xfId="11688" xr:uid="{00000000-0005-0000-0000-0000E7300000}"/>
    <cellStyle name="Input 7 4" xfId="11689" xr:uid="{00000000-0005-0000-0000-0000E8300000}"/>
    <cellStyle name="Input 7 5" xfId="11690" xr:uid="{00000000-0005-0000-0000-0000E9300000}"/>
    <cellStyle name="Input 8" xfId="11691" xr:uid="{00000000-0005-0000-0000-0000EA300000}"/>
    <cellStyle name="Input 8 2" xfId="11692" xr:uid="{00000000-0005-0000-0000-0000EB300000}"/>
    <cellStyle name="Input 8 2 2" xfId="11693" xr:uid="{00000000-0005-0000-0000-0000EC300000}"/>
    <cellStyle name="Input 8 3" xfId="11694" xr:uid="{00000000-0005-0000-0000-0000ED300000}"/>
    <cellStyle name="Input 8 4" xfId="11695" xr:uid="{00000000-0005-0000-0000-0000EE300000}"/>
    <cellStyle name="Input 9" xfId="11696" xr:uid="{00000000-0005-0000-0000-0000EF300000}"/>
    <cellStyle name="Input 9 2" xfId="11697" xr:uid="{00000000-0005-0000-0000-0000F0300000}"/>
    <cellStyle name="Input 9 2 2" xfId="11698" xr:uid="{00000000-0005-0000-0000-0000F1300000}"/>
    <cellStyle name="Input 9 3" xfId="11699" xr:uid="{00000000-0005-0000-0000-0000F2300000}"/>
    <cellStyle name="Input 9 4" xfId="11700" xr:uid="{00000000-0005-0000-0000-0000F3300000}"/>
    <cellStyle name="Item" xfId="11701" xr:uid="{00000000-0005-0000-0000-0000F4300000}"/>
    <cellStyle name="Item (boxed)" xfId="11702" xr:uid="{00000000-0005-0000-0000-0000F5300000}"/>
    <cellStyle name="Item (boxed) 2" xfId="11703" xr:uid="{00000000-0005-0000-0000-0000F6300000}"/>
    <cellStyle name="Item (boxed) 2 2" xfId="11704" xr:uid="{00000000-0005-0000-0000-0000F7300000}"/>
    <cellStyle name="Item (boxed) 3" xfId="11705" xr:uid="{00000000-0005-0000-0000-0000F8300000}"/>
    <cellStyle name="Item (boxed) 3 2" xfId="11706" xr:uid="{00000000-0005-0000-0000-0000F9300000}"/>
    <cellStyle name="Item (boxed) 3 2 2" xfId="11707" xr:uid="{00000000-0005-0000-0000-0000FA300000}"/>
    <cellStyle name="Item (boxed) 3 3" xfId="11708" xr:uid="{00000000-0005-0000-0000-0000FB300000}"/>
    <cellStyle name="Item (boxed) 4" xfId="11709" xr:uid="{00000000-0005-0000-0000-0000FC300000}"/>
    <cellStyle name="Item (boxed) 4 2" xfId="11710" xr:uid="{00000000-0005-0000-0000-0000FD300000}"/>
    <cellStyle name="Item (boxed) 4 2 2" xfId="11711" xr:uid="{00000000-0005-0000-0000-0000FE300000}"/>
    <cellStyle name="Item (boxed) 4 3" xfId="11712" xr:uid="{00000000-0005-0000-0000-0000FF300000}"/>
    <cellStyle name="Item (boxed) 5" xfId="11713" xr:uid="{00000000-0005-0000-0000-000000310000}"/>
    <cellStyle name="Item (boxed) 5 2" xfId="11714" xr:uid="{00000000-0005-0000-0000-000001310000}"/>
    <cellStyle name="Item (boxed) 5 2 2" xfId="11715" xr:uid="{00000000-0005-0000-0000-000002310000}"/>
    <cellStyle name="Item (boxed) 5 3" xfId="11716" xr:uid="{00000000-0005-0000-0000-000003310000}"/>
    <cellStyle name="Item (boxed) 6" xfId="11717" xr:uid="{00000000-0005-0000-0000-000004310000}"/>
    <cellStyle name="Item 2" xfId="11718" xr:uid="{00000000-0005-0000-0000-000005310000}"/>
    <cellStyle name="Item 2 2" xfId="11719" xr:uid="{00000000-0005-0000-0000-000006310000}"/>
    <cellStyle name="Item 3" xfId="11720" xr:uid="{00000000-0005-0000-0000-000007310000}"/>
    <cellStyle name="Item 3 2" xfId="11721" xr:uid="{00000000-0005-0000-0000-000008310000}"/>
    <cellStyle name="Item 3 2 2" xfId="11722" xr:uid="{00000000-0005-0000-0000-000009310000}"/>
    <cellStyle name="Item 3 3" xfId="11723" xr:uid="{00000000-0005-0000-0000-00000A310000}"/>
    <cellStyle name="Item 4" xfId="11724" xr:uid="{00000000-0005-0000-0000-00000B310000}"/>
    <cellStyle name="Item 4 2" xfId="11725" xr:uid="{00000000-0005-0000-0000-00000C310000}"/>
    <cellStyle name="Item 4 2 2" xfId="11726" xr:uid="{00000000-0005-0000-0000-00000D310000}"/>
    <cellStyle name="Item 4 3" xfId="11727" xr:uid="{00000000-0005-0000-0000-00000E310000}"/>
    <cellStyle name="Item 5" xfId="11728" xr:uid="{00000000-0005-0000-0000-00000F310000}"/>
    <cellStyle name="Item 5 2" xfId="11729" xr:uid="{00000000-0005-0000-0000-000010310000}"/>
    <cellStyle name="Item 5 2 2" xfId="11730" xr:uid="{00000000-0005-0000-0000-000011310000}"/>
    <cellStyle name="Item 5 3" xfId="11731" xr:uid="{00000000-0005-0000-0000-000012310000}"/>
    <cellStyle name="Item 6" xfId="11732" xr:uid="{00000000-0005-0000-0000-000013310000}"/>
    <cellStyle name="Item 6 2" xfId="11733" xr:uid="{00000000-0005-0000-0000-000014310000}"/>
    <cellStyle name="Item 6 2 2" xfId="11734" xr:uid="{00000000-0005-0000-0000-000015310000}"/>
    <cellStyle name="Item 6 3" xfId="11735" xr:uid="{00000000-0005-0000-0000-000016310000}"/>
    <cellStyle name="Item 7" xfId="11736" xr:uid="{00000000-0005-0000-0000-000017310000}"/>
    <cellStyle name="Item 7 2" xfId="11737" xr:uid="{00000000-0005-0000-0000-000018310000}"/>
    <cellStyle name="Item 7 2 2" xfId="11738" xr:uid="{00000000-0005-0000-0000-000019310000}"/>
    <cellStyle name="Item 7 3" xfId="11739" xr:uid="{00000000-0005-0000-0000-00001A310000}"/>
    <cellStyle name="Item 8" xfId="11740" xr:uid="{00000000-0005-0000-0000-00001B310000}"/>
    <cellStyle name="Item 8 2" xfId="11741" xr:uid="{00000000-0005-0000-0000-00001C310000}"/>
    <cellStyle name="Item 9" xfId="11742" xr:uid="{00000000-0005-0000-0000-00001D310000}"/>
    <cellStyle name="Item_PnL Summary" xfId="11743" xr:uid="{00000000-0005-0000-0000-00001E310000}"/>
    <cellStyle name="ItemLast" xfId="11744" xr:uid="{00000000-0005-0000-0000-00001F310000}"/>
    <cellStyle name="ItemLast 2" xfId="11745" xr:uid="{00000000-0005-0000-0000-000020310000}"/>
    <cellStyle name="ItemLast 2 2" xfId="11746" xr:uid="{00000000-0005-0000-0000-000021310000}"/>
    <cellStyle name="ItemLast 3" xfId="11747" xr:uid="{00000000-0005-0000-0000-000022310000}"/>
    <cellStyle name="ItemLast 3 2" xfId="11748" xr:uid="{00000000-0005-0000-0000-000023310000}"/>
    <cellStyle name="ItemLast 3 2 2" xfId="11749" xr:uid="{00000000-0005-0000-0000-000024310000}"/>
    <cellStyle name="ItemLast 3 3" xfId="11750" xr:uid="{00000000-0005-0000-0000-000025310000}"/>
    <cellStyle name="ItemLast 4" xfId="11751" xr:uid="{00000000-0005-0000-0000-000026310000}"/>
    <cellStyle name="ItemLast 4 2" xfId="11752" xr:uid="{00000000-0005-0000-0000-000027310000}"/>
    <cellStyle name="ItemLast 4 2 2" xfId="11753" xr:uid="{00000000-0005-0000-0000-000028310000}"/>
    <cellStyle name="ItemLast 4 3" xfId="11754" xr:uid="{00000000-0005-0000-0000-000029310000}"/>
    <cellStyle name="ItemLast 5" xfId="11755" xr:uid="{00000000-0005-0000-0000-00002A310000}"/>
    <cellStyle name="ItemLast 5 2" xfId="11756" xr:uid="{00000000-0005-0000-0000-00002B310000}"/>
    <cellStyle name="ItemLast 5 2 2" xfId="11757" xr:uid="{00000000-0005-0000-0000-00002C310000}"/>
    <cellStyle name="ItemLast 5 3" xfId="11758" xr:uid="{00000000-0005-0000-0000-00002D310000}"/>
    <cellStyle name="ItemLast 6" xfId="11759" xr:uid="{00000000-0005-0000-0000-00002E310000}"/>
    <cellStyle name="ItemLastRO" xfId="11760" xr:uid="{00000000-0005-0000-0000-00002F310000}"/>
    <cellStyle name="ItemLastRO 2" xfId="11761" xr:uid="{00000000-0005-0000-0000-000030310000}"/>
    <cellStyle name="ItemLastRO 2 2" xfId="11762" xr:uid="{00000000-0005-0000-0000-000031310000}"/>
    <cellStyle name="ItemLastRO 3" xfId="11763" xr:uid="{00000000-0005-0000-0000-000032310000}"/>
    <cellStyle name="ItemLastRO 3 2" xfId="11764" xr:uid="{00000000-0005-0000-0000-000033310000}"/>
    <cellStyle name="ItemLastRO 3 2 2" xfId="11765" xr:uid="{00000000-0005-0000-0000-000034310000}"/>
    <cellStyle name="ItemLastRO 3 3" xfId="11766" xr:uid="{00000000-0005-0000-0000-000035310000}"/>
    <cellStyle name="ItemLastRO 4" xfId="11767" xr:uid="{00000000-0005-0000-0000-000036310000}"/>
    <cellStyle name="ItemLastRO 4 2" xfId="11768" xr:uid="{00000000-0005-0000-0000-000037310000}"/>
    <cellStyle name="ItemLastRO 4 2 2" xfId="11769" xr:uid="{00000000-0005-0000-0000-000038310000}"/>
    <cellStyle name="ItemLastRO 4 3" xfId="11770" xr:uid="{00000000-0005-0000-0000-000039310000}"/>
    <cellStyle name="ItemLastRO 5" xfId="11771" xr:uid="{00000000-0005-0000-0000-00003A310000}"/>
    <cellStyle name="ItemLastRO 5 2" xfId="11772" xr:uid="{00000000-0005-0000-0000-00003B310000}"/>
    <cellStyle name="ItemLastRO 5 2 2" xfId="11773" xr:uid="{00000000-0005-0000-0000-00003C310000}"/>
    <cellStyle name="ItemLastRO 5 3" xfId="11774" xr:uid="{00000000-0005-0000-0000-00003D310000}"/>
    <cellStyle name="ItemLastRO 6" xfId="11775" xr:uid="{00000000-0005-0000-0000-00003E310000}"/>
    <cellStyle name="ItemRO" xfId="11776" xr:uid="{00000000-0005-0000-0000-00003F310000}"/>
    <cellStyle name="ItemRO 2" xfId="11777" xr:uid="{00000000-0005-0000-0000-000040310000}"/>
    <cellStyle name="Itemtomorrow" xfId="11778" xr:uid="{00000000-0005-0000-0000-000041310000}"/>
    <cellStyle name="Itemtomorrow 2" xfId="11779" xr:uid="{00000000-0005-0000-0000-000042310000}"/>
    <cellStyle name="ItemtomorrowLast" xfId="11780" xr:uid="{00000000-0005-0000-0000-000043310000}"/>
    <cellStyle name="ItemtomorrowLast 2" xfId="11781" xr:uid="{00000000-0005-0000-0000-000044310000}"/>
    <cellStyle name="ItemtomorrowLastRO" xfId="11782" xr:uid="{00000000-0005-0000-0000-000045310000}"/>
    <cellStyle name="ItemtomorrowLastRO 2" xfId="11783" xr:uid="{00000000-0005-0000-0000-000046310000}"/>
    <cellStyle name="ItemtomorrowRO" xfId="11784" xr:uid="{00000000-0005-0000-0000-000047310000}"/>
    <cellStyle name="ItemtomorrowRO 2" xfId="11785" xr:uid="{00000000-0005-0000-0000-000048310000}"/>
    <cellStyle name="Itemyesterday" xfId="11786" xr:uid="{00000000-0005-0000-0000-000049310000}"/>
    <cellStyle name="Itemyesterday 2" xfId="11787" xr:uid="{00000000-0005-0000-0000-00004A310000}"/>
    <cellStyle name="ItemyesterdayLast" xfId="11788" xr:uid="{00000000-0005-0000-0000-00004B310000}"/>
    <cellStyle name="ItemyesterdayLast 2" xfId="11789" xr:uid="{00000000-0005-0000-0000-00004C310000}"/>
    <cellStyle name="LeapYears" xfId="11790" xr:uid="{00000000-0005-0000-0000-00004D310000}"/>
    <cellStyle name="Link" xfId="11791" xr:uid="{00000000-0005-0000-0000-00004E310000}"/>
    <cellStyle name="Link 2" xfId="11792" xr:uid="{00000000-0005-0000-0000-00004F310000}"/>
    <cellStyle name="Linked Cell 10" xfId="11793" xr:uid="{00000000-0005-0000-0000-000050310000}"/>
    <cellStyle name="Linked Cell 11" xfId="11794" xr:uid="{00000000-0005-0000-0000-000051310000}"/>
    <cellStyle name="Linked Cell 12" xfId="11795" xr:uid="{00000000-0005-0000-0000-000052310000}"/>
    <cellStyle name="Linked Cell 2" xfId="11796" xr:uid="{00000000-0005-0000-0000-000053310000}"/>
    <cellStyle name="Linked Cell 2 2" xfId="11797" xr:uid="{00000000-0005-0000-0000-000054310000}"/>
    <cellStyle name="Linked Cell 2 2 2" xfId="11798" xr:uid="{00000000-0005-0000-0000-000055310000}"/>
    <cellStyle name="Linked Cell 2 2 2 2" xfId="11799" xr:uid="{00000000-0005-0000-0000-000056310000}"/>
    <cellStyle name="Linked Cell 2 2 3" xfId="11800" xr:uid="{00000000-0005-0000-0000-000057310000}"/>
    <cellStyle name="Linked Cell 2 2 3 2" xfId="11801" xr:uid="{00000000-0005-0000-0000-000058310000}"/>
    <cellStyle name="Linked Cell 2 2 4" xfId="11802" xr:uid="{00000000-0005-0000-0000-000059310000}"/>
    <cellStyle name="Linked Cell 2 3" xfId="11803" xr:uid="{00000000-0005-0000-0000-00005A310000}"/>
    <cellStyle name="Linked Cell 2 3 2" xfId="11804" xr:uid="{00000000-0005-0000-0000-00005B310000}"/>
    <cellStyle name="Linked Cell 2 4" xfId="11805" xr:uid="{00000000-0005-0000-0000-00005C310000}"/>
    <cellStyle name="Linked Cell 2 4 2" xfId="11806" xr:uid="{00000000-0005-0000-0000-00005D310000}"/>
    <cellStyle name="Linked Cell 2 5" xfId="11807" xr:uid="{00000000-0005-0000-0000-00005E310000}"/>
    <cellStyle name="Linked Cell 2 6" xfId="11808" xr:uid="{00000000-0005-0000-0000-00005F310000}"/>
    <cellStyle name="Linked Cell 3" xfId="11809" xr:uid="{00000000-0005-0000-0000-000060310000}"/>
    <cellStyle name="Linked Cell 3 2" xfId="11810" xr:uid="{00000000-0005-0000-0000-000061310000}"/>
    <cellStyle name="Linked Cell 3 2 2" xfId="11811" xr:uid="{00000000-0005-0000-0000-000062310000}"/>
    <cellStyle name="Linked Cell 3 2 2 2" xfId="11812" xr:uid="{00000000-0005-0000-0000-000063310000}"/>
    <cellStyle name="Linked Cell 3 2 3" xfId="11813" xr:uid="{00000000-0005-0000-0000-000064310000}"/>
    <cellStyle name="Linked Cell 3 3" xfId="11814" xr:uid="{00000000-0005-0000-0000-000065310000}"/>
    <cellStyle name="Linked Cell 3 4" xfId="11815" xr:uid="{00000000-0005-0000-0000-000066310000}"/>
    <cellStyle name="Linked Cell 4" xfId="11816" xr:uid="{00000000-0005-0000-0000-000067310000}"/>
    <cellStyle name="Linked Cell 4 2" xfId="11817" xr:uid="{00000000-0005-0000-0000-000068310000}"/>
    <cellStyle name="Linked Cell 4 2 2" xfId="11818" xr:uid="{00000000-0005-0000-0000-000069310000}"/>
    <cellStyle name="Linked Cell 4 3" xfId="11819" xr:uid="{00000000-0005-0000-0000-00006A310000}"/>
    <cellStyle name="Linked Cell 4 3 2" xfId="11820" xr:uid="{00000000-0005-0000-0000-00006B310000}"/>
    <cellStyle name="Linked Cell 4 4" xfId="11821" xr:uid="{00000000-0005-0000-0000-00006C310000}"/>
    <cellStyle name="Linked Cell 4 5" xfId="11822" xr:uid="{00000000-0005-0000-0000-00006D310000}"/>
    <cellStyle name="Linked Cell 5" xfId="11823" xr:uid="{00000000-0005-0000-0000-00006E310000}"/>
    <cellStyle name="Linked Cell 5 2" xfId="11824" xr:uid="{00000000-0005-0000-0000-00006F310000}"/>
    <cellStyle name="Linked Cell 5 3" xfId="11825" xr:uid="{00000000-0005-0000-0000-000070310000}"/>
    <cellStyle name="Linked Cell 6" xfId="11826" xr:uid="{00000000-0005-0000-0000-000071310000}"/>
    <cellStyle name="Linked Cell 6 2" xfId="11827" xr:uid="{00000000-0005-0000-0000-000072310000}"/>
    <cellStyle name="Linked Cell 7" xfId="11828" xr:uid="{00000000-0005-0000-0000-000073310000}"/>
    <cellStyle name="Linked Cell 7 2" xfId="11829" xr:uid="{00000000-0005-0000-0000-000074310000}"/>
    <cellStyle name="Linked Cell 8" xfId="11830" xr:uid="{00000000-0005-0000-0000-000075310000}"/>
    <cellStyle name="Linked Cell 8 2" xfId="11831" xr:uid="{00000000-0005-0000-0000-000076310000}"/>
    <cellStyle name="Linked Cell 9" xfId="11832" xr:uid="{00000000-0005-0000-0000-000077310000}"/>
    <cellStyle name="Linked Cell 9 2" xfId="11833" xr:uid="{00000000-0005-0000-0000-000078310000}"/>
    <cellStyle name="Maintenance" xfId="11834" xr:uid="{00000000-0005-0000-0000-000079310000}"/>
    <cellStyle name="Milliers [0]_Open&amp;Close" xfId="11835" xr:uid="{00000000-0005-0000-0000-00007A310000}"/>
    <cellStyle name="Milliers_Open&amp;Close" xfId="11836" xr:uid="{00000000-0005-0000-0000-00007B310000}"/>
    <cellStyle name="Moneda [0]_Mex-Braz-Arg" xfId="11837" xr:uid="{00000000-0005-0000-0000-00007C310000}"/>
    <cellStyle name="Moneda_Mex-Braz-Arg" xfId="11838" xr:uid="{00000000-0005-0000-0000-00007D310000}"/>
    <cellStyle name="Monétaire [0]_Open&amp;Close" xfId="11839" xr:uid="{00000000-0005-0000-0000-00007E310000}"/>
    <cellStyle name="Monétaire_Open&amp;Close" xfId="11840" xr:uid="{00000000-0005-0000-0000-00007F310000}"/>
    <cellStyle name="Month" xfId="11841" xr:uid="{00000000-0005-0000-0000-000080310000}"/>
    <cellStyle name="Month 2" xfId="11842" xr:uid="{00000000-0005-0000-0000-000081310000}"/>
    <cellStyle name="Month 2 2" xfId="11843" xr:uid="{00000000-0005-0000-0000-000082310000}"/>
    <cellStyle name="Month 3" xfId="11844" xr:uid="{00000000-0005-0000-0000-000083310000}"/>
    <cellStyle name="Neutral 10" xfId="11845" xr:uid="{00000000-0005-0000-0000-000084310000}"/>
    <cellStyle name="Neutral 11" xfId="11846" xr:uid="{00000000-0005-0000-0000-000085310000}"/>
    <cellStyle name="Neutral 12" xfId="11847" xr:uid="{00000000-0005-0000-0000-000086310000}"/>
    <cellStyle name="Neutral 2" xfId="11848" xr:uid="{00000000-0005-0000-0000-000087310000}"/>
    <cellStyle name="Neutral 2 2" xfId="11849" xr:uid="{00000000-0005-0000-0000-000088310000}"/>
    <cellStyle name="Neutral 2 2 2" xfId="11850" xr:uid="{00000000-0005-0000-0000-000089310000}"/>
    <cellStyle name="Neutral 2 2 2 2" xfId="11851" xr:uid="{00000000-0005-0000-0000-00008A310000}"/>
    <cellStyle name="Neutral 2 2 3" xfId="11852" xr:uid="{00000000-0005-0000-0000-00008B310000}"/>
    <cellStyle name="Neutral 2 2 3 2" xfId="11853" xr:uid="{00000000-0005-0000-0000-00008C310000}"/>
    <cellStyle name="Neutral 2 2 4" xfId="11854" xr:uid="{00000000-0005-0000-0000-00008D310000}"/>
    <cellStyle name="Neutral 2 3" xfId="11855" xr:uid="{00000000-0005-0000-0000-00008E310000}"/>
    <cellStyle name="Neutral 2 3 2" xfId="11856" xr:uid="{00000000-0005-0000-0000-00008F310000}"/>
    <cellStyle name="Neutral 2 4" xfId="11857" xr:uid="{00000000-0005-0000-0000-000090310000}"/>
    <cellStyle name="Neutral 2 4 2" xfId="11858" xr:uid="{00000000-0005-0000-0000-000091310000}"/>
    <cellStyle name="Neutral 2 5" xfId="11859" xr:uid="{00000000-0005-0000-0000-000092310000}"/>
    <cellStyle name="Neutral 2 5 2" xfId="11860" xr:uid="{00000000-0005-0000-0000-000093310000}"/>
    <cellStyle name="Neutral 2 6" xfId="11861" xr:uid="{00000000-0005-0000-0000-000094310000}"/>
    <cellStyle name="Neutral 2 7" xfId="11862" xr:uid="{00000000-0005-0000-0000-000095310000}"/>
    <cellStyle name="Neutral 3" xfId="11863" xr:uid="{00000000-0005-0000-0000-000096310000}"/>
    <cellStyle name="Neutral 3 2" xfId="11864" xr:uid="{00000000-0005-0000-0000-000097310000}"/>
    <cellStyle name="Neutral 3 2 2" xfId="11865" xr:uid="{00000000-0005-0000-0000-000098310000}"/>
    <cellStyle name="Neutral 3 2 2 2" xfId="11866" xr:uid="{00000000-0005-0000-0000-000099310000}"/>
    <cellStyle name="Neutral 3 2 3" xfId="11867" xr:uid="{00000000-0005-0000-0000-00009A310000}"/>
    <cellStyle name="Neutral 3 3" xfId="11868" xr:uid="{00000000-0005-0000-0000-00009B310000}"/>
    <cellStyle name="Neutral 3 4" xfId="11869" xr:uid="{00000000-0005-0000-0000-00009C310000}"/>
    <cellStyle name="Neutral 4" xfId="11870" xr:uid="{00000000-0005-0000-0000-00009D310000}"/>
    <cellStyle name="Neutral 4 2" xfId="11871" xr:uid="{00000000-0005-0000-0000-00009E310000}"/>
    <cellStyle name="Neutral 4 2 2" xfId="11872" xr:uid="{00000000-0005-0000-0000-00009F310000}"/>
    <cellStyle name="Neutral 4 2 2 2" xfId="11873" xr:uid="{00000000-0005-0000-0000-0000A0310000}"/>
    <cellStyle name="Neutral 4 2 3" xfId="11874" xr:uid="{00000000-0005-0000-0000-0000A1310000}"/>
    <cellStyle name="Neutral 4 3" xfId="11875" xr:uid="{00000000-0005-0000-0000-0000A2310000}"/>
    <cellStyle name="Neutral 4 4" xfId="11876" xr:uid="{00000000-0005-0000-0000-0000A3310000}"/>
    <cellStyle name="Neutral 5" xfId="11877" xr:uid="{00000000-0005-0000-0000-0000A4310000}"/>
    <cellStyle name="Neutral 5 2" xfId="11878" xr:uid="{00000000-0005-0000-0000-0000A5310000}"/>
    <cellStyle name="Neutral 5 3" xfId="11879" xr:uid="{00000000-0005-0000-0000-0000A6310000}"/>
    <cellStyle name="Neutral 6" xfId="11880" xr:uid="{00000000-0005-0000-0000-0000A7310000}"/>
    <cellStyle name="Neutral 6 2" xfId="11881" xr:uid="{00000000-0005-0000-0000-0000A8310000}"/>
    <cellStyle name="Neutral 7" xfId="11882" xr:uid="{00000000-0005-0000-0000-0000A9310000}"/>
    <cellStyle name="Neutral 7 2" xfId="11883" xr:uid="{00000000-0005-0000-0000-0000AA310000}"/>
    <cellStyle name="Neutral 8" xfId="11884" xr:uid="{00000000-0005-0000-0000-0000AB310000}"/>
    <cellStyle name="Neutral 8 2" xfId="11885" xr:uid="{00000000-0005-0000-0000-0000AC310000}"/>
    <cellStyle name="Neutral 9" xfId="11886" xr:uid="{00000000-0005-0000-0000-0000AD310000}"/>
    <cellStyle name="Neutral 9 2" xfId="11887" xr:uid="{00000000-0005-0000-0000-0000AE310000}"/>
    <cellStyle name="NIS" xfId="11888" xr:uid="{00000000-0005-0000-0000-0000AF310000}"/>
    <cellStyle name="no dec" xfId="11889" xr:uid="{00000000-0005-0000-0000-0000B0310000}"/>
    <cellStyle name="no dec 2" xfId="11890" xr:uid="{00000000-0005-0000-0000-0000B1310000}"/>
    <cellStyle name="no dec 2 2" xfId="11891" xr:uid="{00000000-0005-0000-0000-0000B2310000}"/>
    <cellStyle name="no dec 2 2 2" xfId="11892" xr:uid="{00000000-0005-0000-0000-0000B3310000}"/>
    <cellStyle name="no dec 2 3" xfId="11893" xr:uid="{00000000-0005-0000-0000-0000B4310000}"/>
    <cellStyle name="no dec 3" xfId="11894" xr:uid="{00000000-0005-0000-0000-0000B5310000}"/>
    <cellStyle name="no dec 3 2" xfId="11895" xr:uid="{00000000-0005-0000-0000-0000B6310000}"/>
    <cellStyle name="no dec 4" xfId="11896" xr:uid="{00000000-0005-0000-0000-0000B7310000}"/>
    <cellStyle name="no dec 4 2" xfId="11897" xr:uid="{00000000-0005-0000-0000-0000B8310000}"/>
    <cellStyle name="no dec 5" xfId="11898" xr:uid="{00000000-0005-0000-0000-0000B9310000}"/>
    <cellStyle name="no dec 5 2" xfId="11899" xr:uid="{00000000-0005-0000-0000-0000BA310000}"/>
    <cellStyle name="no dec 6" xfId="11900" xr:uid="{00000000-0005-0000-0000-0000BB310000}"/>
    <cellStyle name="no dec 6 2" xfId="11901" xr:uid="{00000000-0005-0000-0000-0000BC310000}"/>
    <cellStyle name="no dec 6 2 2" xfId="11902" xr:uid="{00000000-0005-0000-0000-0000BD310000}"/>
    <cellStyle name="no dec 6 3" xfId="11903" xr:uid="{00000000-0005-0000-0000-0000BE310000}"/>
    <cellStyle name="no dec 6 3 2" xfId="11904" xr:uid="{00000000-0005-0000-0000-0000BF310000}"/>
    <cellStyle name="no dec 6 4" xfId="11905" xr:uid="{00000000-0005-0000-0000-0000C0310000}"/>
    <cellStyle name="no dec 7" xfId="11906" xr:uid="{00000000-0005-0000-0000-0000C1310000}"/>
    <cellStyle name="no dec 8" xfId="11907" xr:uid="{00000000-0005-0000-0000-0000C2310000}"/>
    <cellStyle name="no dst" xfId="11908" xr:uid="{00000000-0005-0000-0000-0000C3310000}"/>
    <cellStyle name="no dst 2" xfId="11909" xr:uid="{00000000-0005-0000-0000-0000C4310000}"/>
    <cellStyle name="NoPattern" xfId="11910" xr:uid="{00000000-0005-0000-0000-0000C5310000}"/>
    <cellStyle name="NoPattern 2" xfId="11911" xr:uid="{00000000-0005-0000-0000-0000C6310000}"/>
    <cellStyle name="Normal" xfId="0" builtinId="0"/>
    <cellStyle name="Normal - Styl_CCR" xfId="11912" xr:uid="{00000000-0005-0000-0000-0000C8310000}"/>
    <cellStyle name="Normal - Style1" xfId="11913" xr:uid="{00000000-0005-0000-0000-0000C9310000}"/>
    <cellStyle name="Normal - Style1 2" xfId="11914" xr:uid="{00000000-0005-0000-0000-0000CA310000}"/>
    <cellStyle name="Normal - Style1 2 2" xfId="11915" xr:uid="{00000000-0005-0000-0000-0000CB310000}"/>
    <cellStyle name="Normal - Style1 2 2 2" xfId="20460" xr:uid="{00000000-0005-0000-0000-0000CC310000}"/>
    <cellStyle name="Normal - Style1 2 3" xfId="11916" xr:uid="{00000000-0005-0000-0000-0000CD310000}"/>
    <cellStyle name="Normal - Style1 2 3 2" xfId="20461" xr:uid="{00000000-0005-0000-0000-0000CE310000}"/>
    <cellStyle name="Normal - Style1 2 4" xfId="11917" xr:uid="{00000000-0005-0000-0000-0000CF310000}"/>
    <cellStyle name="Normal - Style1 2 4 2" xfId="20462" xr:uid="{00000000-0005-0000-0000-0000D0310000}"/>
    <cellStyle name="Normal - Style1 2 5" xfId="11918" xr:uid="{00000000-0005-0000-0000-0000D1310000}"/>
    <cellStyle name="Normal - Style1 2 5 2" xfId="20463" xr:uid="{00000000-0005-0000-0000-0000D2310000}"/>
    <cellStyle name="Normal - Style1 2 6" xfId="11919" xr:uid="{00000000-0005-0000-0000-0000D3310000}"/>
    <cellStyle name="Normal - Style1 2 6 2" xfId="20464" xr:uid="{00000000-0005-0000-0000-0000D4310000}"/>
    <cellStyle name="Normal - Style1 2 7" xfId="11920" xr:uid="{00000000-0005-0000-0000-0000D5310000}"/>
    <cellStyle name="Normal - Style1 2 7 2" xfId="20465" xr:uid="{00000000-0005-0000-0000-0000D6310000}"/>
    <cellStyle name="Normal - Style1 3" xfId="11921" xr:uid="{00000000-0005-0000-0000-0000D7310000}"/>
    <cellStyle name="Normal - Style1 3 2" xfId="11922" xr:uid="{00000000-0005-0000-0000-0000D8310000}"/>
    <cellStyle name="Normal - Style1 3 2 2" xfId="20466" xr:uid="{00000000-0005-0000-0000-0000D9310000}"/>
    <cellStyle name="Normal - Style1 3 3" xfId="11923" xr:uid="{00000000-0005-0000-0000-0000DA310000}"/>
    <cellStyle name="Normal - Style1 3 3 2" xfId="20467" xr:uid="{00000000-0005-0000-0000-0000DB310000}"/>
    <cellStyle name="Normal - Style1 4" xfId="11924" xr:uid="{00000000-0005-0000-0000-0000DC310000}"/>
    <cellStyle name="Normal - Style1 4 2" xfId="20468" xr:uid="{00000000-0005-0000-0000-0000DD310000}"/>
    <cellStyle name="Normal - Style1 5" xfId="11925" xr:uid="{00000000-0005-0000-0000-0000DE310000}"/>
    <cellStyle name="Normal - Style1 5 2" xfId="20469" xr:uid="{00000000-0005-0000-0000-0000DF310000}"/>
    <cellStyle name="Normal - Style1 6" xfId="11926" xr:uid="{00000000-0005-0000-0000-0000E0310000}"/>
    <cellStyle name="Normal - Style1 6 2" xfId="20470" xr:uid="{00000000-0005-0000-0000-0000E1310000}"/>
    <cellStyle name="Normal - Style1 7" xfId="11927" xr:uid="{00000000-0005-0000-0000-0000E2310000}"/>
    <cellStyle name="Normal - Style1 7 2" xfId="20471" xr:uid="{00000000-0005-0000-0000-0000E3310000}"/>
    <cellStyle name="Normal - Style1 8" xfId="11928" xr:uid="{00000000-0005-0000-0000-0000E4310000}"/>
    <cellStyle name="Normal - Style1 8 2" xfId="20472" xr:uid="{00000000-0005-0000-0000-0000E5310000}"/>
    <cellStyle name="Normal - Style1 9" xfId="11929" xr:uid="{00000000-0005-0000-0000-0000E6310000}"/>
    <cellStyle name="Normal - Style2" xfId="11930" xr:uid="{00000000-0005-0000-0000-0000E7310000}"/>
    <cellStyle name="Normal - Style2 2" xfId="11931" xr:uid="{00000000-0005-0000-0000-0000E8310000}"/>
    <cellStyle name="Normal - Style2 2 2" xfId="11932" xr:uid="{00000000-0005-0000-0000-0000E9310000}"/>
    <cellStyle name="Normal - Style2 2 3" xfId="20473" xr:uid="{00000000-0005-0000-0000-0000EA310000}"/>
    <cellStyle name="Normal - Style2 3" xfId="11933" xr:uid="{00000000-0005-0000-0000-0000EB310000}"/>
    <cellStyle name="Normal - Style2 3 2" xfId="11934" xr:uid="{00000000-0005-0000-0000-0000EC310000}"/>
    <cellStyle name="Normal - Style2 3 3" xfId="20474" xr:uid="{00000000-0005-0000-0000-0000ED310000}"/>
    <cellStyle name="Normal - Style2 4" xfId="11935" xr:uid="{00000000-0005-0000-0000-0000EE310000}"/>
    <cellStyle name="Normal - Style3" xfId="11936" xr:uid="{00000000-0005-0000-0000-0000EF310000}"/>
    <cellStyle name="Normal - Style3 2" xfId="11937" xr:uid="{00000000-0005-0000-0000-0000F0310000}"/>
    <cellStyle name="Normal - Style3 2 2" xfId="11938" xr:uid="{00000000-0005-0000-0000-0000F1310000}"/>
    <cellStyle name="Normal - Style3 2 3" xfId="20475" xr:uid="{00000000-0005-0000-0000-0000F2310000}"/>
    <cellStyle name="Normal - Style3 3" xfId="11939" xr:uid="{00000000-0005-0000-0000-0000F3310000}"/>
    <cellStyle name="Normal - Style3 3 2" xfId="11940" xr:uid="{00000000-0005-0000-0000-0000F4310000}"/>
    <cellStyle name="Normal - Style3 3 3" xfId="20476" xr:uid="{00000000-0005-0000-0000-0000F5310000}"/>
    <cellStyle name="Normal - Style3 4" xfId="11941" xr:uid="{00000000-0005-0000-0000-0000F6310000}"/>
    <cellStyle name="Normal - Style4" xfId="11942" xr:uid="{00000000-0005-0000-0000-0000F7310000}"/>
    <cellStyle name="Normal - Style4 2" xfId="11943" xr:uid="{00000000-0005-0000-0000-0000F8310000}"/>
    <cellStyle name="Normal - Style4 2 2" xfId="11944" xr:uid="{00000000-0005-0000-0000-0000F9310000}"/>
    <cellStyle name="Normal - Style4 2 3" xfId="20477" xr:uid="{00000000-0005-0000-0000-0000FA310000}"/>
    <cellStyle name="Normal - Style4 3" xfId="11945" xr:uid="{00000000-0005-0000-0000-0000FB310000}"/>
    <cellStyle name="Normal - Style4 3 2" xfId="11946" xr:uid="{00000000-0005-0000-0000-0000FC310000}"/>
    <cellStyle name="Normal - Style4 3 3" xfId="20478" xr:uid="{00000000-0005-0000-0000-0000FD310000}"/>
    <cellStyle name="Normal - Style4 4" xfId="11947" xr:uid="{00000000-0005-0000-0000-0000FE310000}"/>
    <cellStyle name="Normal - Style5" xfId="11948" xr:uid="{00000000-0005-0000-0000-0000FF310000}"/>
    <cellStyle name="Normal - Style5 2" xfId="11949" xr:uid="{00000000-0005-0000-0000-000000320000}"/>
    <cellStyle name="Normal - Style5 2 2" xfId="11950" xr:uid="{00000000-0005-0000-0000-000001320000}"/>
    <cellStyle name="Normal - Style5 2 3" xfId="20479" xr:uid="{00000000-0005-0000-0000-000002320000}"/>
    <cellStyle name="Normal - Style5 3" xfId="11951" xr:uid="{00000000-0005-0000-0000-000003320000}"/>
    <cellStyle name="Normal - Style5 3 2" xfId="11952" xr:uid="{00000000-0005-0000-0000-000004320000}"/>
    <cellStyle name="Normal - Style5 3 3" xfId="20480" xr:uid="{00000000-0005-0000-0000-000005320000}"/>
    <cellStyle name="Normal - Style5 4" xfId="11953" xr:uid="{00000000-0005-0000-0000-000006320000}"/>
    <cellStyle name="Normal - Style6" xfId="11954" xr:uid="{00000000-0005-0000-0000-000007320000}"/>
    <cellStyle name="Normal - Style6 2" xfId="11955" xr:uid="{00000000-0005-0000-0000-000008320000}"/>
    <cellStyle name="Normal - Style6 2 2" xfId="11956" xr:uid="{00000000-0005-0000-0000-000009320000}"/>
    <cellStyle name="Normal - Style6 2 3" xfId="20481" xr:uid="{00000000-0005-0000-0000-00000A320000}"/>
    <cellStyle name="Normal - Style6 3" xfId="11957" xr:uid="{00000000-0005-0000-0000-00000B320000}"/>
    <cellStyle name="Normal - Style6 3 2" xfId="11958" xr:uid="{00000000-0005-0000-0000-00000C320000}"/>
    <cellStyle name="Normal - Style6 3 3" xfId="20482" xr:uid="{00000000-0005-0000-0000-00000D320000}"/>
    <cellStyle name="Normal - Style6 4" xfId="11959" xr:uid="{00000000-0005-0000-0000-00000E320000}"/>
    <cellStyle name="Normal - Style7" xfId="11960" xr:uid="{00000000-0005-0000-0000-00000F320000}"/>
    <cellStyle name="Normal - Style7 2" xfId="11961" xr:uid="{00000000-0005-0000-0000-000010320000}"/>
    <cellStyle name="Normal - Style7 2 2" xfId="11962" xr:uid="{00000000-0005-0000-0000-000011320000}"/>
    <cellStyle name="Normal - Style7 2 3" xfId="20483" xr:uid="{00000000-0005-0000-0000-000012320000}"/>
    <cellStyle name="Normal - Style7 3" xfId="11963" xr:uid="{00000000-0005-0000-0000-000013320000}"/>
    <cellStyle name="Normal - Style7 3 2" xfId="11964" xr:uid="{00000000-0005-0000-0000-000014320000}"/>
    <cellStyle name="Normal - Style7 3 3" xfId="20484" xr:uid="{00000000-0005-0000-0000-000015320000}"/>
    <cellStyle name="Normal - Style7 4" xfId="11965" xr:uid="{00000000-0005-0000-0000-000016320000}"/>
    <cellStyle name="Normal - Style8" xfId="11966" xr:uid="{00000000-0005-0000-0000-000017320000}"/>
    <cellStyle name="Normal - Style8 2" xfId="11967" xr:uid="{00000000-0005-0000-0000-000018320000}"/>
    <cellStyle name="Normal - Style8 2 2" xfId="11968" xr:uid="{00000000-0005-0000-0000-000019320000}"/>
    <cellStyle name="Normal - Style8 2 3" xfId="20485" xr:uid="{00000000-0005-0000-0000-00001A320000}"/>
    <cellStyle name="Normal - Style8 3" xfId="11969" xr:uid="{00000000-0005-0000-0000-00001B320000}"/>
    <cellStyle name="Normal - Style8 3 2" xfId="11970" xr:uid="{00000000-0005-0000-0000-00001C320000}"/>
    <cellStyle name="Normal - Style8 3 3" xfId="20486" xr:uid="{00000000-0005-0000-0000-00001D320000}"/>
    <cellStyle name="Normal - Style8 4" xfId="11971" xr:uid="{00000000-0005-0000-0000-00001E320000}"/>
    <cellStyle name="Normal - Styln" xfId="11972" xr:uid="{00000000-0005-0000-0000-00001F320000}"/>
    <cellStyle name="Normal - Styln 2" xfId="20487" xr:uid="{00000000-0005-0000-0000-000020320000}"/>
    <cellStyle name="Normal (bottom)" xfId="11973" xr:uid="{00000000-0005-0000-0000-000021320000}"/>
    <cellStyle name="Normal (bottom) 2" xfId="11974" xr:uid="{00000000-0005-0000-0000-000022320000}"/>
    <cellStyle name="Normal (bottom) 2 2" xfId="20489" xr:uid="{00000000-0005-0000-0000-000023320000}"/>
    <cellStyle name="Normal (bottom) 3" xfId="11975" xr:uid="{00000000-0005-0000-0000-000024320000}"/>
    <cellStyle name="Normal (bottom) 3 2" xfId="11976" xr:uid="{00000000-0005-0000-0000-000025320000}"/>
    <cellStyle name="Normal (bottom) 3 2 2" xfId="20491" xr:uid="{00000000-0005-0000-0000-000026320000}"/>
    <cellStyle name="Normal (bottom) 3 3" xfId="20490" xr:uid="{00000000-0005-0000-0000-000027320000}"/>
    <cellStyle name="Normal (bottom) 4" xfId="11977" xr:uid="{00000000-0005-0000-0000-000028320000}"/>
    <cellStyle name="Normal (bottom) 4 2" xfId="11978" xr:uid="{00000000-0005-0000-0000-000029320000}"/>
    <cellStyle name="Normal (bottom) 4 2 2" xfId="20493" xr:uid="{00000000-0005-0000-0000-00002A320000}"/>
    <cellStyle name="Normal (bottom) 4 3" xfId="20492" xr:uid="{00000000-0005-0000-0000-00002B320000}"/>
    <cellStyle name="Normal (bottom) 5" xfId="11979" xr:uid="{00000000-0005-0000-0000-00002C320000}"/>
    <cellStyle name="Normal (bottom) 5 2" xfId="11980" xr:uid="{00000000-0005-0000-0000-00002D320000}"/>
    <cellStyle name="Normal (bottom) 5 2 2" xfId="20495" xr:uid="{00000000-0005-0000-0000-00002E320000}"/>
    <cellStyle name="Normal (bottom) 5 3" xfId="20494" xr:uid="{00000000-0005-0000-0000-00002F320000}"/>
    <cellStyle name="Normal (bottom) 6" xfId="20488" xr:uid="{00000000-0005-0000-0000-000030320000}"/>
    <cellStyle name="Normal (grey)" xfId="11981" xr:uid="{00000000-0005-0000-0000-000031320000}"/>
    <cellStyle name="Normal (grey) 2" xfId="20496" xr:uid="{00000000-0005-0000-0000-000032320000}"/>
    <cellStyle name="Normal (left)" xfId="11982" xr:uid="{00000000-0005-0000-0000-000033320000}"/>
    <cellStyle name="Normal (left) 2" xfId="11983" xr:uid="{00000000-0005-0000-0000-000034320000}"/>
    <cellStyle name="Normal (left) 2 2" xfId="20498" xr:uid="{00000000-0005-0000-0000-000035320000}"/>
    <cellStyle name="Normal (left) 3" xfId="11984" xr:uid="{00000000-0005-0000-0000-000036320000}"/>
    <cellStyle name="Normal (left) 3 2" xfId="11985" xr:uid="{00000000-0005-0000-0000-000037320000}"/>
    <cellStyle name="Normal (left) 3 2 2" xfId="20500" xr:uid="{00000000-0005-0000-0000-000038320000}"/>
    <cellStyle name="Normal (left) 3 3" xfId="20499" xr:uid="{00000000-0005-0000-0000-000039320000}"/>
    <cellStyle name="Normal (left) 4" xfId="11986" xr:uid="{00000000-0005-0000-0000-00003A320000}"/>
    <cellStyle name="Normal (left) 4 2" xfId="11987" xr:uid="{00000000-0005-0000-0000-00003B320000}"/>
    <cellStyle name="Normal (left) 4 2 2" xfId="20502" xr:uid="{00000000-0005-0000-0000-00003C320000}"/>
    <cellStyle name="Normal (left) 4 3" xfId="20501" xr:uid="{00000000-0005-0000-0000-00003D320000}"/>
    <cellStyle name="Normal (left) 5" xfId="11988" xr:uid="{00000000-0005-0000-0000-00003E320000}"/>
    <cellStyle name="Normal (left) 5 2" xfId="11989" xr:uid="{00000000-0005-0000-0000-00003F320000}"/>
    <cellStyle name="Normal (left) 5 2 2" xfId="20504" xr:uid="{00000000-0005-0000-0000-000040320000}"/>
    <cellStyle name="Normal (left) 5 3" xfId="20503" xr:uid="{00000000-0005-0000-0000-000041320000}"/>
    <cellStyle name="Normal (left) 6" xfId="20497" xr:uid="{00000000-0005-0000-0000-000042320000}"/>
    <cellStyle name="Normal (middle)" xfId="11990" xr:uid="{00000000-0005-0000-0000-000043320000}"/>
    <cellStyle name="Normal (middle) 2" xfId="11991" xr:uid="{00000000-0005-0000-0000-000044320000}"/>
    <cellStyle name="Normal (middle) 2 2" xfId="20506" xr:uid="{00000000-0005-0000-0000-000045320000}"/>
    <cellStyle name="Normal (middle) 3" xfId="11992" xr:uid="{00000000-0005-0000-0000-000046320000}"/>
    <cellStyle name="Normal (middle) 3 2" xfId="11993" xr:uid="{00000000-0005-0000-0000-000047320000}"/>
    <cellStyle name="Normal (middle) 3 2 2" xfId="20508" xr:uid="{00000000-0005-0000-0000-000048320000}"/>
    <cellStyle name="Normal (middle) 3 3" xfId="20507" xr:uid="{00000000-0005-0000-0000-000049320000}"/>
    <cellStyle name="Normal (middle) 4" xfId="11994" xr:uid="{00000000-0005-0000-0000-00004A320000}"/>
    <cellStyle name="Normal (middle) 4 2" xfId="11995" xr:uid="{00000000-0005-0000-0000-00004B320000}"/>
    <cellStyle name="Normal (middle) 4 2 2" xfId="20510" xr:uid="{00000000-0005-0000-0000-00004C320000}"/>
    <cellStyle name="Normal (middle) 4 3" xfId="20509" xr:uid="{00000000-0005-0000-0000-00004D320000}"/>
    <cellStyle name="Normal (middle) 5" xfId="11996" xr:uid="{00000000-0005-0000-0000-00004E320000}"/>
    <cellStyle name="Normal (middle) 5 2" xfId="11997" xr:uid="{00000000-0005-0000-0000-00004F320000}"/>
    <cellStyle name="Normal (middle) 5 2 2" xfId="20512" xr:uid="{00000000-0005-0000-0000-000050320000}"/>
    <cellStyle name="Normal (middle) 5 3" xfId="20511" xr:uid="{00000000-0005-0000-0000-000051320000}"/>
    <cellStyle name="Normal (middle) 6" xfId="20505" xr:uid="{00000000-0005-0000-0000-000052320000}"/>
    <cellStyle name="Normal (right)" xfId="11998" xr:uid="{00000000-0005-0000-0000-000053320000}"/>
    <cellStyle name="Normal (right) 2" xfId="11999" xr:uid="{00000000-0005-0000-0000-000054320000}"/>
    <cellStyle name="Normal (right) 2 2" xfId="20514" xr:uid="{00000000-0005-0000-0000-000055320000}"/>
    <cellStyle name="Normal (right) 3" xfId="12000" xr:uid="{00000000-0005-0000-0000-000056320000}"/>
    <cellStyle name="Normal (right) 3 2" xfId="12001" xr:uid="{00000000-0005-0000-0000-000057320000}"/>
    <cellStyle name="Normal (right) 3 2 2" xfId="20516" xr:uid="{00000000-0005-0000-0000-000058320000}"/>
    <cellStyle name="Normal (right) 3 3" xfId="20515" xr:uid="{00000000-0005-0000-0000-000059320000}"/>
    <cellStyle name="Normal (right) 4" xfId="12002" xr:uid="{00000000-0005-0000-0000-00005A320000}"/>
    <cellStyle name="Normal (right) 4 2" xfId="12003" xr:uid="{00000000-0005-0000-0000-00005B320000}"/>
    <cellStyle name="Normal (right) 4 2 2" xfId="20518" xr:uid="{00000000-0005-0000-0000-00005C320000}"/>
    <cellStyle name="Normal (right) 4 3" xfId="20517" xr:uid="{00000000-0005-0000-0000-00005D320000}"/>
    <cellStyle name="Normal (right) 5" xfId="12004" xr:uid="{00000000-0005-0000-0000-00005E320000}"/>
    <cellStyle name="Normal (right) 5 2" xfId="12005" xr:uid="{00000000-0005-0000-0000-00005F320000}"/>
    <cellStyle name="Normal (right) 5 2 2" xfId="20520" xr:uid="{00000000-0005-0000-0000-000060320000}"/>
    <cellStyle name="Normal (right) 5 3" xfId="20519" xr:uid="{00000000-0005-0000-0000-000061320000}"/>
    <cellStyle name="Normal (right) 6" xfId="20513" xr:uid="{00000000-0005-0000-0000-000062320000}"/>
    <cellStyle name="Normal (top)" xfId="12006" xr:uid="{00000000-0005-0000-0000-000063320000}"/>
    <cellStyle name="Normal (top) 2" xfId="20521" xr:uid="{00000000-0005-0000-0000-000064320000}"/>
    <cellStyle name="Normal (white)" xfId="12007" xr:uid="{00000000-0005-0000-0000-000065320000}"/>
    <cellStyle name="Normal (white) 2" xfId="12008" xr:uid="{00000000-0005-0000-0000-000066320000}"/>
    <cellStyle name="Normal (white) 2 2" xfId="20523" xr:uid="{00000000-0005-0000-0000-000067320000}"/>
    <cellStyle name="Normal (white) 3" xfId="12009" xr:uid="{00000000-0005-0000-0000-000068320000}"/>
    <cellStyle name="Normal (white) 3 2" xfId="12010" xr:uid="{00000000-0005-0000-0000-000069320000}"/>
    <cellStyle name="Normal (white) 3 2 2" xfId="20525" xr:uid="{00000000-0005-0000-0000-00006A320000}"/>
    <cellStyle name="Normal (white) 3 3" xfId="20524" xr:uid="{00000000-0005-0000-0000-00006B320000}"/>
    <cellStyle name="Normal (white) 4" xfId="12011" xr:uid="{00000000-0005-0000-0000-00006C320000}"/>
    <cellStyle name="Normal (white) 4 2" xfId="12012" xr:uid="{00000000-0005-0000-0000-00006D320000}"/>
    <cellStyle name="Normal (white) 4 2 2" xfId="20527" xr:uid="{00000000-0005-0000-0000-00006E320000}"/>
    <cellStyle name="Normal (white) 4 3" xfId="20526" xr:uid="{00000000-0005-0000-0000-00006F320000}"/>
    <cellStyle name="Normal (white) 5" xfId="12013" xr:uid="{00000000-0005-0000-0000-000070320000}"/>
    <cellStyle name="Normal (white) 5 2" xfId="12014" xr:uid="{00000000-0005-0000-0000-000071320000}"/>
    <cellStyle name="Normal (white) 5 2 2" xfId="20529" xr:uid="{00000000-0005-0000-0000-000072320000}"/>
    <cellStyle name="Normal (white) 5 3" xfId="20528" xr:uid="{00000000-0005-0000-0000-000073320000}"/>
    <cellStyle name="Normal (white) 6" xfId="20522" xr:uid="{00000000-0005-0000-0000-000074320000}"/>
    <cellStyle name="Normal 10" xfId="12015" xr:uid="{00000000-0005-0000-0000-000075320000}"/>
    <cellStyle name="Normal 10 10" xfId="12016" xr:uid="{00000000-0005-0000-0000-000076320000}"/>
    <cellStyle name="Normal 10 10 2" xfId="12017" xr:uid="{00000000-0005-0000-0000-000077320000}"/>
    <cellStyle name="Normal 10 10 2 2" xfId="20531" xr:uid="{00000000-0005-0000-0000-000078320000}"/>
    <cellStyle name="Normal 10 10 3" xfId="12018" xr:uid="{00000000-0005-0000-0000-000079320000}"/>
    <cellStyle name="Normal 10 10 3 2" xfId="20532" xr:uid="{00000000-0005-0000-0000-00007A320000}"/>
    <cellStyle name="Normal 10 10 4" xfId="12019" xr:uid="{00000000-0005-0000-0000-00007B320000}"/>
    <cellStyle name="Normal 10 10 4 2" xfId="20533" xr:uid="{00000000-0005-0000-0000-00007C320000}"/>
    <cellStyle name="Normal 10 10 5" xfId="12020" xr:uid="{00000000-0005-0000-0000-00007D320000}"/>
    <cellStyle name="Normal 10 10 5 2" xfId="20534" xr:uid="{00000000-0005-0000-0000-00007E320000}"/>
    <cellStyle name="Normal 10 10 6" xfId="20530" xr:uid="{00000000-0005-0000-0000-00007F320000}"/>
    <cellStyle name="Normal 10 11" xfId="12021" xr:uid="{00000000-0005-0000-0000-000080320000}"/>
    <cellStyle name="Normal 10 11 2" xfId="12022" xr:uid="{00000000-0005-0000-0000-000081320000}"/>
    <cellStyle name="Normal 10 11 2 2" xfId="20536" xr:uid="{00000000-0005-0000-0000-000082320000}"/>
    <cellStyle name="Normal 10 11 3" xfId="12023" xr:uid="{00000000-0005-0000-0000-000083320000}"/>
    <cellStyle name="Normal 10 11 3 2" xfId="20537" xr:uid="{00000000-0005-0000-0000-000084320000}"/>
    <cellStyle name="Normal 10 11 4" xfId="12024" xr:uid="{00000000-0005-0000-0000-000085320000}"/>
    <cellStyle name="Normal 10 11 4 2" xfId="20538" xr:uid="{00000000-0005-0000-0000-000086320000}"/>
    <cellStyle name="Normal 10 11 5" xfId="12025" xr:uid="{00000000-0005-0000-0000-000087320000}"/>
    <cellStyle name="Normal 10 11 5 2" xfId="20539" xr:uid="{00000000-0005-0000-0000-000088320000}"/>
    <cellStyle name="Normal 10 11 6" xfId="20535" xr:uid="{00000000-0005-0000-0000-000089320000}"/>
    <cellStyle name="Normal 10 12" xfId="12026" xr:uid="{00000000-0005-0000-0000-00008A320000}"/>
    <cellStyle name="Normal 10 12 2" xfId="12027" xr:uid="{00000000-0005-0000-0000-00008B320000}"/>
    <cellStyle name="Normal 10 12 2 2" xfId="20541" xr:uid="{00000000-0005-0000-0000-00008C320000}"/>
    <cellStyle name="Normal 10 12 3" xfId="12028" xr:uid="{00000000-0005-0000-0000-00008D320000}"/>
    <cellStyle name="Normal 10 12 3 2" xfId="20542" xr:uid="{00000000-0005-0000-0000-00008E320000}"/>
    <cellStyle name="Normal 10 12 4" xfId="12029" xr:uid="{00000000-0005-0000-0000-00008F320000}"/>
    <cellStyle name="Normal 10 12 4 2" xfId="20543" xr:uid="{00000000-0005-0000-0000-000090320000}"/>
    <cellStyle name="Normal 10 12 5" xfId="20540" xr:uid="{00000000-0005-0000-0000-000091320000}"/>
    <cellStyle name="Normal 10 13" xfId="12030" xr:uid="{00000000-0005-0000-0000-000092320000}"/>
    <cellStyle name="Normal 10 13 2" xfId="12031" xr:uid="{00000000-0005-0000-0000-000093320000}"/>
    <cellStyle name="Normal 10 13 2 2" xfId="20545" xr:uid="{00000000-0005-0000-0000-000094320000}"/>
    <cellStyle name="Normal 10 13 3" xfId="12032" xr:uid="{00000000-0005-0000-0000-000095320000}"/>
    <cellStyle name="Normal 10 13 3 2" xfId="20546" xr:uid="{00000000-0005-0000-0000-000096320000}"/>
    <cellStyle name="Normal 10 13 4" xfId="12033" xr:uid="{00000000-0005-0000-0000-000097320000}"/>
    <cellStyle name="Normal 10 13 4 2" xfId="20547" xr:uid="{00000000-0005-0000-0000-000098320000}"/>
    <cellStyle name="Normal 10 13 5" xfId="20544" xr:uid="{00000000-0005-0000-0000-000099320000}"/>
    <cellStyle name="Normal 10 14" xfId="12034" xr:uid="{00000000-0005-0000-0000-00009A320000}"/>
    <cellStyle name="Normal 10 14 2" xfId="12035" xr:uid="{00000000-0005-0000-0000-00009B320000}"/>
    <cellStyle name="Normal 10 14 2 2" xfId="20549" xr:uid="{00000000-0005-0000-0000-00009C320000}"/>
    <cellStyle name="Normal 10 14 3" xfId="12036" xr:uid="{00000000-0005-0000-0000-00009D320000}"/>
    <cellStyle name="Normal 10 14 3 2" xfId="20550" xr:uid="{00000000-0005-0000-0000-00009E320000}"/>
    <cellStyle name="Normal 10 14 4" xfId="12037" xr:uid="{00000000-0005-0000-0000-00009F320000}"/>
    <cellStyle name="Normal 10 14 4 2" xfId="20551" xr:uid="{00000000-0005-0000-0000-0000A0320000}"/>
    <cellStyle name="Normal 10 14 5" xfId="20548" xr:uid="{00000000-0005-0000-0000-0000A1320000}"/>
    <cellStyle name="Normal 10 15" xfId="12038" xr:uid="{00000000-0005-0000-0000-0000A2320000}"/>
    <cellStyle name="Normal 10 15 2" xfId="12039" xr:uid="{00000000-0005-0000-0000-0000A3320000}"/>
    <cellStyle name="Normal 10 15 2 2" xfId="20553" xr:uid="{00000000-0005-0000-0000-0000A4320000}"/>
    <cellStyle name="Normal 10 15 3" xfId="12040" xr:uid="{00000000-0005-0000-0000-0000A5320000}"/>
    <cellStyle name="Normal 10 15 3 2" xfId="20554" xr:uid="{00000000-0005-0000-0000-0000A6320000}"/>
    <cellStyle name="Normal 10 15 4" xfId="12041" xr:uid="{00000000-0005-0000-0000-0000A7320000}"/>
    <cellStyle name="Normal 10 15 4 2" xfId="20555" xr:uid="{00000000-0005-0000-0000-0000A8320000}"/>
    <cellStyle name="Normal 10 15 5" xfId="20552" xr:uid="{00000000-0005-0000-0000-0000A9320000}"/>
    <cellStyle name="Normal 10 16" xfId="12042" xr:uid="{00000000-0005-0000-0000-0000AA320000}"/>
    <cellStyle name="Normal 10 16 2" xfId="12043" xr:uid="{00000000-0005-0000-0000-0000AB320000}"/>
    <cellStyle name="Normal 10 16 2 2" xfId="20557" xr:uid="{00000000-0005-0000-0000-0000AC320000}"/>
    <cellStyle name="Normal 10 16 3" xfId="12044" xr:uid="{00000000-0005-0000-0000-0000AD320000}"/>
    <cellStyle name="Normal 10 16 3 2" xfId="20558" xr:uid="{00000000-0005-0000-0000-0000AE320000}"/>
    <cellStyle name="Normal 10 16 4" xfId="12045" xr:uid="{00000000-0005-0000-0000-0000AF320000}"/>
    <cellStyle name="Normal 10 16 4 2" xfId="20559" xr:uid="{00000000-0005-0000-0000-0000B0320000}"/>
    <cellStyle name="Normal 10 16 5" xfId="20556" xr:uid="{00000000-0005-0000-0000-0000B1320000}"/>
    <cellStyle name="Normal 10 17" xfId="12046" xr:uid="{00000000-0005-0000-0000-0000B2320000}"/>
    <cellStyle name="Normal 10 17 2" xfId="12047" xr:uid="{00000000-0005-0000-0000-0000B3320000}"/>
    <cellStyle name="Normal 10 17 2 2" xfId="20561" xr:uid="{00000000-0005-0000-0000-0000B4320000}"/>
    <cellStyle name="Normal 10 17 3" xfId="12048" xr:uid="{00000000-0005-0000-0000-0000B5320000}"/>
    <cellStyle name="Normal 10 17 3 2" xfId="20562" xr:uid="{00000000-0005-0000-0000-0000B6320000}"/>
    <cellStyle name="Normal 10 17 4" xfId="12049" xr:uid="{00000000-0005-0000-0000-0000B7320000}"/>
    <cellStyle name="Normal 10 17 4 2" xfId="20563" xr:uid="{00000000-0005-0000-0000-0000B8320000}"/>
    <cellStyle name="Normal 10 17 5" xfId="20560" xr:uid="{00000000-0005-0000-0000-0000B9320000}"/>
    <cellStyle name="Normal 10 18" xfId="12050" xr:uid="{00000000-0005-0000-0000-0000BA320000}"/>
    <cellStyle name="Normal 10 18 2" xfId="12051" xr:uid="{00000000-0005-0000-0000-0000BB320000}"/>
    <cellStyle name="Normal 10 18 2 2" xfId="12052" xr:uid="{00000000-0005-0000-0000-0000BC320000}"/>
    <cellStyle name="Normal 10 18 2 2 2" xfId="12053" xr:uid="{00000000-0005-0000-0000-0000BD320000}"/>
    <cellStyle name="Normal 10 18 2 2 2 2" xfId="20567" xr:uid="{00000000-0005-0000-0000-0000BE320000}"/>
    <cellStyle name="Normal 10 18 2 2 3" xfId="20566" xr:uid="{00000000-0005-0000-0000-0000BF320000}"/>
    <cellStyle name="Normal 10 18 2 3" xfId="12054" xr:uid="{00000000-0005-0000-0000-0000C0320000}"/>
    <cellStyle name="Normal 10 18 2 3 2" xfId="20568" xr:uid="{00000000-0005-0000-0000-0000C1320000}"/>
    <cellStyle name="Normal 10 18 2 4" xfId="20565" xr:uid="{00000000-0005-0000-0000-0000C2320000}"/>
    <cellStyle name="Normal 10 18 3" xfId="12055" xr:uid="{00000000-0005-0000-0000-0000C3320000}"/>
    <cellStyle name="Normal 10 18 3 2" xfId="12056" xr:uid="{00000000-0005-0000-0000-0000C4320000}"/>
    <cellStyle name="Normal 10 18 3 2 2" xfId="20570" xr:uid="{00000000-0005-0000-0000-0000C5320000}"/>
    <cellStyle name="Normal 10 18 3 3" xfId="20569" xr:uid="{00000000-0005-0000-0000-0000C6320000}"/>
    <cellStyle name="Normal 10 18 4" xfId="12057" xr:uid="{00000000-0005-0000-0000-0000C7320000}"/>
    <cellStyle name="Normal 10 18 4 2" xfId="20571" xr:uid="{00000000-0005-0000-0000-0000C8320000}"/>
    <cellStyle name="Normal 10 18 5" xfId="20564" xr:uid="{00000000-0005-0000-0000-0000C9320000}"/>
    <cellStyle name="Normal 10 19" xfId="12058" xr:uid="{00000000-0005-0000-0000-0000CA320000}"/>
    <cellStyle name="Normal 10 19 2" xfId="20572" xr:uid="{00000000-0005-0000-0000-0000CB320000}"/>
    <cellStyle name="Normal 10 2" xfId="12059" xr:uid="{00000000-0005-0000-0000-0000CC320000}"/>
    <cellStyle name="Normal 10 2 10" xfId="12060" xr:uid="{00000000-0005-0000-0000-0000CD320000}"/>
    <cellStyle name="Normal 10 2 11" xfId="20573" xr:uid="{00000000-0005-0000-0000-0000CE320000}"/>
    <cellStyle name="Normal 10 2 2" xfId="12061" xr:uid="{00000000-0005-0000-0000-0000CF320000}"/>
    <cellStyle name="Normal 10 2 2 2" xfId="12062" xr:uid="{00000000-0005-0000-0000-0000D0320000}"/>
    <cellStyle name="Normal 10 2 2 2 2" xfId="12063" xr:uid="{00000000-0005-0000-0000-0000D1320000}"/>
    <cellStyle name="Normal 10 2 2 2 2 2" xfId="12064" xr:uid="{00000000-0005-0000-0000-0000D2320000}"/>
    <cellStyle name="Normal 10 2 2 2 2 2 2" xfId="20577" xr:uid="{00000000-0005-0000-0000-0000D3320000}"/>
    <cellStyle name="Normal 10 2 2 2 2 3" xfId="12065" xr:uid="{00000000-0005-0000-0000-0000D4320000}"/>
    <cellStyle name="Normal 10 2 2 2 2 3 2" xfId="20578" xr:uid="{00000000-0005-0000-0000-0000D5320000}"/>
    <cellStyle name="Normal 10 2 2 2 2 4" xfId="20576" xr:uid="{00000000-0005-0000-0000-0000D6320000}"/>
    <cellStyle name="Normal 10 2 2 2 3" xfId="12066" xr:uid="{00000000-0005-0000-0000-0000D7320000}"/>
    <cellStyle name="Normal 10 2 2 2 3 2" xfId="12067" xr:uid="{00000000-0005-0000-0000-0000D8320000}"/>
    <cellStyle name="Normal 10 2 2 2 3 2 2" xfId="20580" xr:uid="{00000000-0005-0000-0000-0000D9320000}"/>
    <cellStyle name="Normal 10 2 2 2 3 3" xfId="20579" xr:uid="{00000000-0005-0000-0000-0000DA320000}"/>
    <cellStyle name="Normal 10 2 2 2 4" xfId="12068" xr:uid="{00000000-0005-0000-0000-0000DB320000}"/>
    <cellStyle name="Normal 10 2 2 2 4 2" xfId="20581" xr:uid="{00000000-0005-0000-0000-0000DC320000}"/>
    <cellStyle name="Normal 10 2 2 2 5" xfId="20575" xr:uid="{00000000-0005-0000-0000-0000DD320000}"/>
    <cellStyle name="Normal 10 2 2 3" xfId="12069" xr:uid="{00000000-0005-0000-0000-0000DE320000}"/>
    <cellStyle name="Normal 10 2 2 3 2" xfId="12070" xr:uid="{00000000-0005-0000-0000-0000DF320000}"/>
    <cellStyle name="Normal 10 2 2 3 2 2" xfId="12071" xr:uid="{00000000-0005-0000-0000-0000E0320000}"/>
    <cellStyle name="Normal 10 2 2 3 2 2 2" xfId="20584" xr:uid="{00000000-0005-0000-0000-0000E1320000}"/>
    <cellStyle name="Normal 10 2 2 3 2 3" xfId="20583" xr:uid="{00000000-0005-0000-0000-0000E2320000}"/>
    <cellStyle name="Normal 10 2 2 3 3" xfId="12072" xr:uid="{00000000-0005-0000-0000-0000E3320000}"/>
    <cellStyle name="Normal 10 2 2 3 3 2" xfId="20585" xr:uid="{00000000-0005-0000-0000-0000E4320000}"/>
    <cellStyle name="Normal 10 2 2 3 4" xfId="20582" xr:uid="{00000000-0005-0000-0000-0000E5320000}"/>
    <cellStyle name="Normal 10 2 2 4" xfId="12073" xr:uid="{00000000-0005-0000-0000-0000E6320000}"/>
    <cellStyle name="Normal 10 2 2 4 2" xfId="12074" xr:uid="{00000000-0005-0000-0000-0000E7320000}"/>
    <cellStyle name="Normal 10 2 2 4 2 2" xfId="20587" xr:uid="{00000000-0005-0000-0000-0000E8320000}"/>
    <cellStyle name="Normal 10 2 2 4 3" xfId="20586" xr:uid="{00000000-0005-0000-0000-0000E9320000}"/>
    <cellStyle name="Normal 10 2 2 5" xfId="12075" xr:uid="{00000000-0005-0000-0000-0000EA320000}"/>
    <cellStyle name="Normal 10 2 2 5 2" xfId="20588" xr:uid="{00000000-0005-0000-0000-0000EB320000}"/>
    <cellStyle name="Normal 10 2 2 6" xfId="12076" xr:uid="{00000000-0005-0000-0000-0000EC320000}"/>
    <cellStyle name="Normal 10 2 2 6 2" xfId="20589" xr:uid="{00000000-0005-0000-0000-0000ED320000}"/>
    <cellStyle name="Normal 10 2 2 7" xfId="12077" xr:uid="{00000000-0005-0000-0000-0000EE320000}"/>
    <cellStyle name="Normal 10 2 2 7 2" xfId="20590" xr:uid="{00000000-0005-0000-0000-0000EF320000}"/>
    <cellStyle name="Normal 10 2 2 8" xfId="12078" xr:uid="{00000000-0005-0000-0000-0000F0320000}"/>
    <cellStyle name="Normal 10 2 2 8 2" xfId="20591" xr:uid="{00000000-0005-0000-0000-0000F1320000}"/>
    <cellStyle name="Normal 10 2 2 9" xfId="20574" xr:uid="{00000000-0005-0000-0000-0000F2320000}"/>
    <cellStyle name="Normal 10 2 3" xfId="12079" xr:uid="{00000000-0005-0000-0000-0000F3320000}"/>
    <cellStyle name="Normal 10 2 3 2" xfId="12080" xr:uid="{00000000-0005-0000-0000-0000F4320000}"/>
    <cellStyle name="Normal 10 2 3 2 2" xfId="12081" xr:uid="{00000000-0005-0000-0000-0000F5320000}"/>
    <cellStyle name="Normal 10 2 3 2 2 2" xfId="20594" xr:uid="{00000000-0005-0000-0000-0000F6320000}"/>
    <cellStyle name="Normal 10 2 3 2 3" xfId="12082" xr:uid="{00000000-0005-0000-0000-0000F7320000}"/>
    <cellStyle name="Normal 10 2 3 2 3 2" xfId="20595" xr:uid="{00000000-0005-0000-0000-0000F8320000}"/>
    <cellStyle name="Normal 10 2 3 2 4" xfId="20593" xr:uid="{00000000-0005-0000-0000-0000F9320000}"/>
    <cellStyle name="Normal 10 2 3 3" xfId="12083" xr:uid="{00000000-0005-0000-0000-0000FA320000}"/>
    <cellStyle name="Normal 10 2 3 3 2" xfId="12084" xr:uid="{00000000-0005-0000-0000-0000FB320000}"/>
    <cellStyle name="Normal 10 2 3 3 2 2" xfId="20597" xr:uid="{00000000-0005-0000-0000-0000FC320000}"/>
    <cellStyle name="Normal 10 2 3 3 3" xfId="20596" xr:uid="{00000000-0005-0000-0000-0000FD320000}"/>
    <cellStyle name="Normal 10 2 3 4" xfId="12085" xr:uid="{00000000-0005-0000-0000-0000FE320000}"/>
    <cellStyle name="Normal 10 2 3 4 2" xfId="20598" xr:uid="{00000000-0005-0000-0000-0000FF320000}"/>
    <cellStyle name="Normal 10 2 3 5" xfId="12086" xr:uid="{00000000-0005-0000-0000-000000330000}"/>
    <cellStyle name="Normal 10 2 3 5 2" xfId="20599" xr:uid="{00000000-0005-0000-0000-000001330000}"/>
    <cellStyle name="Normal 10 2 3 6" xfId="20592" xr:uid="{00000000-0005-0000-0000-000002330000}"/>
    <cellStyle name="Normal 10 2 4" xfId="12087" xr:uid="{00000000-0005-0000-0000-000003330000}"/>
    <cellStyle name="Normal 10 2 4 2" xfId="12088" xr:uid="{00000000-0005-0000-0000-000004330000}"/>
    <cellStyle name="Normal 10 2 4 2 2" xfId="12089" xr:uid="{00000000-0005-0000-0000-000005330000}"/>
    <cellStyle name="Normal 10 2 4 2 2 2" xfId="20602" xr:uid="{00000000-0005-0000-0000-000006330000}"/>
    <cellStyle name="Normal 10 2 4 2 3" xfId="20601" xr:uid="{00000000-0005-0000-0000-000007330000}"/>
    <cellStyle name="Normal 10 2 4 3" xfId="12090" xr:uid="{00000000-0005-0000-0000-000008330000}"/>
    <cellStyle name="Normal 10 2 4 3 2" xfId="20603" xr:uid="{00000000-0005-0000-0000-000009330000}"/>
    <cellStyle name="Normal 10 2 4 4" xfId="12091" xr:uid="{00000000-0005-0000-0000-00000A330000}"/>
    <cellStyle name="Normal 10 2 4 4 2" xfId="20604" xr:uid="{00000000-0005-0000-0000-00000B330000}"/>
    <cellStyle name="Normal 10 2 4 5" xfId="20600" xr:uid="{00000000-0005-0000-0000-00000C330000}"/>
    <cellStyle name="Normal 10 2 5" xfId="12092" xr:uid="{00000000-0005-0000-0000-00000D330000}"/>
    <cellStyle name="Normal 10 2 5 2" xfId="12093" xr:uid="{00000000-0005-0000-0000-00000E330000}"/>
    <cellStyle name="Normal 10 2 5 2 2" xfId="20606" xr:uid="{00000000-0005-0000-0000-00000F330000}"/>
    <cellStyle name="Normal 10 2 5 3" xfId="20605" xr:uid="{00000000-0005-0000-0000-000010330000}"/>
    <cellStyle name="Normal 10 2 6" xfId="12094" xr:uid="{00000000-0005-0000-0000-000011330000}"/>
    <cellStyle name="Normal 10 2 6 2" xfId="20607" xr:uid="{00000000-0005-0000-0000-000012330000}"/>
    <cellStyle name="Normal 10 2 7" xfId="12095" xr:uid="{00000000-0005-0000-0000-000013330000}"/>
    <cellStyle name="Normal 10 2 7 2" xfId="20608" xr:uid="{00000000-0005-0000-0000-000014330000}"/>
    <cellStyle name="Normal 10 2 8" xfId="12096" xr:uid="{00000000-0005-0000-0000-000015330000}"/>
    <cellStyle name="Normal 10 2 8 2" xfId="20609" xr:uid="{00000000-0005-0000-0000-000016330000}"/>
    <cellStyle name="Normal 10 2 9" xfId="12097" xr:uid="{00000000-0005-0000-0000-000017330000}"/>
    <cellStyle name="Normal 10 2 9 2" xfId="20610" xr:uid="{00000000-0005-0000-0000-000018330000}"/>
    <cellStyle name="Normal 10 20" xfId="12098" xr:uid="{00000000-0005-0000-0000-000019330000}"/>
    <cellStyle name="Normal 10 20 2" xfId="20611" xr:uid="{00000000-0005-0000-0000-00001A330000}"/>
    <cellStyle name="Normal 10 21" xfId="12099" xr:uid="{00000000-0005-0000-0000-00001B330000}"/>
    <cellStyle name="Normal 10 21 2" xfId="20612" xr:uid="{00000000-0005-0000-0000-00001C330000}"/>
    <cellStyle name="Normal 10 22" xfId="12100" xr:uid="{00000000-0005-0000-0000-00001D330000}"/>
    <cellStyle name="Normal 10 3" xfId="12101" xr:uid="{00000000-0005-0000-0000-00001E330000}"/>
    <cellStyle name="Normal 10 3 10" xfId="20613" xr:uid="{00000000-0005-0000-0000-00001F330000}"/>
    <cellStyle name="Normal 10 3 2" xfId="12102" xr:uid="{00000000-0005-0000-0000-000020330000}"/>
    <cellStyle name="Normal 10 3 2 2" xfId="12103" xr:uid="{00000000-0005-0000-0000-000021330000}"/>
    <cellStyle name="Normal 10 3 2 2 2" xfId="12104" xr:uid="{00000000-0005-0000-0000-000022330000}"/>
    <cellStyle name="Normal 10 3 2 2 2 2" xfId="20616" xr:uid="{00000000-0005-0000-0000-000023330000}"/>
    <cellStyle name="Normal 10 3 2 2 3" xfId="12105" xr:uid="{00000000-0005-0000-0000-000024330000}"/>
    <cellStyle name="Normal 10 3 2 2 3 2" xfId="20617" xr:uid="{00000000-0005-0000-0000-000025330000}"/>
    <cellStyle name="Normal 10 3 2 2 4" xfId="20615" xr:uid="{00000000-0005-0000-0000-000026330000}"/>
    <cellStyle name="Normal 10 3 2 3" xfId="12106" xr:uid="{00000000-0005-0000-0000-000027330000}"/>
    <cellStyle name="Normal 10 3 2 3 2" xfId="12107" xr:uid="{00000000-0005-0000-0000-000028330000}"/>
    <cellStyle name="Normal 10 3 2 3 2 2" xfId="20619" xr:uid="{00000000-0005-0000-0000-000029330000}"/>
    <cellStyle name="Normal 10 3 2 3 3" xfId="20618" xr:uid="{00000000-0005-0000-0000-00002A330000}"/>
    <cellStyle name="Normal 10 3 2 4" xfId="12108" xr:uid="{00000000-0005-0000-0000-00002B330000}"/>
    <cellStyle name="Normal 10 3 2 4 2" xfId="20620" xr:uid="{00000000-0005-0000-0000-00002C330000}"/>
    <cellStyle name="Normal 10 3 2 5" xfId="12109" xr:uid="{00000000-0005-0000-0000-00002D330000}"/>
    <cellStyle name="Normal 10 3 2 5 2" xfId="20621" xr:uid="{00000000-0005-0000-0000-00002E330000}"/>
    <cellStyle name="Normal 10 3 2 6" xfId="12110" xr:uid="{00000000-0005-0000-0000-00002F330000}"/>
    <cellStyle name="Normal 10 3 2 6 2" xfId="20622" xr:uid="{00000000-0005-0000-0000-000030330000}"/>
    <cellStyle name="Normal 10 3 2 7" xfId="12111" xr:uid="{00000000-0005-0000-0000-000031330000}"/>
    <cellStyle name="Normal 10 3 2 7 2" xfId="20623" xr:uid="{00000000-0005-0000-0000-000032330000}"/>
    <cellStyle name="Normal 10 3 2 8" xfId="20614" xr:uid="{00000000-0005-0000-0000-000033330000}"/>
    <cellStyle name="Normal 10 3 3" xfId="12112" xr:uid="{00000000-0005-0000-0000-000034330000}"/>
    <cellStyle name="Normal 10 3 3 2" xfId="12113" xr:uid="{00000000-0005-0000-0000-000035330000}"/>
    <cellStyle name="Normal 10 3 3 2 2" xfId="12114" xr:uid="{00000000-0005-0000-0000-000036330000}"/>
    <cellStyle name="Normal 10 3 3 2 2 2" xfId="20626" xr:uid="{00000000-0005-0000-0000-000037330000}"/>
    <cellStyle name="Normal 10 3 3 2 3" xfId="20625" xr:uid="{00000000-0005-0000-0000-000038330000}"/>
    <cellStyle name="Normal 10 3 3 3" xfId="12115" xr:uid="{00000000-0005-0000-0000-000039330000}"/>
    <cellStyle name="Normal 10 3 3 3 2" xfId="20627" xr:uid="{00000000-0005-0000-0000-00003A330000}"/>
    <cellStyle name="Normal 10 3 3 4" xfId="12116" xr:uid="{00000000-0005-0000-0000-00003B330000}"/>
    <cellStyle name="Normal 10 3 3 4 2" xfId="20628" xr:uid="{00000000-0005-0000-0000-00003C330000}"/>
    <cellStyle name="Normal 10 3 3 5" xfId="20624" xr:uid="{00000000-0005-0000-0000-00003D330000}"/>
    <cellStyle name="Normal 10 3 4" xfId="12117" xr:uid="{00000000-0005-0000-0000-00003E330000}"/>
    <cellStyle name="Normal 10 3 4 2" xfId="12118" xr:uid="{00000000-0005-0000-0000-00003F330000}"/>
    <cellStyle name="Normal 10 3 4 2 2" xfId="20630" xr:uid="{00000000-0005-0000-0000-000040330000}"/>
    <cellStyle name="Normal 10 3 4 3" xfId="12119" xr:uid="{00000000-0005-0000-0000-000041330000}"/>
    <cellStyle name="Normal 10 3 4 3 2" xfId="20631" xr:uid="{00000000-0005-0000-0000-000042330000}"/>
    <cellStyle name="Normal 10 3 4 4" xfId="20629" xr:uid="{00000000-0005-0000-0000-000043330000}"/>
    <cellStyle name="Normal 10 3 5" xfId="12120" xr:uid="{00000000-0005-0000-0000-000044330000}"/>
    <cellStyle name="Normal 10 3 5 2" xfId="20632" xr:uid="{00000000-0005-0000-0000-000045330000}"/>
    <cellStyle name="Normal 10 3 6" xfId="12121" xr:uid="{00000000-0005-0000-0000-000046330000}"/>
    <cellStyle name="Normal 10 3 6 2" xfId="20633" xr:uid="{00000000-0005-0000-0000-000047330000}"/>
    <cellStyle name="Normal 10 3 7" xfId="12122" xr:uid="{00000000-0005-0000-0000-000048330000}"/>
    <cellStyle name="Normal 10 3 7 2" xfId="20634" xr:uid="{00000000-0005-0000-0000-000049330000}"/>
    <cellStyle name="Normal 10 3 8" xfId="12123" xr:uid="{00000000-0005-0000-0000-00004A330000}"/>
    <cellStyle name="Normal 10 3 8 2" xfId="20635" xr:uid="{00000000-0005-0000-0000-00004B330000}"/>
    <cellStyle name="Normal 10 3 9" xfId="12124" xr:uid="{00000000-0005-0000-0000-00004C330000}"/>
    <cellStyle name="Normal 10 4" xfId="12125" xr:uid="{00000000-0005-0000-0000-00004D330000}"/>
    <cellStyle name="Normal 10 4 10" xfId="20636" xr:uid="{00000000-0005-0000-0000-00004E330000}"/>
    <cellStyle name="Normal 10 4 2" xfId="12126" xr:uid="{00000000-0005-0000-0000-00004F330000}"/>
    <cellStyle name="Normal 10 4 2 2" xfId="12127" xr:uid="{00000000-0005-0000-0000-000050330000}"/>
    <cellStyle name="Normal 10 4 2 2 2" xfId="12128" xr:uid="{00000000-0005-0000-0000-000051330000}"/>
    <cellStyle name="Normal 10 4 2 2 2 2" xfId="20639" xr:uid="{00000000-0005-0000-0000-000052330000}"/>
    <cellStyle name="Normal 10 4 2 2 3" xfId="12129" xr:uid="{00000000-0005-0000-0000-000053330000}"/>
    <cellStyle name="Normal 10 4 2 2 3 2" xfId="20640" xr:uid="{00000000-0005-0000-0000-000054330000}"/>
    <cellStyle name="Normal 10 4 2 2 4" xfId="20638" xr:uid="{00000000-0005-0000-0000-000055330000}"/>
    <cellStyle name="Normal 10 4 2 3" xfId="12130" xr:uid="{00000000-0005-0000-0000-000056330000}"/>
    <cellStyle name="Normal 10 4 2 3 2" xfId="20641" xr:uid="{00000000-0005-0000-0000-000057330000}"/>
    <cellStyle name="Normal 10 4 2 4" xfId="12131" xr:uid="{00000000-0005-0000-0000-000058330000}"/>
    <cellStyle name="Normal 10 4 2 4 2" xfId="20642" xr:uid="{00000000-0005-0000-0000-000059330000}"/>
    <cellStyle name="Normal 10 4 2 5" xfId="12132" xr:uid="{00000000-0005-0000-0000-00005A330000}"/>
    <cellStyle name="Normal 10 4 2 5 2" xfId="20643" xr:uid="{00000000-0005-0000-0000-00005B330000}"/>
    <cellStyle name="Normal 10 4 2 6" xfId="12133" xr:uid="{00000000-0005-0000-0000-00005C330000}"/>
    <cellStyle name="Normal 10 4 2 6 2" xfId="20644" xr:uid="{00000000-0005-0000-0000-00005D330000}"/>
    <cellStyle name="Normal 10 4 2 7" xfId="12134" xr:uid="{00000000-0005-0000-0000-00005E330000}"/>
    <cellStyle name="Normal 10 4 2 7 2" xfId="20645" xr:uid="{00000000-0005-0000-0000-00005F330000}"/>
    <cellStyle name="Normal 10 4 2 8" xfId="20637" xr:uid="{00000000-0005-0000-0000-000060330000}"/>
    <cellStyle name="Normal 10 4 3" xfId="12135" xr:uid="{00000000-0005-0000-0000-000061330000}"/>
    <cellStyle name="Normal 10 4 3 2" xfId="12136" xr:uid="{00000000-0005-0000-0000-000062330000}"/>
    <cellStyle name="Normal 10 4 3 2 2" xfId="20647" xr:uid="{00000000-0005-0000-0000-000063330000}"/>
    <cellStyle name="Normal 10 4 3 3" xfId="12137" xr:uid="{00000000-0005-0000-0000-000064330000}"/>
    <cellStyle name="Normal 10 4 3 3 2" xfId="20648" xr:uid="{00000000-0005-0000-0000-000065330000}"/>
    <cellStyle name="Normal 10 4 3 4" xfId="12138" xr:uid="{00000000-0005-0000-0000-000066330000}"/>
    <cellStyle name="Normal 10 4 3 4 2" xfId="20649" xr:uid="{00000000-0005-0000-0000-000067330000}"/>
    <cellStyle name="Normal 10 4 3 5" xfId="20646" xr:uid="{00000000-0005-0000-0000-000068330000}"/>
    <cellStyle name="Normal 10 4 4" xfId="12139" xr:uid="{00000000-0005-0000-0000-000069330000}"/>
    <cellStyle name="Normal 10 4 4 2" xfId="12140" xr:uid="{00000000-0005-0000-0000-00006A330000}"/>
    <cellStyle name="Normal 10 4 4 2 2" xfId="20651" xr:uid="{00000000-0005-0000-0000-00006B330000}"/>
    <cellStyle name="Normal 10 4 4 3" xfId="12141" xr:uid="{00000000-0005-0000-0000-00006C330000}"/>
    <cellStyle name="Normal 10 4 4 3 2" xfId="20652" xr:uid="{00000000-0005-0000-0000-00006D330000}"/>
    <cellStyle name="Normal 10 4 4 4" xfId="20650" xr:uid="{00000000-0005-0000-0000-00006E330000}"/>
    <cellStyle name="Normal 10 4 5" xfId="12142" xr:uid="{00000000-0005-0000-0000-00006F330000}"/>
    <cellStyle name="Normal 10 4 5 2" xfId="20653" xr:uid="{00000000-0005-0000-0000-000070330000}"/>
    <cellStyle name="Normal 10 4 6" xfId="12143" xr:uid="{00000000-0005-0000-0000-000071330000}"/>
    <cellStyle name="Normal 10 4 6 2" xfId="20654" xr:uid="{00000000-0005-0000-0000-000072330000}"/>
    <cellStyle name="Normal 10 4 7" xfId="12144" xr:uid="{00000000-0005-0000-0000-000073330000}"/>
    <cellStyle name="Normal 10 4 7 2" xfId="20655" xr:uid="{00000000-0005-0000-0000-000074330000}"/>
    <cellStyle name="Normal 10 4 8" xfId="12145" xr:uid="{00000000-0005-0000-0000-000075330000}"/>
    <cellStyle name="Normal 10 4 8 2" xfId="20656" xr:uid="{00000000-0005-0000-0000-000076330000}"/>
    <cellStyle name="Normal 10 4 9" xfId="12146" xr:uid="{00000000-0005-0000-0000-000077330000}"/>
    <cellStyle name="Normal 10 5" xfId="12147" xr:uid="{00000000-0005-0000-0000-000078330000}"/>
    <cellStyle name="Normal 10 5 2" xfId="12148" xr:uid="{00000000-0005-0000-0000-000079330000}"/>
    <cellStyle name="Normal 10 5 2 2" xfId="12149" xr:uid="{00000000-0005-0000-0000-00007A330000}"/>
    <cellStyle name="Normal 10 5 2 2 2" xfId="20659" xr:uid="{00000000-0005-0000-0000-00007B330000}"/>
    <cellStyle name="Normal 10 5 2 3" xfId="12150" xr:uid="{00000000-0005-0000-0000-00007C330000}"/>
    <cellStyle name="Normal 10 5 2 3 2" xfId="20660" xr:uid="{00000000-0005-0000-0000-00007D330000}"/>
    <cellStyle name="Normal 10 5 2 4" xfId="12151" xr:uid="{00000000-0005-0000-0000-00007E330000}"/>
    <cellStyle name="Normal 10 5 2 4 2" xfId="20661" xr:uid="{00000000-0005-0000-0000-00007F330000}"/>
    <cellStyle name="Normal 10 5 2 5" xfId="12152" xr:uid="{00000000-0005-0000-0000-000080330000}"/>
    <cellStyle name="Normal 10 5 2 5 2" xfId="20662" xr:uid="{00000000-0005-0000-0000-000081330000}"/>
    <cellStyle name="Normal 10 5 2 6" xfId="20658" xr:uid="{00000000-0005-0000-0000-000082330000}"/>
    <cellStyle name="Normal 10 5 3" xfId="12153" xr:uid="{00000000-0005-0000-0000-000083330000}"/>
    <cellStyle name="Normal 10 5 3 2" xfId="12154" xr:uid="{00000000-0005-0000-0000-000084330000}"/>
    <cellStyle name="Normal 10 5 3 2 2" xfId="20664" xr:uid="{00000000-0005-0000-0000-000085330000}"/>
    <cellStyle name="Normal 10 5 3 3" xfId="12155" xr:uid="{00000000-0005-0000-0000-000086330000}"/>
    <cellStyle name="Normal 10 5 3 3 2" xfId="20665" xr:uid="{00000000-0005-0000-0000-000087330000}"/>
    <cellStyle name="Normal 10 5 3 4" xfId="12156" xr:uid="{00000000-0005-0000-0000-000088330000}"/>
    <cellStyle name="Normal 10 5 3 4 2" xfId="20666" xr:uid="{00000000-0005-0000-0000-000089330000}"/>
    <cellStyle name="Normal 10 5 3 5" xfId="20663" xr:uid="{00000000-0005-0000-0000-00008A330000}"/>
    <cellStyle name="Normal 10 5 4" xfId="12157" xr:uid="{00000000-0005-0000-0000-00008B330000}"/>
    <cellStyle name="Normal 10 5 4 2" xfId="12158" xr:uid="{00000000-0005-0000-0000-00008C330000}"/>
    <cellStyle name="Normal 10 5 4 2 2" xfId="20668" xr:uid="{00000000-0005-0000-0000-00008D330000}"/>
    <cellStyle name="Normal 10 5 4 3" xfId="12159" xr:uid="{00000000-0005-0000-0000-00008E330000}"/>
    <cellStyle name="Normal 10 5 4 3 2" xfId="20669" xr:uid="{00000000-0005-0000-0000-00008F330000}"/>
    <cellStyle name="Normal 10 5 4 4" xfId="20667" xr:uid="{00000000-0005-0000-0000-000090330000}"/>
    <cellStyle name="Normal 10 5 5" xfId="12160" xr:uid="{00000000-0005-0000-0000-000091330000}"/>
    <cellStyle name="Normal 10 5 5 2" xfId="20670" xr:uid="{00000000-0005-0000-0000-000092330000}"/>
    <cellStyle name="Normal 10 5 6" xfId="12161" xr:uid="{00000000-0005-0000-0000-000093330000}"/>
    <cellStyle name="Normal 10 5 6 2" xfId="20671" xr:uid="{00000000-0005-0000-0000-000094330000}"/>
    <cellStyle name="Normal 10 5 7" xfId="12162" xr:uid="{00000000-0005-0000-0000-000095330000}"/>
    <cellStyle name="Normal 10 5 8" xfId="20657" xr:uid="{00000000-0005-0000-0000-000096330000}"/>
    <cellStyle name="Normal 10 6" xfId="12163" xr:uid="{00000000-0005-0000-0000-000097330000}"/>
    <cellStyle name="Normal 10 6 2" xfId="12164" xr:uid="{00000000-0005-0000-0000-000098330000}"/>
    <cellStyle name="Normal 10 6 2 2" xfId="12165" xr:uid="{00000000-0005-0000-0000-000099330000}"/>
    <cellStyle name="Normal 10 6 2 2 2" xfId="20674" xr:uid="{00000000-0005-0000-0000-00009A330000}"/>
    <cellStyle name="Normal 10 6 2 3" xfId="12166" xr:uid="{00000000-0005-0000-0000-00009B330000}"/>
    <cellStyle name="Normal 10 6 2 3 2" xfId="20675" xr:uid="{00000000-0005-0000-0000-00009C330000}"/>
    <cellStyle name="Normal 10 6 2 4" xfId="12167" xr:uid="{00000000-0005-0000-0000-00009D330000}"/>
    <cellStyle name="Normal 10 6 2 4 2" xfId="20676" xr:uid="{00000000-0005-0000-0000-00009E330000}"/>
    <cellStyle name="Normal 10 6 2 5" xfId="20673" xr:uid="{00000000-0005-0000-0000-00009F330000}"/>
    <cellStyle name="Normal 10 6 3" xfId="12168" xr:uid="{00000000-0005-0000-0000-0000A0330000}"/>
    <cellStyle name="Normal 10 6 3 2" xfId="12169" xr:uid="{00000000-0005-0000-0000-0000A1330000}"/>
    <cellStyle name="Normal 10 6 3 2 2" xfId="20678" xr:uid="{00000000-0005-0000-0000-0000A2330000}"/>
    <cellStyle name="Normal 10 6 3 3" xfId="20677" xr:uid="{00000000-0005-0000-0000-0000A3330000}"/>
    <cellStyle name="Normal 10 6 4" xfId="12170" xr:uid="{00000000-0005-0000-0000-0000A4330000}"/>
    <cellStyle name="Normal 10 6 4 2" xfId="12171" xr:uid="{00000000-0005-0000-0000-0000A5330000}"/>
    <cellStyle name="Normal 10 6 4 2 2" xfId="20680" xr:uid="{00000000-0005-0000-0000-0000A6330000}"/>
    <cellStyle name="Normal 10 6 4 3" xfId="20679" xr:uid="{00000000-0005-0000-0000-0000A7330000}"/>
    <cellStyle name="Normal 10 6 5" xfId="12172" xr:uid="{00000000-0005-0000-0000-0000A8330000}"/>
    <cellStyle name="Normal 10 6 5 2" xfId="20681" xr:uid="{00000000-0005-0000-0000-0000A9330000}"/>
    <cellStyle name="Normal 10 6 6" xfId="20672" xr:uid="{00000000-0005-0000-0000-0000AA330000}"/>
    <cellStyle name="Normal 10 7" xfId="12173" xr:uid="{00000000-0005-0000-0000-0000AB330000}"/>
    <cellStyle name="Normal 10 7 2" xfId="12174" xr:uid="{00000000-0005-0000-0000-0000AC330000}"/>
    <cellStyle name="Normal 10 7 2 2" xfId="12175" xr:uid="{00000000-0005-0000-0000-0000AD330000}"/>
    <cellStyle name="Normal 10 7 2 2 2" xfId="20684" xr:uid="{00000000-0005-0000-0000-0000AE330000}"/>
    <cellStyle name="Normal 10 7 2 3" xfId="20683" xr:uid="{00000000-0005-0000-0000-0000AF330000}"/>
    <cellStyle name="Normal 10 7 3" xfId="12176" xr:uid="{00000000-0005-0000-0000-0000B0330000}"/>
    <cellStyle name="Normal 10 7 3 2" xfId="20685" xr:uid="{00000000-0005-0000-0000-0000B1330000}"/>
    <cellStyle name="Normal 10 7 4" xfId="12177" xr:uid="{00000000-0005-0000-0000-0000B2330000}"/>
    <cellStyle name="Normal 10 7 4 2" xfId="20686" xr:uid="{00000000-0005-0000-0000-0000B3330000}"/>
    <cellStyle name="Normal 10 7 5" xfId="12178" xr:uid="{00000000-0005-0000-0000-0000B4330000}"/>
    <cellStyle name="Normal 10 7 5 2" xfId="20687" xr:uid="{00000000-0005-0000-0000-0000B5330000}"/>
    <cellStyle name="Normal 10 7 6" xfId="20682" xr:uid="{00000000-0005-0000-0000-0000B6330000}"/>
    <cellStyle name="Normal 10 8" xfId="12179" xr:uid="{00000000-0005-0000-0000-0000B7330000}"/>
    <cellStyle name="Normal 10 8 2" xfId="12180" xr:uid="{00000000-0005-0000-0000-0000B8330000}"/>
    <cellStyle name="Normal 10 8 2 2" xfId="20689" xr:uid="{00000000-0005-0000-0000-0000B9330000}"/>
    <cellStyle name="Normal 10 8 3" xfId="12181" xr:uid="{00000000-0005-0000-0000-0000BA330000}"/>
    <cellStyle name="Normal 10 8 3 2" xfId="20690" xr:uid="{00000000-0005-0000-0000-0000BB330000}"/>
    <cellStyle name="Normal 10 8 4" xfId="12182" xr:uid="{00000000-0005-0000-0000-0000BC330000}"/>
    <cellStyle name="Normal 10 8 4 2" xfId="20691" xr:uid="{00000000-0005-0000-0000-0000BD330000}"/>
    <cellStyle name="Normal 10 8 5" xfId="12183" xr:uid="{00000000-0005-0000-0000-0000BE330000}"/>
    <cellStyle name="Normal 10 8 5 2" xfId="20692" xr:uid="{00000000-0005-0000-0000-0000BF330000}"/>
    <cellStyle name="Normal 10 8 6" xfId="20688" xr:uid="{00000000-0005-0000-0000-0000C0330000}"/>
    <cellStyle name="Normal 10 9" xfId="12184" xr:uid="{00000000-0005-0000-0000-0000C1330000}"/>
    <cellStyle name="Normal 10 9 2" xfId="12185" xr:uid="{00000000-0005-0000-0000-0000C2330000}"/>
    <cellStyle name="Normal 10 9 2 2" xfId="20694" xr:uid="{00000000-0005-0000-0000-0000C3330000}"/>
    <cellStyle name="Normal 10 9 3" xfId="12186" xr:uid="{00000000-0005-0000-0000-0000C4330000}"/>
    <cellStyle name="Normal 10 9 3 2" xfId="20695" xr:uid="{00000000-0005-0000-0000-0000C5330000}"/>
    <cellStyle name="Normal 10 9 4" xfId="12187" xr:uid="{00000000-0005-0000-0000-0000C6330000}"/>
    <cellStyle name="Normal 10 9 4 2" xfId="20696" xr:uid="{00000000-0005-0000-0000-0000C7330000}"/>
    <cellStyle name="Normal 10 9 5" xfId="12188" xr:uid="{00000000-0005-0000-0000-0000C8330000}"/>
    <cellStyle name="Normal 10 9 5 2" xfId="20697" xr:uid="{00000000-0005-0000-0000-0000C9330000}"/>
    <cellStyle name="Normal 10 9 6" xfId="20693" xr:uid="{00000000-0005-0000-0000-0000CA330000}"/>
    <cellStyle name="Normal 100" xfId="12189" xr:uid="{00000000-0005-0000-0000-0000CB330000}"/>
    <cellStyle name="Normal 100 2" xfId="12190" xr:uid="{00000000-0005-0000-0000-0000CC330000}"/>
    <cellStyle name="Normal 100 2 2" xfId="12191" xr:uid="{00000000-0005-0000-0000-0000CD330000}"/>
    <cellStyle name="Normal 100 3" xfId="12192" xr:uid="{00000000-0005-0000-0000-0000CE330000}"/>
    <cellStyle name="Normal 100 3 2" xfId="20698" xr:uid="{00000000-0005-0000-0000-0000CF330000}"/>
    <cellStyle name="Normal 100 4" xfId="12193" xr:uid="{00000000-0005-0000-0000-0000D0330000}"/>
    <cellStyle name="Normal 100 4 2" xfId="20699" xr:uid="{00000000-0005-0000-0000-0000D1330000}"/>
    <cellStyle name="Normal 100 5" xfId="12194" xr:uid="{00000000-0005-0000-0000-0000D2330000}"/>
    <cellStyle name="Normal 101" xfId="12195" xr:uid="{00000000-0005-0000-0000-0000D3330000}"/>
    <cellStyle name="Normal 101 2" xfId="12196" xr:uid="{00000000-0005-0000-0000-0000D4330000}"/>
    <cellStyle name="Normal 101 2 2" xfId="12197" xr:uid="{00000000-0005-0000-0000-0000D5330000}"/>
    <cellStyle name="Normal 101 2 3" xfId="20700" xr:uid="{00000000-0005-0000-0000-0000D6330000}"/>
    <cellStyle name="Normal 101 3" xfId="12198" xr:uid="{00000000-0005-0000-0000-0000D7330000}"/>
    <cellStyle name="Normal 101 3 2" xfId="20701" xr:uid="{00000000-0005-0000-0000-0000D8330000}"/>
    <cellStyle name="Normal 101 4" xfId="12199" xr:uid="{00000000-0005-0000-0000-0000D9330000}"/>
    <cellStyle name="Normal 102" xfId="12200" xr:uid="{00000000-0005-0000-0000-0000DA330000}"/>
    <cellStyle name="Normal 102 2" xfId="12201" xr:uid="{00000000-0005-0000-0000-0000DB330000}"/>
    <cellStyle name="Normal 102 3" xfId="12202" xr:uid="{00000000-0005-0000-0000-0000DC330000}"/>
    <cellStyle name="Normal 102 4" xfId="20702" xr:uid="{00000000-0005-0000-0000-0000DD330000}"/>
    <cellStyle name="Normal 103" xfId="12203" xr:uid="{00000000-0005-0000-0000-0000DE330000}"/>
    <cellStyle name="Normal 103 2" xfId="12204" xr:uid="{00000000-0005-0000-0000-0000DF330000}"/>
    <cellStyle name="Normal 103 3" xfId="12205" xr:uid="{00000000-0005-0000-0000-0000E0330000}"/>
    <cellStyle name="Normal 103 4" xfId="20703" xr:uid="{00000000-0005-0000-0000-0000E1330000}"/>
    <cellStyle name="Normal 104" xfId="12206" xr:uid="{00000000-0005-0000-0000-0000E2330000}"/>
    <cellStyle name="Normal 104 2" xfId="12207" xr:uid="{00000000-0005-0000-0000-0000E3330000}"/>
    <cellStyle name="Normal 104 3" xfId="12208" xr:uid="{00000000-0005-0000-0000-0000E4330000}"/>
    <cellStyle name="Normal 104 4" xfId="20704" xr:uid="{00000000-0005-0000-0000-0000E5330000}"/>
    <cellStyle name="Normal 105" xfId="12209" xr:uid="{00000000-0005-0000-0000-0000E6330000}"/>
    <cellStyle name="Normal 105 2" xfId="12210" xr:uid="{00000000-0005-0000-0000-0000E7330000}"/>
    <cellStyle name="Normal 105 3" xfId="12211" xr:uid="{00000000-0005-0000-0000-0000E8330000}"/>
    <cellStyle name="Normal 105 4" xfId="20705" xr:uid="{00000000-0005-0000-0000-0000E9330000}"/>
    <cellStyle name="Normal 106" xfId="12212" xr:uid="{00000000-0005-0000-0000-0000EA330000}"/>
    <cellStyle name="Normal 106 2" xfId="12213" xr:uid="{00000000-0005-0000-0000-0000EB330000}"/>
    <cellStyle name="Normal 106 3" xfId="12214" xr:uid="{00000000-0005-0000-0000-0000EC330000}"/>
    <cellStyle name="Normal 106 4" xfId="20706" xr:uid="{00000000-0005-0000-0000-0000ED330000}"/>
    <cellStyle name="Normal 107" xfId="12215" xr:uid="{00000000-0005-0000-0000-0000EE330000}"/>
    <cellStyle name="Normal 107 2" xfId="12216" xr:uid="{00000000-0005-0000-0000-0000EF330000}"/>
    <cellStyle name="Normal 107 3" xfId="12217" xr:uid="{00000000-0005-0000-0000-0000F0330000}"/>
    <cellStyle name="Normal 107 4" xfId="20707" xr:uid="{00000000-0005-0000-0000-0000F1330000}"/>
    <cellStyle name="Normal 108" xfId="12218" xr:uid="{00000000-0005-0000-0000-0000F2330000}"/>
    <cellStyle name="Normal 108 2" xfId="12219" xr:uid="{00000000-0005-0000-0000-0000F3330000}"/>
    <cellStyle name="Normal 108 3" xfId="12220" xr:uid="{00000000-0005-0000-0000-0000F4330000}"/>
    <cellStyle name="Normal 108 4" xfId="20708" xr:uid="{00000000-0005-0000-0000-0000F5330000}"/>
    <cellStyle name="Normal 109" xfId="12221" xr:uid="{00000000-0005-0000-0000-0000F6330000}"/>
    <cellStyle name="Normal 109 2" xfId="12222" xr:uid="{00000000-0005-0000-0000-0000F7330000}"/>
    <cellStyle name="Normal 109 3" xfId="12223" xr:uid="{00000000-0005-0000-0000-0000F8330000}"/>
    <cellStyle name="Normal 109 4" xfId="20709" xr:uid="{00000000-0005-0000-0000-0000F9330000}"/>
    <cellStyle name="Normal 11" xfId="12224" xr:uid="{00000000-0005-0000-0000-0000FA330000}"/>
    <cellStyle name="Normal 11 10" xfId="12225" xr:uid="{00000000-0005-0000-0000-0000FB330000}"/>
    <cellStyle name="Normal 11 10 2" xfId="12226" xr:uid="{00000000-0005-0000-0000-0000FC330000}"/>
    <cellStyle name="Normal 11 10 2 2" xfId="20711" xr:uid="{00000000-0005-0000-0000-0000FD330000}"/>
    <cellStyle name="Normal 11 10 3" xfId="12227" xr:uid="{00000000-0005-0000-0000-0000FE330000}"/>
    <cellStyle name="Normal 11 10 3 2" xfId="20712" xr:uid="{00000000-0005-0000-0000-0000FF330000}"/>
    <cellStyle name="Normal 11 10 4" xfId="12228" xr:uid="{00000000-0005-0000-0000-000000340000}"/>
    <cellStyle name="Normal 11 10 4 2" xfId="20713" xr:uid="{00000000-0005-0000-0000-000001340000}"/>
    <cellStyle name="Normal 11 10 5" xfId="12229" xr:uid="{00000000-0005-0000-0000-000002340000}"/>
    <cellStyle name="Normal 11 10 5 2" xfId="20714" xr:uid="{00000000-0005-0000-0000-000003340000}"/>
    <cellStyle name="Normal 11 10 6" xfId="20710" xr:uid="{00000000-0005-0000-0000-000004340000}"/>
    <cellStyle name="Normal 11 11" xfId="12230" xr:uid="{00000000-0005-0000-0000-000005340000}"/>
    <cellStyle name="Normal 11 11 2" xfId="12231" xr:uid="{00000000-0005-0000-0000-000006340000}"/>
    <cellStyle name="Normal 11 11 2 2" xfId="20716" xr:uid="{00000000-0005-0000-0000-000007340000}"/>
    <cellStyle name="Normal 11 11 3" xfId="12232" xr:uid="{00000000-0005-0000-0000-000008340000}"/>
    <cellStyle name="Normal 11 11 3 2" xfId="20717" xr:uid="{00000000-0005-0000-0000-000009340000}"/>
    <cellStyle name="Normal 11 11 4" xfId="12233" xr:uid="{00000000-0005-0000-0000-00000A340000}"/>
    <cellStyle name="Normal 11 11 4 2" xfId="20718" xr:uid="{00000000-0005-0000-0000-00000B340000}"/>
    <cellStyle name="Normal 11 11 5" xfId="20715" xr:uid="{00000000-0005-0000-0000-00000C340000}"/>
    <cellStyle name="Normal 11 12" xfId="12234" xr:uid="{00000000-0005-0000-0000-00000D340000}"/>
    <cellStyle name="Normal 11 12 2" xfId="12235" xr:uid="{00000000-0005-0000-0000-00000E340000}"/>
    <cellStyle name="Normal 11 12 2 2" xfId="20720" xr:uid="{00000000-0005-0000-0000-00000F340000}"/>
    <cellStyle name="Normal 11 12 3" xfId="12236" xr:uid="{00000000-0005-0000-0000-000010340000}"/>
    <cellStyle name="Normal 11 12 3 2" xfId="20721" xr:uid="{00000000-0005-0000-0000-000011340000}"/>
    <cellStyle name="Normal 11 12 4" xfId="12237" xr:uid="{00000000-0005-0000-0000-000012340000}"/>
    <cellStyle name="Normal 11 12 4 2" xfId="20722" xr:uid="{00000000-0005-0000-0000-000013340000}"/>
    <cellStyle name="Normal 11 12 5" xfId="20719" xr:uid="{00000000-0005-0000-0000-000014340000}"/>
    <cellStyle name="Normal 11 13" xfId="12238" xr:uid="{00000000-0005-0000-0000-000015340000}"/>
    <cellStyle name="Normal 11 13 2" xfId="12239" xr:uid="{00000000-0005-0000-0000-000016340000}"/>
    <cellStyle name="Normal 11 13 2 2" xfId="20724" xr:uid="{00000000-0005-0000-0000-000017340000}"/>
    <cellStyle name="Normal 11 13 3" xfId="12240" xr:uid="{00000000-0005-0000-0000-000018340000}"/>
    <cellStyle name="Normal 11 13 3 2" xfId="20725" xr:uid="{00000000-0005-0000-0000-000019340000}"/>
    <cellStyle name="Normal 11 13 4" xfId="12241" xr:uid="{00000000-0005-0000-0000-00001A340000}"/>
    <cellStyle name="Normal 11 13 4 2" xfId="20726" xr:uid="{00000000-0005-0000-0000-00001B340000}"/>
    <cellStyle name="Normal 11 13 5" xfId="20723" xr:uid="{00000000-0005-0000-0000-00001C340000}"/>
    <cellStyle name="Normal 11 14" xfId="12242" xr:uid="{00000000-0005-0000-0000-00001D340000}"/>
    <cellStyle name="Normal 11 14 2" xfId="12243" xr:uid="{00000000-0005-0000-0000-00001E340000}"/>
    <cellStyle name="Normal 11 14 2 2" xfId="20728" xr:uid="{00000000-0005-0000-0000-00001F340000}"/>
    <cellStyle name="Normal 11 14 3" xfId="12244" xr:uid="{00000000-0005-0000-0000-000020340000}"/>
    <cellStyle name="Normal 11 14 3 2" xfId="20729" xr:uid="{00000000-0005-0000-0000-000021340000}"/>
    <cellStyle name="Normal 11 14 4" xfId="12245" xr:uid="{00000000-0005-0000-0000-000022340000}"/>
    <cellStyle name="Normal 11 14 4 2" xfId="20730" xr:uid="{00000000-0005-0000-0000-000023340000}"/>
    <cellStyle name="Normal 11 14 5" xfId="20727" xr:uid="{00000000-0005-0000-0000-000024340000}"/>
    <cellStyle name="Normal 11 15" xfId="12246" xr:uid="{00000000-0005-0000-0000-000025340000}"/>
    <cellStyle name="Normal 11 15 2" xfId="12247" xr:uid="{00000000-0005-0000-0000-000026340000}"/>
    <cellStyle name="Normal 11 15 2 2" xfId="20732" xr:uid="{00000000-0005-0000-0000-000027340000}"/>
    <cellStyle name="Normal 11 15 3" xfId="12248" xr:uid="{00000000-0005-0000-0000-000028340000}"/>
    <cellStyle name="Normal 11 15 3 2" xfId="20733" xr:uid="{00000000-0005-0000-0000-000029340000}"/>
    <cellStyle name="Normal 11 15 4" xfId="12249" xr:uid="{00000000-0005-0000-0000-00002A340000}"/>
    <cellStyle name="Normal 11 15 4 2" xfId="20734" xr:uid="{00000000-0005-0000-0000-00002B340000}"/>
    <cellStyle name="Normal 11 15 5" xfId="20731" xr:uid="{00000000-0005-0000-0000-00002C340000}"/>
    <cellStyle name="Normal 11 16" xfId="12250" xr:uid="{00000000-0005-0000-0000-00002D340000}"/>
    <cellStyle name="Normal 11 16 2" xfId="12251" xr:uid="{00000000-0005-0000-0000-00002E340000}"/>
    <cellStyle name="Normal 11 16 2 2" xfId="20736" xr:uid="{00000000-0005-0000-0000-00002F340000}"/>
    <cellStyle name="Normal 11 16 3" xfId="12252" xr:uid="{00000000-0005-0000-0000-000030340000}"/>
    <cellStyle name="Normal 11 16 3 2" xfId="20737" xr:uid="{00000000-0005-0000-0000-000031340000}"/>
    <cellStyle name="Normal 11 16 4" xfId="12253" xr:uid="{00000000-0005-0000-0000-000032340000}"/>
    <cellStyle name="Normal 11 16 4 2" xfId="20738" xr:uid="{00000000-0005-0000-0000-000033340000}"/>
    <cellStyle name="Normal 11 16 5" xfId="20735" xr:uid="{00000000-0005-0000-0000-000034340000}"/>
    <cellStyle name="Normal 11 17" xfId="12254" xr:uid="{00000000-0005-0000-0000-000035340000}"/>
    <cellStyle name="Normal 11 17 2" xfId="12255" xr:uid="{00000000-0005-0000-0000-000036340000}"/>
    <cellStyle name="Normal 11 17 2 2" xfId="20740" xr:uid="{00000000-0005-0000-0000-000037340000}"/>
    <cellStyle name="Normal 11 17 3" xfId="12256" xr:uid="{00000000-0005-0000-0000-000038340000}"/>
    <cellStyle name="Normal 11 17 3 2" xfId="20741" xr:uid="{00000000-0005-0000-0000-000039340000}"/>
    <cellStyle name="Normal 11 17 4" xfId="12257" xr:uid="{00000000-0005-0000-0000-00003A340000}"/>
    <cellStyle name="Normal 11 17 4 2" xfId="20742" xr:uid="{00000000-0005-0000-0000-00003B340000}"/>
    <cellStyle name="Normal 11 17 5" xfId="20739" xr:uid="{00000000-0005-0000-0000-00003C340000}"/>
    <cellStyle name="Normal 11 18" xfId="12258" xr:uid="{00000000-0005-0000-0000-00003D340000}"/>
    <cellStyle name="Normal 11 18 2" xfId="12259" xr:uid="{00000000-0005-0000-0000-00003E340000}"/>
    <cellStyle name="Normal 11 18 2 2" xfId="12260" xr:uid="{00000000-0005-0000-0000-00003F340000}"/>
    <cellStyle name="Normal 11 18 2 2 2" xfId="12261" xr:uid="{00000000-0005-0000-0000-000040340000}"/>
    <cellStyle name="Normal 11 18 2 2 2 2" xfId="20746" xr:uid="{00000000-0005-0000-0000-000041340000}"/>
    <cellStyle name="Normal 11 18 2 2 3" xfId="20745" xr:uid="{00000000-0005-0000-0000-000042340000}"/>
    <cellStyle name="Normal 11 18 2 3" xfId="12262" xr:uid="{00000000-0005-0000-0000-000043340000}"/>
    <cellStyle name="Normal 11 18 2 3 2" xfId="20747" xr:uid="{00000000-0005-0000-0000-000044340000}"/>
    <cellStyle name="Normal 11 18 2 4" xfId="20744" xr:uid="{00000000-0005-0000-0000-000045340000}"/>
    <cellStyle name="Normal 11 18 3" xfId="12263" xr:uid="{00000000-0005-0000-0000-000046340000}"/>
    <cellStyle name="Normal 11 18 3 2" xfId="12264" xr:uid="{00000000-0005-0000-0000-000047340000}"/>
    <cellStyle name="Normal 11 18 3 2 2" xfId="20749" xr:uid="{00000000-0005-0000-0000-000048340000}"/>
    <cellStyle name="Normal 11 18 3 3" xfId="20748" xr:uid="{00000000-0005-0000-0000-000049340000}"/>
    <cellStyle name="Normal 11 18 4" xfId="12265" xr:uid="{00000000-0005-0000-0000-00004A340000}"/>
    <cellStyle name="Normal 11 18 4 2" xfId="20750" xr:uid="{00000000-0005-0000-0000-00004B340000}"/>
    <cellStyle name="Normal 11 18 5" xfId="20743" xr:uid="{00000000-0005-0000-0000-00004C340000}"/>
    <cellStyle name="Normal 11 19" xfId="12266" xr:uid="{00000000-0005-0000-0000-00004D340000}"/>
    <cellStyle name="Normal 11 19 2" xfId="20751" xr:uid="{00000000-0005-0000-0000-00004E340000}"/>
    <cellStyle name="Normal 11 2" xfId="12267" xr:uid="{00000000-0005-0000-0000-00004F340000}"/>
    <cellStyle name="Normal 11 2 10" xfId="20752" xr:uid="{00000000-0005-0000-0000-000050340000}"/>
    <cellStyle name="Normal 11 2 2" xfId="12268" xr:uid="{00000000-0005-0000-0000-000051340000}"/>
    <cellStyle name="Normal 11 2 2 2" xfId="12269" xr:uid="{00000000-0005-0000-0000-000052340000}"/>
    <cellStyle name="Normal 11 2 2 2 2" xfId="12270" xr:uid="{00000000-0005-0000-0000-000053340000}"/>
    <cellStyle name="Normal 11 2 2 2 2 2" xfId="20755" xr:uid="{00000000-0005-0000-0000-000054340000}"/>
    <cellStyle name="Normal 11 2 2 2 3" xfId="12271" xr:uid="{00000000-0005-0000-0000-000055340000}"/>
    <cellStyle name="Normal 11 2 2 2 3 2" xfId="20756" xr:uid="{00000000-0005-0000-0000-000056340000}"/>
    <cellStyle name="Normal 11 2 2 2 4" xfId="12272" xr:uid="{00000000-0005-0000-0000-000057340000}"/>
    <cellStyle name="Normal 11 2 2 2 5" xfId="20754" xr:uid="{00000000-0005-0000-0000-000058340000}"/>
    <cellStyle name="Normal 11 2 2 3" xfId="12273" xr:uid="{00000000-0005-0000-0000-000059340000}"/>
    <cellStyle name="Normal 11 2 2 3 2" xfId="12274" xr:uid="{00000000-0005-0000-0000-00005A340000}"/>
    <cellStyle name="Normal 11 2 2 3 2 2" xfId="20758" xr:uid="{00000000-0005-0000-0000-00005B340000}"/>
    <cellStyle name="Normal 11 2 2 3 3" xfId="12275" xr:uid="{00000000-0005-0000-0000-00005C340000}"/>
    <cellStyle name="Normal 11 2 2 3 4" xfId="20757" xr:uid="{00000000-0005-0000-0000-00005D340000}"/>
    <cellStyle name="Normal 11 2 2 4" xfId="12276" xr:uid="{00000000-0005-0000-0000-00005E340000}"/>
    <cellStyle name="Normal 11 2 2 4 2" xfId="20759" xr:uid="{00000000-0005-0000-0000-00005F340000}"/>
    <cellStyle name="Normal 11 2 2 5" xfId="12277" xr:uid="{00000000-0005-0000-0000-000060340000}"/>
    <cellStyle name="Normal 11 2 2 5 2" xfId="20760" xr:uid="{00000000-0005-0000-0000-000061340000}"/>
    <cellStyle name="Normal 11 2 2 6" xfId="12278" xr:uid="{00000000-0005-0000-0000-000062340000}"/>
    <cellStyle name="Normal 11 2 2 6 2" xfId="20761" xr:uid="{00000000-0005-0000-0000-000063340000}"/>
    <cellStyle name="Normal 11 2 2 7" xfId="12279" xr:uid="{00000000-0005-0000-0000-000064340000}"/>
    <cellStyle name="Normal 11 2 2 7 2" xfId="20762" xr:uid="{00000000-0005-0000-0000-000065340000}"/>
    <cellStyle name="Normal 11 2 2 8" xfId="12280" xr:uid="{00000000-0005-0000-0000-000066340000}"/>
    <cellStyle name="Normal 11 2 2 9" xfId="20753" xr:uid="{00000000-0005-0000-0000-000067340000}"/>
    <cellStyle name="Normal 11 2 3" xfId="12281" xr:uid="{00000000-0005-0000-0000-000068340000}"/>
    <cellStyle name="Normal 11 2 3 2" xfId="12282" xr:uid="{00000000-0005-0000-0000-000069340000}"/>
    <cellStyle name="Normal 11 2 3 2 2" xfId="12283" xr:uid="{00000000-0005-0000-0000-00006A340000}"/>
    <cellStyle name="Normal 11 2 3 2 2 2" xfId="20765" xr:uid="{00000000-0005-0000-0000-00006B340000}"/>
    <cellStyle name="Normal 11 2 3 2 3" xfId="20764" xr:uid="{00000000-0005-0000-0000-00006C340000}"/>
    <cellStyle name="Normal 11 2 3 3" xfId="12284" xr:uid="{00000000-0005-0000-0000-00006D340000}"/>
    <cellStyle name="Normal 11 2 3 3 2" xfId="20766" xr:uid="{00000000-0005-0000-0000-00006E340000}"/>
    <cellStyle name="Normal 11 2 3 4" xfId="12285" xr:uid="{00000000-0005-0000-0000-00006F340000}"/>
    <cellStyle name="Normal 11 2 3 4 2" xfId="20767" xr:uid="{00000000-0005-0000-0000-000070340000}"/>
    <cellStyle name="Normal 11 2 3 5" xfId="12286" xr:uid="{00000000-0005-0000-0000-000071340000}"/>
    <cellStyle name="Normal 11 2 3 6" xfId="20763" xr:uid="{00000000-0005-0000-0000-000072340000}"/>
    <cellStyle name="Normal 11 2 4" xfId="12287" xr:uid="{00000000-0005-0000-0000-000073340000}"/>
    <cellStyle name="Normal 11 2 4 2" xfId="12288" xr:uid="{00000000-0005-0000-0000-000074340000}"/>
    <cellStyle name="Normal 11 2 4 2 2" xfId="20769" xr:uid="{00000000-0005-0000-0000-000075340000}"/>
    <cellStyle name="Normal 11 2 4 3" xfId="12289" xr:uid="{00000000-0005-0000-0000-000076340000}"/>
    <cellStyle name="Normal 11 2 4 3 2" xfId="20770" xr:uid="{00000000-0005-0000-0000-000077340000}"/>
    <cellStyle name="Normal 11 2 4 4" xfId="12290" xr:uid="{00000000-0005-0000-0000-000078340000}"/>
    <cellStyle name="Normal 11 2 4 5" xfId="20768" xr:uid="{00000000-0005-0000-0000-000079340000}"/>
    <cellStyle name="Normal 11 2 5" xfId="12291" xr:uid="{00000000-0005-0000-0000-00007A340000}"/>
    <cellStyle name="Normal 11 2 5 2" xfId="20771" xr:uid="{00000000-0005-0000-0000-00007B340000}"/>
    <cellStyle name="Normal 11 2 6" xfId="12292" xr:uid="{00000000-0005-0000-0000-00007C340000}"/>
    <cellStyle name="Normal 11 2 6 2" xfId="20772" xr:uid="{00000000-0005-0000-0000-00007D340000}"/>
    <cellStyle name="Normal 11 2 7" xfId="12293" xr:uid="{00000000-0005-0000-0000-00007E340000}"/>
    <cellStyle name="Normal 11 2 7 2" xfId="20773" xr:uid="{00000000-0005-0000-0000-00007F340000}"/>
    <cellStyle name="Normal 11 2 8" xfId="12294" xr:uid="{00000000-0005-0000-0000-000080340000}"/>
    <cellStyle name="Normal 11 2 8 2" xfId="20774" xr:uid="{00000000-0005-0000-0000-000081340000}"/>
    <cellStyle name="Normal 11 2 9" xfId="12295" xr:uid="{00000000-0005-0000-0000-000082340000}"/>
    <cellStyle name="Normal 11 20" xfId="12296" xr:uid="{00000000-0005-0000-0000-000083340000}"/>
    <cellStyle name="Normal 11 20 2" xfId="20775" xr:uid="{00000000-0005-0000-0000-000084340000}"/>
    <cellStyle name="Normal 11 21" xfId="12297" xr:uid="{00000000-0005-0000-0000-000085340000}"/>
    <cellStyle name="Normal 11 21 2" xfId="20776" xr:uid="{00000000-0005-0000-0000-000086340000}"/>
    <cellStyle name="Normal 11 22" xfId="12298" xr:uid="{00000000-0005-0000-0000-000087340000}"/>
    <cellStyle name="Normal 11 3" xfId="12299" xr:uid="{00000000-0005-0000-0000-000088340000}"/>
    <cellStyle name="Normal 11 3 2" xfId="12300" xr:uid="{00000000-0005-0000-0000-000089340000}"/>
    <cellStyle name="Normal 11 3 2 2" xfId="12301" xr:uid="{00000000-0005-0000-0000-00008A340000}"/>
    <cellStyle name="Normal 11 3 2 2 2" xfId="12302" xr:uid="{00000000-0005-0000-0000-00008B340000}"/>
    <cellStyle name="Normal 11 3 2 2 3" xfId="20779" xr:uid="{00000000-0005-0000-0000-00008C340000}"/>
    <cellStyle name="Normal 11 3 2 3" xfId="12303" xr:uid="{00000000-0005-0000-0000-00008D340000}"/>
    <cellStyle name="Normal 11 3 2 3 2" xfId="12304" xr:uid="{00000000-0005-0000-0000-00008E340000}"/>
    <cellStyle name="Normal 11 3 2 3 3" xfId="20780" xr:uid="{00000000-0005-0000-0000-00008F340000}"/>
    <cellStyle name="Normal 11 3 2 4" xfId="12305" xr:uid="{00000000-0005-0000-0000-000090340000}"/>
    <cellStyle name="Normal 11 3 2 4 2" xfId="20781" xr:uid="{00000000-0005-0000-0000-000091340000}"/>
    <cellStyle name="Normal 11 3 2 5" xfId="12306" xr:uid="{00000000-0005-0000-0000-000092340000}"/>
    <cellStyle name="Normal 11 3 2 5 2" xfId="20782" xr:uid="{00000000-0005-0000-0000-000093340000}"/>
    <cellStyle name="Normal 11 3 2 6" xfId="12307" xr:uid="{00000000-0005-0000-0000-000094340000}"/>
    <cellStyle name="Normal 11 3 2 7" xfId="20778" xr:uid="{00000000-0005-0000-0000-000095340000}"/>
    <cellStyle name="Normal 11 3 3" xfId="12308" xr:uid="{00000000-0005-0000-0000-000096340000}"/>
    <cellStyle name="Normal 11 3 3 2" xfId="12309" xr:uid="{00000000-0005-0000-0000-000097340000}"/>
    <cellStyle name="Normal 11 3 3 3" xfId="20783" xr:uid="{00000000-0005-0000-0000-000098340000}"/>
    <cellStyle name="Normal 11 3 4" xfId="12310" xr:uid="{00000000-0005-0000-0000-000099340000}"/>
    <cellStyle name="Normal 11 3 4 2" xfId="12311" xr:uid="{00000000-0005-0000-0000-00009A340000}"/>
    <cellStyle name="Normal 11 3 4 3" xfId="20784" xr:uid="{00000000-0005-0000-0000-00009B340000}"/>
    <cellStyle name="Normal 11 3 5" xfId="12312" xr:uid="{00000000-0005-0000-0000-00009C340000}"/>
    <cellStyle name="Normal 11 3 5 2" xfId="20785" xr:uid="{00000000-0005-0000-0000-00009D340000}"/>
    <cellStyle name="Normal 11 3 6" xfId="12313" xr:uid="{00000000-0005-0000-0000-00009E340000}"/>
    <cellStyle name="Normal 11 3 7" xfId="20777" xr:uid="{00000000-0005-0000-0000-00009F340000}"/>
    <cellStyle name="Normal 11 4" xfId="12314" xr:uid="{00000000-0005-0000-0000-0000A0340000}"/>
    <cellStyle name="Normal 11 4 2" xfId="12315" xr:uid="{00000000-0005-0000-0000-0000A1340000}"/>
    <cellStyle name="Normal 11 4 2 2" xfId="12316" xr:uid="{00000000-0005-0000-0000-0000A2340000}"/>
    <cellStyle name="Normal 11 4 2 2 2" xfId="20788" xr:uid="{00000000-0005-0000-0000-0000A3340000}"/>
    <cellStyle name="Normal 11 4 2 3" xfId="12317" xr:uid="{00000000-0005-0000-0000-0000A4340000}"/>
    <cellStyle name="Normal 11 4 2 3 2" xfId="20789" xr:uid="{00000000-0005-0000-0000-0000A5340000}"/>
    <cellStyle name="Normal 11 4 2 4" xfId="12318" xr:uid="{00000000-0005-0000-0000-0000A6340000}"/>
    <cellStyle name="Normal 11 4 2 4 2" xfId="20790" xr:uid="{00000000-0005-0000-0000-0000A7340000}"/>
    <cellStyle name="Normal 11 4 2 5" xfId="12319" xr:uid="{00000000-0005-0000-0000-0000A8340000}"/>
    <cellStyle name="Normal 11 4 2 5 2" xfId="20791" xr:uid="{00000000-0005-0000-0000-0000A9340000}"/>
    <cellStyle name="Normal 11 4 2 6" xfId="12320" xr:uid="{00000000-0005-0000-0000-0000AA340000}"/>
    <cellStyle name="Normal 11 4 2 6 2" xfId="20792" xr:uid="{00000000-0005-0000-0000-0000AB340000}"/>
    <cellStyle name="Normal 11 4 2 7" xfId="20787" xr:uid="{00000000-0005-0000-0000-0000AC340000}"/>
    <cellStyle name="Normal 11 4 3" xfId="12321" xr:uid="{00000000-0005-0000-0000-0000AD340000}"/>
    <cellStyle name="Normal 11 4 3 2" xfId="12322" xr:uid="{00000000-0005-0000-0000-0000AE340000}"/>
    <cellStyle name="Normal 11 4 3 2 2" xfId="20794" xr:uid="{00000000-0005-0000-0000-0000AF340000}"/>
    <cellStyle name="Normal 11 4 3 3" xfId="12323" xr:uid="{00000000-0005-0000-0000-0000B0340000}"/>
    <cellStyle name="Normal 11 4 3 3 2" xfId="20795" xr:uid="{00000000-0005-0000-0000-0000B1340000}"/>
    <cellStyle name="Normal 11 4 3 4" xfId="20793" xr:uid="{00000000-0005-0000-0000-0000B2340000}"/>
    <cellStyle name="Normal 11 4 4" xfId="12324" xr:uid="{00000000-0005-0000-0000-0000B3340000}"/>
    <cellStyle name="Normal 11 4 4 2" xfId="12325" xr:uid="{00000000-0005-0000-0000-0000B4340000}"/>
    <cellStyle name="Normal 11 4 4 2 2" xfId="20797" xr:uid="{00000000-0005-0000-0000-0000B5340000}"/>
    <cellStyle name="Normal 11 4 4 3" xfId="20796" xr:uid="{00000000-0005-0000-0000-0000B6340000}"/>
    <cellStyle name="Normal 11 4 5" xfId="12326" xr:uid="{00000000-0005-0000-0000-0000B7340000}"/>
    <cellStyle name="Normal 11 4 5 2" xfId="20798" xr:uid="{00000000-0005-0000-0000-0000B8340000}"/>
    <cellStyle name="Normal 11 4 6" xfId="12327" xr:uid="{00000000-0005-0000-0000-0000B9340000}"/>
    <cellStyle name="Normal 11 4 6 2" xfId="20799" xr:uid="{00000000-0005-0000-0000-0000BA340000}"/>
    <cellStyle name="Normal 11 4 7" xfId="12328" xr:uid="{00000000-0005-0000-0000-0000BB340000}"/>
    <cellStyle name="Normal 11 4 7 2" xfId="20800" xr:uid="{00000000-0005-0000-0000-0000BC340000}"/>
    <cellStyle name="Normal 11 4 8" xfId="12329" xr:uid="{00000000-0005-0000-0000-0000BD340000}"/>
    <cellStyle name="Normal 11 4 9" xfId="20786" xr:uid="{00000000-0005-0000-0000-0000BE340000}"/>
    <cellStyle name="Normal 11 5" xfId="12330" xr:uid="{00000000-0005-0000-0000-0000BF340000}"/>
    <cellStyle name="Normal 11 5 2" xfId="12331" xr:uid="{00000000-0005-0000-0000-0000C0340000}"/>
    <cellStyle name="Normal 11 5 2 2" xfId="12332" xr:uid="{00000000-0005-0000-0000-0000C1340000}"/>
    <cellStyle name="Normal 11 5 2 2 2" xfId="20803" xr:uid="{00000000-0005-0000-0000-0000C2340000}"/>
    <cellStyle name="Normal 11 5 2 3" xfId="12333" xr:uid="{00000000-0005-0000-0000-0000C3340000}"/>
    <cellStyle name="Normal 11 5 2 3 2" xfId="20804" xr:uid="{00000000-0005-0000-0000-0000C4340000}"/>
    <cellStyle name="Normal 11 5 2 4" xfId="12334" xr:uid="{00000000-0005-0000-0000-0000C5340000}"/>
    <cellStyle name="Normal 11 5 2 4 2" xfId="20805" xr:uid="{00000000-0005-0000-0000-0000C6340000}"/>
    <cellStyle name="Normal 11 5 2 5" xfId="12335" xr:uid="{00000000-0005-0000-0000-0000C7340000}"/>
    <cellStyle name="Normal 11 5 2 5 2" xfId="20806" xr:uid="{00000000-0005-0000-0000-0000C8340000}"/>
    <cellStyle name="Normal 11 5 2 6" xfId="12336" xr:uid="{00000000-0005-0000-0000-0000C9340000}"/>
    <cellStyle name="Normal 11 5 2 6 2" xfId="20807" xr:uid="{00000000-0005-0000-0000-0000CA340000}"/>
    <cellStyle name="Normal 11 5 2 7" xfId="20802" xr:uid="{00000000-0005-0000-0000-0000CB340000}"/>
    <cellStyle name="Normal 11 5 3" xfId="12337" xr:uid="{00000000-0005-0000-0000-0000CC340000}"/>
    <cellStyle name="Normal 11 5 3 2" xfId="12338" xr:uid="{00000000-0005-0000-0000-0000CD340000}"/>
    <cellStyle name="Normal 11 5 3 2 2" xfId="20809" xr:uid="{00000000-0005-0000-0000-0000CE340000}"/>
    <cellStyle name="Normal 11 5 3 3" xfId="20808" xr:uid="{00000000-0005-0000-0000-0000CF340000}"/>
    <cellStyle name="Normal 11 5 4" xfId="12339" xr:uid="{00000000-0005-0000-0000-0000D0340000}"/>
    <cellStyle name="Normal 11 5 4 2" xfId="12340" xr:uid="{00000000-0005-0000-0000-0000D1340000}"/>
    <cellStyle name="Normal 11 5 4 2 2" xfId="20811" xr:uid="{00000000-0005-0000-0000-0000D2340000}"/>
    <cellStyle name="Normal 11 5 4 3" xfId="20810" xr:uid="{00000000-0005-0000-0000-0000D3340000}"/>
    <cellStyle name="Normal 11 5 5" xfId="12341" xr:uid="{00000000-0005-0000-0000-0000D4340000}"/>
    <cellStyle name="Normal 11 5 5 2" xfId="20812" xr:uid="{00000000-0005-0000-0000-0000D5340000}"/>
    <cellStyle name="Normal 11 5 6" xfId="12342" xr:uid="{00000000-0005-0000-0000-0000D6340000}"/>
    <cellStyle name="Normal 11 5 6 2" xfId="20813" xr:uid="{00000000-0005-0000-0000-0000D7340000}"/>
    <cellStyle name="Normal 11 5 7" xfId="12343" xr:uid="{00000000-0005-0000-0000-0000D8340000}"/>
    <cellStyle name="Normal 11 5 8" xfId="20801" xr:uid="{00000000-0005-0000-0000-0000D9340000}"/>
    <cellStyle name="Normal 11 6" xfId="12344" xr:uid="{00000000-0005-0000-0000-0000DA340000}"/>
    <cellStyle name="Normal 11 6 2" xfId="12345" xr:uid="{00000000-0005-0000-0000-0000DB340000}"/>
    <cellStyle name="Normal 11 6 2 2" xfId="12346" xr:uid="{00000000-0005-0000-0000-0000DC340000}"/>
    <cellStyle name="Normal 11 6 2 2 2" xfId="20816" xr:uid="{00000000-0005-0000-0000-0000DD340000}"/>
    <cellStyle name="Normal 11 6 2 3" xfId="20815" xr:uid="{00000000-0005-0000-0000-0000DE340000}"/>
    <cellStyle name="Normal 11 6 3" xfId="12347" xr:uid="{00000000-0005-0000-0000-0000DF340000}"/>
    <cellStyle name="Normal 11 6 3 2" xfId="20817" xr:uid="{00000000-0005-0000-0000-0000E0340000}"/>
    <cellStyle name="Normal 11 6 4" xfId="12348" xr:uid="{00000000-0005-0000-0000-0000E1340000}"/>
    <cellStyle name="Normal 11 6 4 2" xfId="20818" xr:uid="{00000000-0005-0000-0000-0000E2340000}"/>
    <cellStyle name="Normal 11 6 5" xfId="12349" xr:uid="{00000000-0005-0000-0000-0000E3340000}"/>
    <cellStyle name="Normal 11 6 5 2" xfId="20819" xr:uid="{00000000-0005-0000-0000-0000E4340000}"/>
    <cellStyle name="Normal 11 6 6" xfId="12350" xr:uid="{00000000-0005-0000-0000-0000E5340000}"/>
    <cellStyle name="Normal 11 6 7" xfId="20814" xr:uid="{00000000-0005-0000-0000-0000E6340000}"/>
    <cellStyle name="Normal 11 7" xfId="12351" xr:uid="{00000000-0005-0000-0000-0000E7340000}"/>
    <cellStyle name="Normal 11 7 2" xfId="12352" xr:uid="{00000000-0005-0000-0000-0000E8340000}"/>
    <cellStyle name="Normal 11 7 2 2" xfId="20821" xr:uid="{00000000-0005-0000-0000-0000E9340000}"/>
    <cellStyle name="Normal 11 7 3" xfId="12353" xr:uid="{00000000-0005-0000-0000-0000EA340000}"/>
    <cellStyle name="Normal 11 7 3 2" xfId="20822" xr:uid="{00000000-0005-0000-0000-0000EB340000}"/>
    <cellStyle name="Normal 11 7 4" xfId="12354" xr:uid="{00000000-0005-0000-0000-0000EC340000}"/>
    <cellStyle name="Normal 11 7 4 2" xfId="20823" xr:uid="{00000000-0005-0000-0000-0000ED340000}"/>
    <cellStyle name="Normal 11 7 5" xfId="12355" xr:uid="{00000000-0005-0000-0000-0000EE340000}"/>
    <cellStyle name="Normal 11 7 5 2" xfId="20824" xr:uid="{00000000-0005-0000-0000-0000EF340000}"/>
    <cellStyle name="Normal 11 7 6" xfId="20820" xr:uid="{00000000-0005-0000-0000-0000F0340000}"/>
    <cellStyle name="Normal 11 8" xfId="12356" xr:uid="{00000000-0005-0000-0000-0000F1340000}"/>
    <cellStyle name="Normal 11 8 2" xfId="12357" xr:uid="{00000000-0005-0000-0000-0000F2340000}"/>
    <cellStyle name="Normal 11 8 2 2" xfId="20826" xr:uid="{00000000-0005-0000-0000-0000F3340000}"/>
    <cellStyle name="Normal 11 8 3" xfId="12358" xr:uid="{00000000-0005-0000-0000-0000F4340000}"/>
    <cellStyle name="Normal 11 8 3 2" xfId="20827" xr:uid="{00000000-0005-0000-0000-0000F5340000}"/>
    <cellStyle name="Normal 11 8 4" xfId="12359" xr:uid="{00000000-0005-0000-0000-0000F6340000}"/>
    <cellStyle name="Normal 11 8 4 2" xfId="20828" xr:uid="{00000000-0005-0000-0000-0000F7340000}"/>
    <cellStyle name="Normal 11 8 5" xfId="12360" xr:uid="{00000000-0005-0000-0000-0000F8340000}"/>
    <cellStyle name="Normal 11 8 5 2" xfId="20829" xr:uid="{00000000-0005-0000-0000-0000F9340000}"/>
    <cellStyle name="Normal 11 8 6" xfId="20825" xr:uid="{00000000-0005-0000-0000-0000FA340000}"/>
    <cellStyle name="Normal 11 9" xfId="12361" xr:uid="{00000000-0005-0000-0000-0000FB340000}"/>
    <cellStyle name="Normal 11 9 2" xfId="12362" xr:uid="{00000000-0005-0000-0000-0000FC340000}"/>
    <cellStyle name="Normal 11 9 2 2" xfId="20831" xr:uid="{00000000-0005-0000-0000-0000FD340000}"/>
    <cellStyle name="Normal 11 9 3" xfId="12363" xr:uid="{00000000-0005-0000-0000-0000FE340000}"/>
    <cellStyle name="Normal 11 9 3 2" xfId="20832" xr:uid="{00000000-0005-0000-0000-0000FF340000}"/>
    <cellStyle name="Normal 11 9 4" xfId="12364" xr:uid="{00000000-0005-0000-0000-000000350000}"/>
    <cellStyle name="Normal 11 9 4 2" xfId="20833" xr:uid="{00000000-0005-0000-0000-000001350000}"/>
    <cellStyle name="Normal 11 9 5" xfId="12365" xr:uid="{00000000-0005-0000-0000-000002350000}"/>
    <cellStyle name="Normal 11 9 5 2" xfId="20834" xr:uid="{00000000-0005-0000-0000-000003350000}"/>
    <cellStyle name="Normal 11 9 6" xfId="20830" xr:uid="{00000000-0005-0000-0000-000004350000}"/>
    <cellStyle name="Normal 110" xfId="12366" xr:uid="{00000000-0005-0000-0000-000005350000}"/>
    <cellStyle name="Normal 110 2" xfId="12367" xr:uid="{00000000-0005-0000-0000-000006350000}"/>
    <cellStyle name="Normal 110 3" xfId="12368" xr:uid="{00000000-0005-0000-0000-000007350000}"/>
    <cellStyle name="Normal 110 4" xfId="20835" xr:uid="{00000000-0005-0000-0000-000008350000}"/>
    <cellStyle name="Normal 111" xfId="12369" xr:uid="{00000000-0005-0000-0000-000009350000}"/>
    <cellStyle name="Normal 111 2" xfId="12370" xr:uid="{00000000-0005-0000-0000-00000A350000}"/>
    <cellStyle name="Normal 111 3" xfId="12371" xr:uid="{00000000-0005-0000-0000-00000B350000}"/>
    <cellStyle name="Normal 111 4" xfId="20836" xr:uid="{00000000-0005-0000-0000-00000C350000}"/>
    <cellStyle name="Normal 112" xfId="12372" xr:uid="{00000000-0005-0000-0000-00000D350000}"/>
    <cellStyle name="Normal 112 2" xfId="12373" xr:uid="{00000000-0005-0000-0000-00000E350000}"/>
    <cellStyle name="Normal 112 3" xfId="12374" xr:uid="{00000000-0005-0000-0000-00000F350000}"/>
    <cellStyle name="Normal 112 4" xfId="20837" xr:uid="{00000000-0005-0000-0000-000010350000}"/>
    <cellStyle name="Normal 113" xfId="12375" xr:uid="{00000000-0005-0000-0000-000011350000}"/>
    <cellStyle name="Normal 113 2" xfId="12376" xr:uid="{00000000-0005-0000-0000-000012350000}"/>
    <cellStyle name="Normal 113 3" xfId="12377" xr:uid="{00000000-0005-0000-0000-000013350000}"/>
    <cellStyle name="Normal 113 4" xfId="20838" xr:uid="{00000000-0005-0000-0000-000014350000}"/>
    <cellStyle name="Normal 114" xfId="12378" xr:uid="{00000000-0005-0000-0000-000015350000}"/>
    <cellStyle name="Normal 114 2" xfId="12379" xr:uid="{00000000-0005-0000-0000-000016350000}"/>
    <cellStyle name="Normal 114 3" xfId="12380" xr:uid="{00000000-0005-0000-0000-000017350000}"/>
    <cellStyle name="Normal 114 4" xfId="20839" xr:uid="{00000000-0005-0000-0000-000018350000}"/>
    <cellStyle name="Normal 115" xfId="12381" xr:uid="{00000000-0005-0000-0000-000019350000}"/>
    <cellStyle name="Normal 115 2" xfId="12382" xr:uid="{00000000-0005-0000-0000-00001A350000}"/>
    <cellStyle name="Normal 115 3" xfId="12383" xr:uid="{00000000-0005-0000-0000-00001B350000}"/>
    <cellStyle name="Normal 115 4" xfId="20840" xr:uid="{00000000-0005-0000-0000-00001C350000}"/>
    <cellStyle name="Normal 116" xfId="12384" xr:uid="{00000000-0005-0000-0000-00001D350000}"/>
    <cellStyle name="Normal 116 2" xfId="12385" xr:uid="{00000000-0005-0000-0000-00001E350000}"/>
    <cellStyle name="Normal 116 3" xfId="12386" xr:uid="{00000000-0005-0000-0000-00001F350000}"/>
    <cellStyle name="Normal 116 4" xfId="20841" xr:uid="{00000000-0005-0000-0000-000020350000}"/>
    <cellStyle name="Normal 117" xfId="12387" xr:uid="{00000000-0005-0000-0000-000021350000}"/>
    <cellStyle name="Normal 117 2" xfId="12388" xr:uid="{00000000-0005-0000-0000-000022350000}"/>
    <cellStyle name="Normal 117 3" xfId="12389" xr:uid="{00000000-0005-0000-0000-000023350000}"/>
    <cellStyle name="Normal 117 4" xfId="20842" xr:uid="{00000000-0005-0000-0000-000024350000}"/>
    <cellStyle name="Normal 118" xfId="12390" xr:uid="{00000000-0005-0000-0000-000025350000}"/>
    <cellStyle name="Normal 118 2" xfId="12391" xr:uid="{00000000-0005-0000-0000-000026350000}"/>
    <cellStyle name="Normal 118 3" xfId="12392" xr:uid="{00000000-0005-0000-0000-000027350000}"/>
    <cellStyle name="Normal 118 4" xfId="20843" xr:uid="{00000000-0005-0000-0000-000028350000}"/>
    <cellStyle name="Normal 119" xfId="12393" xr:uid="{00000000-0005-0000-0000-000029350000}"/>
    <cellStyle name="Normal 119 2" xfId="12394" xr:uid="{00000000-0005-0000-0000-00002A350000}"/>
    <cellStyle name="Normal 119 3" xfId="12395" xr:uid="{00000000-0005-0000-0000-00002B350000}"/>
    <cellStyle name="Normal 119 4" xfId="20844" xr:uid="{00000000-0005-0000-0000-00002C350000}"/>
    <cellStyle name="Normal 12" xfId="12396" xr:uid="{00000000-0005-0000-0000-00002D350000}"/>
    <cellStyle name="Normal 12 10" xfId="12397" xr:uid="{00000000-0005-0000-0000-00002E350000}"/>
    <cellStyle name="Normal 12 10 2" xfId="12398" xr:uid="{00000000-0005-0000-0000-00002F350000}"/>
    <cellStyle name="Normal 12 10 2 2" xfId="20846" xr:uid="{00000000-0005-0000-0000-000030350000}"/>
    <cellStyle name="Normal 12 10 3" xfId="12399" xr:uid="{00000000-0005-0000-0000-000031350000}"/>
    <cellStyle name="Normal 12 10 3 2" xfId="20847" xr:uid="{00000000-0005-0000-0000-000032350000}"/>
    <cellStyle name="Normal 12 10 4" xfId="12400" xr:uid="{00000000-0005-0000-0000-000033350000}"/>
    <cellStyle name="Normal 12 10 4 2" xfId="20848" xr:uid="{00000000-0005-0000-0000-000034350000}"/>
    <cellStyle name="Normal 12 10 5" xfId="20845" xr:uid="{00000000-0005-0000-0000-000035350000}"/>
    <cellStyle name="Normal 12 11" xfId="12401" xr:uid="{00000000-0005-0000-0000-000036350000}"/>
    <cellStyle name="Normal 12 11 2" xfId="12402" xr:uid="{00000000-0005-0000-0000-000037350000}"/>
    <cellStyle name="Normal 12 11 2 2" xfId="20850" xr:uid="{00000000-0005-0000-0000-000038350000}"/>
    <cellStyle name="Normal 12 11 3" xfId="12403" xr:uid="{00000000-0005-0000-0000-000039350000}"/>
    <cellStyle name="Normal 12 11 3 2" xfId="20851" xr:uid="{00000000-0005-0000-0000-00003A350000}"/>
    <cellStyle name="Normal 12 11 4" xfId="12404" xr:uid="{00000000-0005-0000-0000-00003B350000}"/>
    <cellStyle name="Normal 12 11 4 2" xfId="20852" xr:uid="{00000000-0005-0000-0000-00003C350000}"/>
    <cellStyle name="Normal 12 11 5" xfId="20849" xr:uid="{00000000-0005-0000-0000-00003D350000}"/>
    <cellStyle name="Normal 12 12" xfId="12405" xr:uid="{00000000-0005-0000-0000-00003E350000}"/>
    <cellStyle name="Normal 12 12 2" xfId="12406" xr:uid="{00000000-0005-0000-0000-00003F350000}"/>
    <cellStyle name="Normal 12 12 2 2" xfId="20854" xr:uid="{00000000-0005-0000-0000-000040350000}"/>
    <cellStyle name="Normal 12 12 3" xfId="12407" xr:uid="{00000000-0005-0000-0000-000041350000}"/>
    <cellStyle name="Normal 12 12 3 2" xfId="20855" xr:uid="{00000000-0005-0000-0000-000042350000}"/>
    <cellStyle name="Normal 12 12 4" xfId="12408" xr:uid="{00000000-0005-0000-0000-000043350000}"/>
    <cellStyle name="Normal 12 12 4 2" xfId="20856" xr:uid="{00000000-0005-0000-0000-000044350000}"/>
    <cellStyle name="Normal 12 12 5" xfId="20853" xr:uid="{00000000-0005-0000-0000-000045350000}"/>
    <cellStyle name="Normal 12 13" xfId="12409" xr:uid="{00000000-0005-0000-0000-000046350000}"/>
    <cellStyle name="Normal 12 13 2" xfId="12410" xr:uid="{00000000-0005-0000-0000-000047350000}"/>
    <cellStyle name="Normal 12 13 2 2" xfId="20858" xr:uid="{00000000-0005-0000-0000-000048350000}"/>
    <cellStyle name="Normal 12 13 3" xfId="12411" xr:uid="{00000000-0005-0000-0000-000049350000}"/>
    <cellStyle name="Normal 12 13 3 2" xfId="20859" xr:uid="{00000000-0005-0000-0000-00004A350000}"/>
    <cellStyle name="Normal 12 13 4" xfId="12412" xr:uid="{00000000-0005-0000-0000-00004B350000}"/>
    <cellStyle name="Normal 12 13 4 2" xfId="20860" xr:uid="{00000000-0005-0000-0000-00004C350000}"/>
    <cellStyle name="Normal 12 13 5" xfId="20857" xr:uid="{00000000-0005-0000-0000-00004D350000}"/>
    <cellStyle name="Normal 12 14" xfId="12413" xr:uid="{00000000-0005-0000-0000-00004E350000}"/>
    <cellStyle name="Normal 12 14 2" xfId="12414" xr:uid="{00000000-0005-0000-0000-00004F350000}"/>
    <cellStyle name="Normal 12 14 2 2" xfId="20862" xr:uid="{00000000-0005-0000-0000-000050350000}"/>
    <cellStyle name="Normal 12 14 3" xfId="12415" xr:uid="{00000000-0005-0000-0000-000051350000}"/>
    <cellStyle name="Normal 12 14 3 2" xfId="20863" xr:uid="{00000000-0005-0000-0000-000052350000}"/>
    <cellStyle name="Normal 12 14 4" xfId="12416" xr:uid="{00000000-0005-0000-0000-000053350000}"/>
    <cellStyle name="Normal 12 14 4 2" xfId="20864" xr:uid="{00000000-0005-0000-0000-000054350000}"/>
    <cellStyle name="Normal 12 14 5" xfId="20861" xr:uid="{00000000-0005-0000-0000-000055350000}"/>
    <cellStyle name="Normal 12 15" xfId="12417" xr:uid="{00000000-0005-0000-0000-000056350000}"/>
    <cellStyle name="Normal 12 15 2" xfId="12418" xr:uid="{00000000-0005-0000-0000-000057350000}"/>
    <cellStyle name="Normal 12 15 2 2" xfId="20866" xr:uid="{00000000-0005-0000-0000-000058350000}"/>
    <cellStyle name="Normal 12 15 3" xfId="12419" xr:uid="{00000000-0005-0000-0000-000059350000}"/>
    <cellStyle name="Normal 12 15 3 2" xfId="20867" xr:uid="{00000000-0005-0000-0000-00005A350000}"/>
    <cellStyle name="Normal 12 15 4" xfId="12420" xr:uid="{00000000-0005-0000-0000-00005B350000}"/>
    <cellStyle name="Normal 12 15 4 2" xfId="20868" xr:uid="{00000000-0005-0000-0000-00005C350000}"/>
    <cellStyle name="Normal 12 15 5" xfId="20865" xr:uid="{00000000-0005-0000-0000-00005D350000}"/>
    <cellStyle name="Normal 12 16" xfId="12421" xr:uid="{00000000-0005-0000-0000-00005E350000}"/>
    <cellStyle name="Normal 12 16 2" xfId="12422" xr:uid="{00000000-0005-0000-0000-00005F350000}"/>
    <cellStyle name="Normal 12 16 2 2" xfId="20870" xr:uid="{00000000-0005-0000-0000-000060350000}"/>
    <cellStyle name="Normal 12 16 3" xfId="12423" xr:uid="{00000000-0005-0000-0000-000061350000}"/>
    <cellStyle name="Normal 12 16 3 2" xfId="20871" xr:uid="{00000000-0005-0000-0000-000062350000}"/>
    <cellStyle name="Normal 12 16 4" xfId="12424" xr:uid="{00000000-0005-0000-0000-000063350000}"/>
    <cellStyle name="Normal 12 16 4 2" xfId="20872" xr:uid="{00000000-0005-0000-0000-000064350000}"/>
    <cellStyle name="Normal 12 16 5" xfId="20869" xr:uid="{00000000-0005-0000-0000-000065350000}"/>
    <cellStyle name="Normal 12 17" xfId="12425" xr:uid="{00000000-0005-0000-0000-000066350000}"/>
    <cellStyle name="Normal 12 17 2" xfId="12426" xr:uid="{00000000-0005-0000-0000-000067350000}"/>
    <cellStyle name="Normal 12 17 2 2" xfId="20874" xr:uid="{00000000-0005-0000-0000-000068350000}"/>
    <cellStyle name="Normal 12 17 3" xfId="12427" xr:uid="{00000000-0005-0000-0000-000069350000}"/>
    <cellStyle name="Normal 12 17 3 2" xfId="20875" xr:uid="{00000000-0005-0000-0000-00006A350000}"/>
    <cellStyle name="Normal 12 17 4" xfId="12428" xr:uid="{00000000-0005-0000-0000-00006B350000}"/>
    <cellStyle name="Normal 12 17 4 2" xfId="20876" xr:uid="{00000000-0005-0000-0000-00006C350000}"/>
    <cellStyle name="Normal 12 17 5" xfId="20873" xr:uid="{00000000-0005-0000-0000-00006D350000}"/>
    <cellStyle name="Normal 12 18" xfId="12429" xr:uid="{00000000-0005-0000-0000-00006E350000}"/>
    <cellStyle name="Normal 12 18 2" xfId="12430" xr:uid="{00000000-0005-0000-0000-00006F350000}"/>
    <cellStyle name="Normal 12 18 2 2" xfId="12431" xr:uid="{00000000-0005-0000-0000-000070350000}"/>
    <cellStyle name="Normal 12 18 2 2 2" xfId="12432" xr:uid="{00000000-0005-0000-0000-000071350000}"/>
    <cellStyle name="Normal 12 18 2 2 2 2" xfId="20880" xr:uid="{00000000-0005-0000-0000-000072350000}"/>
    <cellStyle name="Normal 12 18 2 2 3" xfId="20879" xr:uid="{00000000-0005-0000-0000-000073350000}"/>
    <cellStyle name="Normal 12 18 2 3" xfId="12433" xr:uid="{00000000-0005-0000-0000-000074350000}"/>
    <cellStyle name="Normal 12 18 2 3 2" xfId="20881" xr:uid="{00000000-0005-0000-0000-000075350000}"/>
    <cellStyle name="Normal 12 18 2 4" xfId="20878" xr:uid="{00000000-0005-0000-0000-000076350000}"/>
    <cellStyle name="Normal 12 18 3" xfId="12434" xr:uid="{00000000-0005-0000-0000-000077350000}"/>
    <cellStyle name="Normal 12 18 3 2" xfId="12435" xr:uid="{00000000-0005-0000-0000-000078350000}"/>
    <cellStyle name="Normal 12 18 3 2 2" xfId="20883" xr:uid="{00000000-0005-0000-0000-000079350000}"/>
    <cellStyle name="Normal 12 18 3 3" xfId="20882" xr:uid="{00000000-0005-0000-0000-00007A350000}"/>
    <cellStyle name="Normal 12 18 4" xfId="12436" xr:uid="{00000000-0005-0000-0000-00007B350000}"/>
    <cellStyle name="Normal 12 18 4 2" xfId="20884" xr:uid="{00000000-0005-0000-0000-00007C350000}"/>
    <cellStyle name="Normal 12 18 5" xfId="20877" xr:uid="{00000000-0005-0000-0000-00007D350000}"/>
    <cellStyle name="Normal 12 19" xfId="12437" xr:uid="{00000000-0005-0000-0000-00007E350000}"/>
    <cellStyle name="Normal 12 19 2" xfId="20885" xr:uid="{00000000-0005-0000-0000-00007F350000}"/>
    <cellStyle name="Normal 12 2" xfId="12438" xr:uid="{00000000-0005-0000-0000-000080350000}"/>
    <cellStyle name="Normal 12 2 2" xfId="12439" xr:uid="{00000000-0005-0000-0000-000081350000}"/>
    <cellStyle name="Normal 12 2 2 2" xfId="12440" xr:uid="{00000000-0005-0000-0000-000082350000}"/>
    <cellStyle name="Normal 12 2 2 2 2" xfId="12441" xr:uid="{00000000-0005-0000-0000-000083350000}"/>
    <cellStyle name="Normal 12 2 2 2 2 2" xfId="20889" xr:uid="{00000000-0005-0000-0000-000084350000}"/>
    <cellStyle name="Normal 12 2 2 2 3" xfId="12442" xr:uid="{00000000-0005-0000-0000-000085350000}"/>
    <cellStyle name="Normal 12 2 2 2 3 2" xfId="20890" xr:uid="{00000000-0005-0000-0000-000086350000}"/>
    <cellStyle name="Normal 12 2 2 2 4" xfId="20888" xr:uid="{00000000-0005-0000-0000-000087350000}"/>
    <cellStyle name="Normal 12 2 2 3" xfId="12443" xr:uid="{00000000-0005-0000-0000-000088350000}"/>
    <cellStyle name="Normal 12 2 2 3 2" xfId="12444" xr:uid="{00000000-0005-0000-0000-000089350000}"/>
    <cellStyle name="Normal 12 2 2 3 2 2" xfId="20892" xr:uid="{00000000-0005-0000-0000-00008A350000}"/>
    <cellStyle name="Normal 12 2 2 3 3" xfId="20891" xr:uid="{00000000-0005-0000-0000-00008B350000}"/>
    <cellStyle name="Normal 12 2 2 4" xfId="12445" xr:uid="{00000000-0005-0000-0000-00008C350000}"/>
    <cellStyle name="Normal 12 2 2 4 2" xfId="20893" xr:uid="{00000000-0005-0000-0000-00008D350000}"/>
    <cellStyle name="Normal 12 2 2 5" xfId="12446" xr:uid="{00000000-0005-0000-0000-00008E350000}"/>
    <cellStyle name="Normal 12 2 2 5 2" xfId="20894" xr:uid="{00000000-0005-0000-0000-00008F350000}"/>
    <cellStyle name="Normal 12 2 2 6" xfId="12447" xr:uid="{00000000-0005-0000-0000-000090350000}"/>
    <cellStyle name="Normal 12 2 2 6 2" xfId="20895" xr:uid="{00000000-0005-0000-0000-000091350000}"/>
    <cellStyle name="Normal 12 2 2 7" xfId="12448" xr:uid="{00000000-0005-0000-0000-000092350000}"/>
    <cellStyle name="Normal 12 2 2 7 2" xfId="20896" xr:uid="{00000000-0005-0000-0000-000093350000}"/>
    <cellStyle name="Normal 12 2 2 8" xfId="20887" xr:uid="{00000000-0005-0000-0000-000094350000}"/>
    <cellStyle name="Normal 12 2 3" xfId="12449" xr:uid="{00000000-0005-0000-0000-000095350000}"/>
    <cellStyle name="Normal 12 2 3 2" xfId="12450" xr:uid="{00000000-0005-0000-0000-000096350000}"/>
    <cellStyle name="Normal 12 2 3 2 2" xfId="12451" xr:uid="{00000000-0005-0000-0000-000097350000}"/>
    <cellStyle name="Normal 12 2 3 2 2 2" xfId="12452" xr:uid="{00000000-0005-0000-0000-000098350000}"/>
    <cellStyle name="Normal 12 2 3 2 2 3" xfId="20899" xr:uid="{00000000-0005-0000-0000-000099350000}"/>
    <cellStyle name="Normal 12 2 3 2 3" xfId="12453" xr:uid="{00000000-0005-0000-0000-00009A350000}"/>
    <cellStyle name="Normal 12 2 3 2 4" xfId="12454" xr:uid="{00000000-0005-0000-0000-00009B350000}"/>
    <cellStyle name="Normal 12 2 3 2 5" xfId="20898" xr:uid="{00000000-0005-0000-0000-00009C350000}"/>
    <cellStyle name="Normal 12 2 3 3" xfId="12455" xr:uid="{00000000-0005-0000-0000-00009D350000}"/>
    <cellStyle name="Normal 12 2 3 3 2" xfId="12456" xr:uid="{00000000-0005-0000-0000-00009E350000}"/>
    <cellStyle name="Normal 12 2 3 3 3" xfId="20900" xr:uid="{00000000-0005-0000-0000-00009F350000}"/>
    <cellStyle name="Normal 12 2 3 4" xfId="12457" xr:uid="{00000000-0005-0000-0000-0000A0350000}"/>
    <cellStyle name="Normal 12 2 3 4 2" xfId="12458" xr:uid="{00000000-0005-0000-0000-0000A1350000}"/>
    <cellStyle name="Normal 12 2 3 4 3" xfId="20901" xr:uid="{00000000-0005-0000-0000-0000A2350000}"/>
    <cellStyle name="Normal 12 2 3 5" xfId="12459" xr:uid="{00000000-0005-0000-0000-0000A3350000}"/>
    <cellStyle name="Normal 12 2 3 6" xfId="20897" xr:uid="{00000000-0005-0000-0000-0000A4350000}"/>
    <cellStyle name="Normal 12 2 4" xfId="12460" xr:uid="{00000000-0005-0000-0000-0000A5350000}"/>
    <cellStyle name="Normal 12 2 4 2" xfId="12461" xr:uid="{00000000-0005-0000-0000-0000A6350000}"/>
    <cellStyle name="Normal 12 2 4 2 2" xfId="20903" xr:uid="{00000000-0005-0000-0000-0000A7350000}"/>
    <cellStyle name="Normal 12 2 4 3" xfId="12462" xr:uid="{00000000-0005-0000-0000-0000A8350000}"/>
    <cellStyle name="Normal 12 2 4 3 2" xfId="20904" xr:uid="{00000000-0005-0000-0000-0000A9350000}"/>
    <cellStyle name="Normal 12 2 4 4" xfId="20902" xr:uid="{00000000-0005-0000-0000-0000AA350000}"/>
    <cellStyle name="Normal 12 2 5" xfId="12463" xr:uid="{00000000-0005-0000-0000-0000AB350000}"/>
    <cellStyle name="Normal 12 2 5 2" xfId="12464" xr:uid="{00000000-0005-0000-0000-0000AC350000}"/>
    <cellStyle name="Normal 12 2 5 3" xfId="20905" xr:uid="{00000000-0005-0000-0000-0000AD350000}"/>
    <cellStyle name="Normal 12 2 6" xfId="12465" xr:uid="{00000000-0005-0000-0000-0000AE350000}"/>
    <cellStyle name="Normal 12 2 6 2" xfId="12466" xr:uid="{00000000-0005-0000-0000-0000AF350000}"/>
    <cellStyle name="Normal 12 2 6 3" xfId="20906" xr:uid="{00000000-0005-0000-0000-0000B0350000}"/>
    <cellStyle name="Normal 12 2 7" xfId="12467" xr:uid="{00000000-0005-0000-0000-0000B1350000}"/>
    <cellStyle name="Normal 12 2 7 2" xfId="20907" xr:uid="{00000000-0005-0000-0000-0000B2350000}"/>
    <cellStyle name="Normal 12 2 8" xfId="12468" xr:uid="{00000000-0005-0000-0000-0000B3350000}"/>
    <cellStyle name="Normal 12 2 8 2" xfId="20908" xr:uid="{00000000-0005-0000-0000-0000B4350000}"/>
    <cellStyle name="Normal 12 2 9" xfId="20886" xr:uid="{00000000-0005-0000-0000-0000B5350000}"/>
    <cellStyle name="Normal 12 20" xfId="12469" xr:uid="{00000000-0005-0000-0000-0000B6350000}"/>
    <cellStyle name="Normal 12 20 2" xfId="20909" xr:uid="{00000000-0005-0000-0000-0000B7350000}"/>
    <cellStyle name="Normal 12 21" xfId="12470" xr:uid="{00000000-0005-0000-0000-0000B8350000}"/>
    <cellStyle name="Normal 12 21 2" xfId="20910" xr:uid="{00000000-0005-0000-0000-0000B9350000}"/>
    <cellStyle name="Normal 12 3" xfId="12471" xr:uid="{00000000-0005-0000-0000-0000BA350000}"/>
    <cellStyle name="Normal 12 3 2" xfId="12472" xr:uid="{00000000-0005-0000-0000-0000BB350000}"/>
    <cellStyle name="Normal 12 3 2 2" xfId="12473" xr:uid="{00000000-0005-0000-0000-0000BC350000}"/>
    <cellStyle name="Normal 12 3 2 2 2" xfId="20913" xr:uid="{00000000-0005-0000-0000-0000BD350000}"/>
    <cellStyle name="Normal 12 3 2 3" xfId="12474" xr:uid="{00000000-0005-0000-0000-0000BE350000}"/>
    <cellStyle name="Normal 12 3 2 3 2" xfId="20914" xr:uid="{00000000-0005-0000-0000-0000BF350000}"/>
    <cellStyle name="Normal 12 3 2 4" xfId="12475" xr:uid="{00000000-0005-0000-0000-0000C0350000}"/>
    <cellStyle name="Normal 12 3 2 4 2" xfId="20915" xr:uid="{00000000-0005-0000-0000-0000C1350000}"/>
    <cellStyle name="Normal 12 3 2 5" xfId="12476" xr:uid="{00000000-0005-0000-0000-0000C2350000}"/>
    <cellStyle name="Normal 12 3 2 5 2" xfId="20916" xr:uid="{00000000-0005-0000-0000-0000C3350000}"/>
    <cellStyle name="Normal 12 3 2 6" xfId="12477" xr:uid="{00000000-0005-0000-0000-0000C4350000}"/>
    <cellStyle name="Normal 12 3 2 6 2" xfId="20917" xr:uid="{00000000-0005-0000-0000-0000C5350000}"/>
    <cellStyle name="Normal 12 3 2 7" xfId="20912" xr:uid="{00000000-0005-0000-0000-0000C6350000}"/>
    <cellStyle name="Normal 12 3 3" xfId="12478" xr:uid="{00000000-0005-0000-0000-0000C7350000}"/>
    <cellStyle name="Normal 12 3 3 2" xfId="12479" xr:uid="{00000000-0005-0000-0000-0000C8350000}"/>
    <cellStyle name="Normal 12 3 3 2 2" xfId="20919" xr:uid="{00000000-0005-0000-0000-0000C9350000}"/>
    <cellStyle name="Normal 12 3 3 3" xfId="12480" xr:uid="{00000000-0005-0000-0000-0000CA350000}"/>
    <cellStyle name="Normal 12 3 3 3 2" xfId="20920" xr:uid="{00000000-0005-0000-0000-0000CB350000}"/>
    <cellStyle name="Normal 12 3 3 4" xfId="20918" xr:uid="{00000000-0005-0000-0000-0000CC350000}"/>
    <cellStyle name="Normal 12 3 4" xfId="12481" xr:uid="{00000000-0005-0000-0000-0000CD350000}"/>
    <cellStyle name="Normal 12 3 4 2" xfId="12482" xr:uid="{00000000-0005-0000-0000-0000CE350000}"/>
    <cellStyle name="Normal 12 3 4 2 2" xfId="20922" xr:uid="{00000000-0005-0000-0000-0000CF350000}"/>
    <cellStyle name="Normal 12 3 4 3" xfId="20921" xr:uid="{00000000-0005-0000-0000-0000D0350000}"/>
    <cellStyle name="Normal 12 3 5" xfId="12483" xr:uid="{00000000-0005-0000-0000-0000D1350000}"/>
    <cellStyle name="Normal 12 3 5 2" xfId="20923" xr:uid="{00000000-0005-0000-0000-0000D2350000}"/>
    <cellStyle name="Normal 12 3 6" xfId="12484" xr:uid="{00000000-0005-0000-0000-0000D3350000}"/>
    <cellStyle name="Normal 12 3 6 2" xfId="20924" xr:uid="{00000000-0005-0000-0000-0000D4350000}"/>
    <cellStyle name="Normal 12 3 7" xfId="12485" xr:uid="{00000000-0005-0000-0000-0000D5350000}"/>
    <cellStyle name="Normal 12 3 7 2" xfId="20925" xr:uid="{00000000-0005-0000-0000-0000D6350000}"/>
    <cellStyle name="Normal 12 3 8" xfId="20911" xr:uid="{00000000-0005-0000-0000-0000D7350000}"/>
    <cellStyle name="Normal 12 4" xfId="12486" xr:uid="{00000000-0005-0000-0000-0000D8350000}"/>
    <cellStyle name="Normal 12 4 2" xfId="12487" xr:uid="{00000000-0005-0000-0000-0000D9350000}"/>
    <cellStyle name="Normal 12 4 2 2" xfId="12488" xr:uid="{00000000-0005-0000-0000-0000DA350000}"/>
    <cellStyle name="Normal 12 4 2 2 2" xfId="12489" xr:uid="{00000000-0005-0000-0000-0000DB350000}"/>
    <cellStyle name="Normal 12 4 2 2 3" xfId="20928" xr:uid="{00000000-0005-0000-0000-0000DC350000}"/>
    <cellStyle name="Normal 12 4 2 3" xfId="12490" xr:uid="{00000000-0005-0000-0000-0000DD350000}"/>
    <cellStyle name="Normal 12 4 2 3 2" xfId="12491" xr:uid="{00000000-0005-0000-0000-0000DE350000}"/>
    <cellStyle name="Normal 12 4 2 3 3" xfId="20929" xr:uid="{00000000-0005-0000-0000-0000DF350000}"/>
    <cellStyle name="Normal 12 4 2 4" xfId="12492" xr:uid="{00000000-0005-0000-0000-0000E0350000}"/>
    <cellStyle name="Normal 12 4 2 4 2" xfId="20930" xr:uid="{00000000-0005-0000-0000-0000E1350000}"/>
    <cellStyle name="Normal 12 4 2 5" xfId="12493" xr:uid="{00000000-0005-0000-0000-0000E2350000}"/>
    <cellStyle name="Normal 12 4 2 5 2" xfId="20931" xr:uid="{00000000-0005-0000-0000-0000E3350000}"/>
    <cellStyle name="Normal 12 4 2 6" xfId="12494" xr:uid="{00000000-0005-0000-0000-0000E4350000}"/>
    <cellStyle name="Normal 12 4 2 6 2" xfId="20932" xr:uid="{00000000-0005-0000-0000-0000E5350000}"/>
    <cellStyle name="Normal 12 4 2 7" xfId="12495" xr:uid="{00000000-0005-0000-0000-0000E6350000}"/>
    <cellStyle name="Normal 12 4 2 8" xfId="20927" xr:uid="{00000000-0005-0000-0000-0000E7350000}"/>
    <cellStyle name="Normal 12 4 3" xfId="12496" xr:uid="{00000000-0005-0000-0000-0000E8350000}"/>
    <cellStyle name="Normal 12 4 3 2" xfId="12497" xr:uid="{00000000-0005-0000-0000-0000E9350000}"/>
    <cellStyle name="Normal 12 4 3 2 2" xfId="20934" xr:uid="{00000000-0005-0000-0000-0000EA350000}"/>
    <cellStyle name="Normal 12 4 3 3" xfId="12498" xr:uid="{00000000-0005-0000-0000-0000EB350000}"/>
    <cellStyle name="Normal 12 4 3 4" xfId="20933" xr:uid="{00000000-0005-0000-0000-0000EC350000}"/>
    <cellStyle name="Normal 12 4 4" xfId="12499" xr:uid="{00000000-0005-0000-0000-0000ED350000}"/>
    <cellStyle name="Normal 12 4 4 2" xfId="12500" xr:uid="{00000000-0005-0000-0000-0000EE350000}"/>
    <cellStyle name="Normal 12 4 4 2 2" xfId="20936" xr:uid="{00000000-0005-0000-0000-0000EF350000}"/>
    <cellStyle name="Normal 12 4 4 3" xfId="12501" xr:uid="{00000000-0005-0000-0000-0000F0350000}"/>
    <cellStyle name="Normal 12 4 4 4" xfId="20935" xr:uid="{00000000-0005-0000-0000-0000F1350000}"/>
    <cellStyle name="Normal 12 4 5" xfId="12502" xr:uid="{00000000-0005-0000-0000-0000F2350000}"/>
    <cellStyle name="Normal 12 4 5 2" xfId="20937" xr:uid="{00000000-0005-0000-0000-0000F3350000}"/>
    <cellStyle name="Normal 12 4 6" xfId="12503" xr:uid="{00000000-0005-0000-0000-0000F4350000}"/>
    <cellStyle name="Normal 12 4 6 2" xfId="20938" xr:uid="{00000000-0005-0000-0000-0000F5350000}"/>
    <cellStyle name="Normal 12 4 7" xfId="12504" xr:uid="{00000000-0005-0000-0000-0000F6350000}"/>
    <cellStyle name="Normal 12 4 8" xfId="20926" xr:uid="{00000000-0005-0000-0000-0000F7350000}"/>
    <cellStyle name="Normal 12 5" xfId="12505" xr:uid="{00000000-0005-0000-0000-0000F8350000}"/>
    <cellStyle name="Normal 12 5 2" xfId="12506" xr:uid="{00000000-0005-0000-0000-0000F9350000}"/>
    <cellStyle name="Normal 12 5 2 2" xfId="12507" xr:uid="{00000000-0005-0000-0000-0000FA350000}"/>
    <cellStyle name="Normal 12 5 2 2 2" xfId="20941" xr:uid="{00000000-0005-0000-0000-0000FB350000}"/>
    <cellStyle name="Normal 12 5 2 3" xfId="12508" xr:uid="{00000000-0005-0000-0000-0000FC350000}"/>
    <cellStyle name="Normal 12 5 2 3 2" xfId="20942" xr:uid="{00000000-0005-0000-0000-0000FD350000}"/>
    <cellStyle name="Normal 12 5 2 4" xfId="12509" xr:uid="{00000000-0005-0000-0000-0000FE350000}"/>
    <cellStyle name="Normal 12 5 2 4 2" xfId="20943" xr:uid="{00000000-0005-0000-0000-0000FF350000}"/>
    <cellStyle name="Normal 12 5 2 5" xfId="12510" xr:uid="{00000000-0005-0000-0000-000000360000}"/>
    <cellStyle name="Normal 12 5 2 5 2" xfId="20944" xr:uid="{00000000-0005-0000-0000-000001360000}"/>
    <cellStyle name="Normal 12 5 2 6" xfId="20940" xr:uid="{00000000-0005-0000-0000-000002360000}"/>
    <cellStyle name="Normal 12 5 3" xfId="12511" xr:uid="{00000000-0005-0000-0000-000003360000}"/>
    <cellStyle name="Normal 12 5 3 2" xfId="12512" xr:uid="{00000000-0005-0000-0000-000004360000}"/>
    <cellStyle name="Normal 12 5 3 2 2" xfId="20946" xr:uid="{00000000-0005-0000-0000-000005360000}"/>
    <cellStyle name="Normal 12 5 3 3" xfId="20945" xr:uid="{00000000-0005-0000-0000-000006360000}"/>
    <cellStyle name="Normal 12 5 4" xfId="12513" xr:uid="{00000000-0005-0000-0000-000007360000}"/>
    <cellStyle name="Normal 12 5 4 2" xfId="12514" xr:uid="{00000000-0005-0000-0000-000008360000}"/>
    <cellStyle name="Normal 12 5 4 2 2" xfId="20948" xr:uid="{00000000-0005-0000-0000-000009360000}"/>
    <cellStyle name="Normal 12 5 4 3" xfId="20947" xr:uid="{00000000-0005-0000-0000-00000A360000}"/>
    <cellStyle name="Normal 12 5 5" xfId="12515" xr:uid="{00000000-0005-0000-0000-00000B360000}"/>
    <cellStyle name="Normal 12 5 5 2" xfId="20949" xr:uid="{00000000-0005-0000-0000-00000C360000}"/>
    <cellStyle name="Normal 12 5 6" xfId="12516" xr:uid="{00000000-0005-0000-0000-00000D360000}"/>
    <cellStyle name="Normal 12 5 6 2" xfId="20950" xr:uid="{00000000-0005-0000-0000-00000E360000}"/>
    <cellStyle name="Normal 12 5 7" xfId="20939" xr:uid="{00000000-0005-0000-0000-00000F360000}"/>
    <cellStyle name="Normal 12 6" xfId="12517" xr:uid="{00000000-0005-0000-0000-000010360000}"/>
    <cellStyle name="Normal 12 6 2" xfId="12518" xr:uid="{00000000-0005-0000-0000-000011360000}"/>
    <cellStyle name="Normal 12 6 2 2" xfId="20952" xr:uid="{00000000-0005-0000-0000-000012360000}"/>
    <cellStyle name="Normal 12 6 3" xfId="12519" xr:uid="{00000000-0005-0000-0000-000013360000}"/>
    <cellStyle name="Normal 12 6 3 2" xfId="20953" xr:uid="{00000000-0005-0000-0000-000014360000}"/>
    <cellStyle name="Normal 12 6 4" xfId="12520" xr:uid="{00000000-0005-0000-0000-000015360000}"/>
    <cellStyle name="Normal 12 6 4 2" xfId="20954" xr:uid="{00000000-0005-0000-0000-000016360000}"/>
    <cellStyle name="Normal 12 6 5" xfId="12521" xr:uid="{00000000-0005-0000-0000-000017360000}"/>
    <cellStyle name="Normal 12 6 5 2" xfId="20955" xr:uid="{00000000-0005-0000-0000-000018360000}"/>
    <cellStyle name="Normal 12 6 6" xfId="12522" xr:uid="{00000000-0005-0000-0000-000019360000}"/>
    <cellStyle name="Normal 12 6 7" xfId="20951" xr:uid="{00000000-0005-0000-0000-00001A360000}"/>
    <cellStyle name="Normal 12 7" xfId="12523" xr:uid="{00000000-0005-0000-0000-00001B360000}"/>
    <cellStyle name="Normal 12 7 2" xfId="12524" xr:uid="{00000000-0005-0000-0000-00001C360000}"/>
    <cellStyle name="Normal 12 7 2 2" xfId="20957" xr:uid="{00000000-0005-0000-0000-00001D360000}"/>
    <cellStyle name="Normal 12 7 3" xfId="12525" xr:uid="{00000000-0005-0000-0000-00001E360000}"/>
    <cellStyle name="Normal 12 7 3 2" xfId="20958" xr:uid="{00000000-0005-0000-0000-00001F360000}"/>
    <cellStyle name="Normal 12 7 4" xfId="12526" xr:uid="{00000000-0005-0000-0000-000020360000}"/>
    <cellStyle name="Normal 12 7 4 2" xfId="20959" xr:uid="{00000000-0005-0000-0000-000021360000}"/>
    <cellStyle name="Normal 12 7 5" xfId="12527" xr:uid="{00000000-0005-0000-0000-000022360000}"/>
    <cellStyle name="Normal 12 7 5 2" xfId="20960" xr:uid="{00000000-0005-0000-0000-000023360000}"/>
    <cellStyle name="Normal 12 7 6" xfId="12528" xr:uid="{00000000-0005-0000-0000-000024360000}"/>
    <cellStyle name="Normal 12 7 7" xfId="20956" xr:uid="{00000000-0005-0000-0000-000025360000}"/>
    <cellStyle name="Normal 12 8" xfId="12529" xr:uid="{00000000-0005-0000-0000-000026360000}"/>
    <cellStyle name="Normal 12 8 2" xfId="12530" xr:uid="{00000000-0005-0000-0000-000027360000}"/>
    <cellStyle name="Normal 12 8 2 2" xfId="20962" xr:uid="{00000000-0005-0000-0000-000028360000}"/>
    <cellStyle name="Normal 12 8 3" xfId="12531" xr:uid="{00000000-0005-0000-0000-000029360000}"/>
    <cellStyle name="Normal 12 8 3 2" xfId="20963" xr:uid="{00000000-0005-0000-0000-00002A360000}"/>
    <cellStyle name="Normal 12 8 4" xfId="12532" xr:uid="{00000000-0005-0000-0000-00002B360000}"/>
    <cellStyle name="Normal 12 8 4 2" xfId="20964" xr:uid="{00000000-0005-0000-0000-00002C360000}"/>
    <cellStyle name="Normal 12 8 5" xfId="20961" xr:uid="{00000000-0005-0000-0000-00002D360000}"/>
    <cellStyle name="Normal 12 9" xfId="12533" xr:uid="{00000000-0005-0000-0000-00002E360000}"/>
    <cellStyle name="Normal 12 9 2" xfId="12534" xr:uid="{00000000-0005-0000-0000-00002F360000}"/>
    <cellStyle name="Normal 12 9 2 2" xfId="20966" xr:uid="{00000000-0005-0000-0000-000030360000}"/>
    <cellStyle name="Normal 12 9 3" xfId="12535" xr:uid="{00000000-0005-0000-0000-000031360000}"/>
    <cellStyle name="Normal 12 9 3 2" xfId="20967" xr:uid="{00000000-0005-0000-0000-000032360000}"/>
    <cellStyle name="Normal 12 9 4" xfId="12536" xr:uid="{00000000-0005-0000-0000-000033360000}"/>
    <cellStyle name="Normal 12 9 4 2" xfId="20968" xr:uid="{00000000-0005-0000-0000-000034360000}"/>
    <cellStyle name="Normal 12 9 5" xfId="20965" xr:uid="{00000000-0005-0000-0000-000035360000}"/>
    <cellStyle name="Normal 120" xfId="12537" xr:uid="{00000000-0005-0000-0000-000036360000}"/>
    <cellStyle name="Normal 120 2" xfId="12538" xr:uid="{00000000-0005-0000-0000-000037360000}"/>
    <cellStyle name="Normal 120 3" xfId="12539" xr:uid="{00000000-0005-0000-0000-000038360000}"/>
    <cellStyle name="Normal 120 4" xfId="20969" xr:uid="{00000000-0005-0000-0000-000039360000}"/>
    <cellStyle name="Normal 121" xfId="12540" xr:uid="{00000000-0005-0000-0000-00003A360000}"/>
    <cellStyle name="Normal 121 2" xfId="12541" xr:uid="{00000000-0005-0000-0000-00003B360000}"/>
    <cellStyle name="Normal 121 3" xfId="12542" xr:uid="{00000000-0005-0000-0000-00003C360000}"/>
    <cellStyle name="Normal 121 4" xfId="20970" xr:uid="{00000000-0005-0000-0000-00003D360000}"/>
    <cellStyle name="Normal 122" xfId="12543" xr:uid="{00000000-0005-0000-0000-00003E360000}"/>
    <cellStyle name="Normal 122 2" xfId="12544" xr:uid="{00000000-0005-0000-0000-00003F360000}"/>
    <cellStyle name="Normal 122 3" xfId="12545" xr:uid="{00000000-0005-0000-0000-000040360000}"/>
    <cellStyle name="Normal 122 4" xfId="20971" xr:uid="{00000000-0005-0000-0000-000041360000}"/>
    <cellStyle name="Normal 123" xfId="12546" xr:uid="{00000000-0005-0000-0000-000042360000}"/>
    <cellStyle name="Normal 123 2" xfId="12547" xr:uid="{00000000-0005-0000-0000-000043360000}"/>
    <cellStyle name="Normal 123 3" xfId="12548" xr:uid="{00000000-0005-0000-0000-000044360000}"/>
    <cellStyle name="Normal 123 4" xfId="20972" xr:uid="{00000000-0005-0000-0000-000045360000}"/>
    <cellStyle name="Normal 124" xfId="12549" xr:uid="{00000000-0005-0000-0000-000046360000}"/>
    <cellStyle name="Normal 124 2" xfId="12550" xr:uid="{00000000-0005-0000-0000-000047360000}"/>
    <cellStyle name="Normal 124 3" xfId="12551" xr:uid="{00000000-0005-0000-0000-000048360000}"/>
    <cellStyle name="Normal 124 4" xfId="20973" xr:uid="{00000000-0005-0000-0000-000049360000}"/>
    <cellStyle name="Normal 125" xfId="12552" xr:uid="{00000000-0005-0000-0000-00004A360000}"/>
    <cellStyle name="Normal 125 2" xfId="12553" xr:uid="{00000000-0005-0000-0000-00004B360000}"/>
    <cellStyle name="Normal 125 3" xfId="12554" xr:uid="{00000000-0005-0000-0000-00004C360000}"/>
    <cellStyle name="Normal 125 4" xfId="20974" xr:uid="{00000000-0005-0000-0000-00004D360000}"/>
    <cellStyle name="Normal 126" xfId="12555" xr:uid="{00000000-0005-0000-0000-00004E360000}"/>
    <cellStyle name="Normal 126 2" xfId="12556" xr:uid="{00000000-0005-0000-0000-00004F360000}"/>
    <cellStyle name="Normal 126 3" xfId="12557" xr:uid="{00000000-0005-0000-0000-000050360000}"/>
    <cellStyle name="Normal 126 4" xfId="20975" xr:uid="{00000000-0005-0000-0000-000051360000}"/>
    <cellStyle name="Normal 127" xfId="12558" xr:uid="{00000000-0005-0000-0000-000052360000}"/>
    <cellStyle name="Normal 127 2" xfId="12559" xr:uid="{00000000-0005-0000-0000-000053360000}"/>
    <cellStyle name="Normal 127 3" xfId="12560" xr:uid="{00000000-0005-0000-0000-000054360000}"/>
    <cellStyle name="Normal 127 4" xfId="20976" xr:uid="{00000000-0005-0000-0000-000055360000}"/>
    <cellStyle name="Normal 128" xfId="12561" xr:uid="{00000000-0005-0000-0000-000056360000}"/>
    <cellStyle name="Normal 128 2" xfId="12562" xr:uid="{00000000-0005-0000-0000-000057360000}"/>
    <cellStyle name="Normal 128 3" xfId="12563" xr:uid="{00000000-0005-0000-0000-000058360000}"/>
    <cellStyle name="Normal 128 4" xfId="20977" xr:uid="{00000000-0005-0000-0000-000059360000}"/>
    <cellStyle name="Normal 129" xfId="12564" xr:uid="{00000000-0005-0000-0000-00005A360000}"/>
    <cellStyle name="Normal 129 2" xfId="12565" xr:uid="{00000000-0005-0000-0000-00005B360000}"/>
    <cellStyle name="Normal 129 3" xfId="12566" xr:uid="{00000000-0005-0000-0000-00005C360000}"/>
    <cellStyle name="Normal 129 4" xfId="20978" xr:uid="{00000000-0005-0000-0000-00005D360000}"/>
    <cellStyle name="Normal 13" xfId="12567" xr:uid="{00000000-0005-0000-0000-00005E360000}"/>
    <cellStyle name="Normal 13 10" xfId="12568" xr:uid="{00000000-0005-0000-0000-00005F360000}"/>
    <cellStyle name="Normal 13 10 2" xfId="12569" xr:uid="{00000000-0005-0000-0000-000060360000}"/>
    <cellStyle name="Normal 13 10 2 2" xfId="20980" xr:uid="{00000000-0005-0000-0000-000061360000}"/>
    <cellStyle name="Normal 13 10 3" xfId="12570" xr:uid="{00000000-0005-0000-0000-000062360000}"/>
    <cellStyle name="Normal 13 10 3 2" xfId="20981" xr:uid="{00000000-0005-0000-0000-000063360000}"/>
    <cellStyle name="Normal 13 10 4" xfId="12571" xr:uid="{00000000-0005-0000-0000-000064360000}"/>
    <cellStyle name="Normal 13 10 4 2" xfId="20982" xr:uid="{00000000-0005-0000-0000-000065360000}"/>
    <cellStyle name="Normal 13 10 5" xfId="20979" xr:uid="{00000000-0005-0000-0000-000066360000}"/>
    <cellStyle name="Normal 13 11" xfId="12572" xr:uid="{00000000-0005-0000-0000-000067360000}"/>
    <cellStyle name="Normal 13 11 2" xfId="12573" xr:uid="{00000000-0005-0000-0000-000068360000}"/>
    <cellStyle name="Normal 13 11 2 2" xfId="20984" xr:uid="{00000000-0005-0000-0000-000069360000}"/>
    <cellStyle name="Normal 13 11 3" xfId="12574" xr:uid="{00000000-0005-0000-0000-00006A360000}"/>
    <cellStyle name="Normal 13 11 3 2" xfId="20985" xr:uid="{00000000-0005-0000-0000-00006B360000}"/>
    <cellStyle name="Normal 13 11 4" xfId="12575" xr:uid="{00000000-0005-0000-0000-00006C360000}"/>
    <cellStyle name="Normal 13 11 4 2" xfId="20986" xr:uid="{00000000-0005-0000-0000-00006D360000}"/>
    <cellStyle name="Normal 13 11 5" xfId="20983" xr:uid="{00000000-0005-0000-0000-00006E360000}"/>
    <cellStyle name="Normal 13 12" xfId="12576" xr:uid="{00000000-0005-0000-0000-00006F360000}"/>
    <cellStyle name="Normal 13 12 2" xfId="12577" xr:uid="{00000000-0005-0000-0000-000070360000}"/>
    <cellStyle name="Normal 13 12 2 2" xfId="20988" xr:uid="{00000000-0005-0000-0000-000071360000}"/>
    <cellStyle name="Normal 13 12 3" xfId="12578" xr:uid="{00000000-0005-0000-0000-000072360000}"/>
    <cellStyle name="Normal 13 12 3 2" xfId="20989" xr:uid="{00000000-0005-0000-0000-000073360000}"/>
    <cellStyle name="Normal 13 12 4" xfId="12579" xr:uid="{00000000-0005-0000-0000-000074360000}"/>
    <cellStyle name="Normal 13 12 4 2" xfId="20990" xr:uid="{00000000-0005-0000-0000-000075360000}"/>
    <cellStyle name="Normal 13 12 5" xfId="20987" xr:uid="{00000000-0005-0000-0000-000076360000}"/>
    <cellStyle name="Normal 13 13" xfId="12580" xr:uid="{00000000-0005-0000-0000-000077360000}"/>
    <cellStyle name="Normal 13 13 2" xfId="12581" xr:uid="{00000000-0005-0000-0000-000078360000}"/>
    <cellStyle name="Normal 13 13 2 2" xfId="20992" xr:uid="{00000000-0005-0000-0000-000079360000}"/>
    <cellStyle name="Normal 13 13 3" xfId="12582" xr:uid="{00000000-0005-0000-0000-00007A360000}"/>
    <cellStyle name="Normal 13 13 3 2" xfId="20993" xr:uid="{00000000-0005-0000-0000-00007B360000}"/>
    <cellStyle name="Normal 13 13 4" xfId="12583" xr:uid="{00000000-0005-0000-0000-00007C360000}"/>
    <cellStyle name="Normal 13 13 4 2" xfId="20994" xr:uid="{00000000-0005-0000-0000-00007D360000}"/>
    <cellStyle name="Normal 13 13 5" xfId="20991" xr:uid="{00000000-0005-0000-0000-00007E360000}"/>
    <cellStyle name="Normal 13 14" xfId="12584" xr:uid="{00000000-0005-0000-0000-00007F360000}"/>
    <cellStyle name="Normal 13 14 2" xfId="12585" xr:uid="{00000000-0005-0000-0000-000080360000}"/>
    <cellStyle name="Normal 13 14 2 2" xfId="20996" xr:uid="{00000000-0005-0000-0000-000081360000}"/>
    <cellStyle name="Normal 13 14 3" xfId="12586" xr:uid="{00000000-0005-0000-0000-000082360000}"/>
    <cellStyle name="Normal 13 14 3 2" xfId="20997" xr:uid="{00000000-0005-0000-0000-000083360000}"/>
    <cellStyle name="Normal 13 14 4" xfId="12587" xr:uid="{00000000-0005-0000-0000-000084360000}"/>
    <cellStyle name="Normal 13 14 4 2" xfId="20998" xr:uid="{00000000-0005-0000-0000-000085360000}"/>
    <cellStyle name="Normal 13 14 5" xfId="20995" xr:uid="{00000000-0005-0000-0000-000086360000}"/>
    <cellStyle name="Normal 13 15" xfId="12588" xr:uid="{00000000-0005-0000-0000-000087360000}"/>
    <cellStyle name="Normal 13 15 2" xfId="12589" xr:uid="{00000000-0005-0000-0000-000088360000}"/>
    <cellStyle name="Normal 13 15 2 2" xfId="21000" xr:uid="{00000000-0005-0000-0000-000089360000}"/>
    <cellStyle name="Normal 13 15 3" xfId="12590" xr:uid="{00000000-0005-0000-0000-00008A360000}"/>
    <cellStyle name="Normal 13 15 3 2" xfId="21001" xr:uid="{00000000-0005-0000-0000-00008B360000}"/>
    <cellStyle name="Normal 13 15 4" xfId="12591" xr:uid="{00000000-0005-0000-0000-00008C360000}"/>
    <cellStyle name="Normal 13 15 4 2" xfId="21002" xr:uid="{00000000-0005-0000-0000-00008D360000}"/>
    <cellStyle name="Normal 13 15 5" xfId="20999" xr:uid="{00000000-0005-0000-0000-00008E360000}"/>
    <cellStyle name="Normal 13 16" xfId="12592" xr:uid="{00000000-0005-0000-0000-00008F360000}"/>
    <cellStyle name="Normal 13 16 2" xfId="12593" xr:uid="{00000000-0005-0000-0000-000090360000}"/>
    <cellStyle name="Normal 13 16 2 2" xfId="21004" xr:uid="{00000000-0005-0000-0000-000091360000}"/>
    <cellStyle name="Normal 13 16 3" xfId="12594" xr:uid="{00000000-0005-0000-0000-000092360000}"/>
    <cellStyle name="Normal 13 16 3 2" xfId="21005" xr:uid="{00000000-0005-0000-0000-000093360000}"/>
    <cellStyle name="Normal 13 16 4" xfId="12595" xr:uid="{00000000-0005-0000-0000-000094360000}"/>
    <cellStyle name="Normal 13 16 4 2" xfId="21006" xr:uid="{00000000-0005-0000-0000-000095360000}"/>
    <cellStyle name="Normal 13 16 5" xfId="21003" xr:uid="{00000000-0005-0000-0000-000096360000}"/>
    <cellStyle name="Normal 13 17" xfId="12596" xr:uid="{00000000-0005-0000-0000-000097360000}"/>
    <cellStyle name="Normal 13 17 2" xfId="12597" xr:uid="{00000000-0005-0000-0000-000098360000}"/>
    <cellStyle name="Normal 13 17 2 2" xfId="21008" xr:uid="{00000000-0005-0000-0000-000099360000}"/>
    <cellStyle name="Normal 13 17 3" xfId="12598" xr:uid="{00000000-0005-0000-0000-00009A360000}"/>
    <cellStyle name="Normal 13 17 3 2" xfId="21009" xr:uid="{00000000-0005-0000-0000-00009B360000}"/>
    <cellStyle name="Normal 13 17 4" xfId="12599" xr:uid="{00000000-0005-0000-0000-00009C360000}"/>
    <cellStyle name="Normal 13 17 4 2" xfId="21010" xr:uid="{00000000-0005-0000-0000-00009D360000}"/>
    <cellStyle name="Normal 13 17 5" xfId="21007" xr:uid="{00000000-0005-0000-0000-00009E360000}"/>
    <cellStyle name="Normal 13 18" xfId="12600" xr:uid="{00000000-0005-0000-0000-00009F360000}"/>
    <cellStyle name="Normal 13 18 2" xfId="12601" xr:uid="{00000000-0005-0000-0000-0000A0360000}"/>
    <cellStyle name="Normal 13 18 2 2" xfId="12602" xr:uid="{00000000-0005-0000-0000-0000A1360000}"/>
    <cellStyle name="Normal 13 18 2 2 2" xfId="12603" xr:uid="{00000000-0005-0000-0000-0000A2360000}"/>
    <cellStyle name="Normal 13 18 2 2 2 2" xfId="21014" xr:uid="{00000000-0005-0000-0000-0000A3360000}"/>
    <cellStyle name="Normal 13 18 2 2 3" xfId="21013" xr:uid="{00000000-0005-0000-0000-0000A4360000}"/>
    <cellStyle name="Normal 13 18 2 3" xfId="12604" xr:uid="{00000000-0005-0000-0000-0000A5360000}"/>
    <cellStyle name="Normal 13 18 2 3 2" xfId="21015" xr:uid="{00000000-0005-0000-0000-0000A6360000}"/>
    <cellStyle name="Normal 13 18 2 4" xfId="21012" xr:uid="{00000000-0005-0000-0000-0000A7360000}"/>
    <cellStyle name="Normal 13 18 3" xfId="12605" xr:uid="{00000000-0005-0000-0000-0000A8360000}"/>
    <cellStyle name="Normal 13 18 3 2" xfId="12606" xr:uid="{00000000-0005-0000-0000-0000A9360000}"/>
    <cellStyle name="Normal 13 18 3 2 2" xfId="21017" xr:uid="{00000000-0005-0000-0000-0000AA360000}"/>
    <cellStyle name="Normal 13 18 3 3" xfId="21016" xr:uid="{00000000-0005-0000-0000-0000AB360000}"/>
    <cellStyle name="Normal 13 18 4" xfId="12607" xr:uid="{00000000-0005-0000-0000-0000AC360000}"/>
    <cellStyle name="Normal 13 18 4 2" xfId="21018" xr:uid="{00000000-0005-0000-0000-0000AD360000}"/>
    <cellStyle name="Normal 13 18 5" xfId="21011" xr:uid="{00000000-0005-0000-0000-0000AE360000}"/>
    <cellStyle name="Normal 13 19" xfId="12608" xr:uid="{00000000-0005-0000-0000-0000AF360000}"/>
    <cellStyle name="Normal 13 19 2" xfId="21019" xr:uid="{00000000-0005-0000-0000-0000B0360000}"/>
    <cellStyle name="Normal 13 2" xfId="12609" xr:uid="{00000000-0005-0000-0000-0000B1360000}"/>
    <cellStyle name="Normal 13 2 2" xfId="12610" xr:uid="{00000000-0005-0000-0000-0000B2360000}"/>
    <cellStyle name="Normal 13 2 2 2" xfId="12611" xr:uid="{00000000-0005-0000-0000-0000B3360000}"/>
    <cellStyle name="Normal 13 2 2 2 2" xfId="12612" xr:uid="{00000000-0005-0000-0000-0000B4360000}"/>
    <cellStyle name="Normal 13 2 2 2 2 2" xfId="21023" xr:uid="{00000000-0005-0000-0000-0000B5360000}"/>
    <cellStyle name="Normal 13 2 2 2 3" xfId="12613" xr:uid="{00000000-0005-0000-0000-0000B6360000}"/>
    <cellStyle name="Normal 13 2 2 2 3 2" xfId="21024" xr:uid="{00000000-0005-0000-0000-0000B7360000}"/>
    <cellStyle name="Normal 13 2 2 2 4" xfId="21022" xr:uid="{00000000-0005-0000-0000-0000B8360000}"/>
    <cellStyle name="Normal 13 2 2 3" xfId="12614" xr:uid="{00000000-0005-0000-0000-0000B9360000}"/>
    <cellStyle name="Normal 13 2 2 3 2" xfId="12615" xr:uid="{00000000-0005-0000-0000-0000BA360000}"/>
    <cellStyle name="Normal 13 2 2 3 2 2" xfId="21026" xr:uid="{00000000-0005-0000-0000-0000BB360000}"/>
    <cellStyle name="Normal 13 2 2 3 3" xfId="21025" xr:uid="{00000000-0005-0000-0000-0000BC360000}"/>
    <cellStyle name="Normal 13 2 2 4" xfId="12616" xr:uid="{00000000-0005-0000-0000-0000BD360000}"/>
    <cellStyle name="Normal 13 2 2 4 2" xfId="21027" xr:uid="{00000000-0005-0000-0000-0000BE360000}"/>
    <cellStyle name="Normal 13 2 2 5" xfId="12617" xr:uid="{00000000-0005-0000-0000-0000BF360000}"/>
    <cellStyle name="Normal 13 2 2 5 2" xfId="21028" xr:uid="{00000000-0005-0000-0000-0000C0360000}"/>
    <cellStyle name="Normal 13 2 2 6" xfId="21021" xr:uid="{00000000-0005-0000-0000-0000C1360000}"/>
    <cellStyle name="Normal 13 2 3" xfId="12618" xr:uid="{00000000-0005-0000-0000-0000C2360000}"/>
    <cellStyle name="Normal 13 2 3 2" xfId="12619" xr:uid="{00000000-0005-0000-0000-0000C3360000}"/>
    <cellStyle name="Normal 13 2 3 2 2" xfId="12620" xr:uid="{00000000-0005-0000-0000-0000C4360000}"/>
    <cellStyle name="Normal 13 2 3 2 2 2" xfId="21031" xr:uid="{00000000-0005-0000-0000-0000C5360000}"/>
    <cellStyle name="Normal 13 2 3 2 3" xfId="21030" xr:uid="{00000000-0005-0000-0000-0000C6360000}"/>
    <cellStyle name="Normal 13 2 3 3" xfId="12621" xr:uid="{00000000-0005-0000-0000-0000C7360000}"/>
    <cellStyle name="Normal 13 2 3 3 2" xfId="21032" xr:uid="{00000000-0005-0000-0000-0000C8360000}"/>
    <cellStyle name="Normal 13 2 3 4" xfId="12622" xr:uid="{00000000-0005-0000-0000-0000C9360000}"/>
    <cellStyle name="Normal 13 2 3 4 2" xfId="21033" xr:uid="{00000000-0005-0000-0000-0000CA360000}"/>
    <cellStyle name="Normal 13 2 3 5" xfId="21029" xr:uid="{00000000-0005-0000-0000-0000CB360000}"/>
    <cellStyle name="Normal 13 2 4" xfId="12623" xr:uid="{00000000-0005-0000-0000-0000CC360000}"/>
    <cellStyle name="Normal 13 2 4 2" xfId="12624" xr:uid="{00000000-0005-0000-0000-0000CD360000}"/>
    <cellStyle name="Normal 13 2 4 2 2" xfId="21035" xr:uid="{00000000-0005-0000-0000-0000CE360000}"/>
    <cellStyle name="Normal 13 2 4 3" xfId="12625" xr:uid="{00000000-0005-0000-0000-0000CF360000}"/>
    <cellStyle name="Normal 13 2 4 3 2" xfId="21036" xr:uid="{00000000-0005-0000-0000-0000D0360000}"/>
    <cellStyle name="Normal 13 2 4 4" xfId="21034" xr:uid="{00000000-0005-0000-0000-0000D1360000}"/>
    <cellStyle name="Normal 13 2 5" xfId="12626" xr:uid="{00000000-0005-0000-0000-0000D2360000}"/>
    <cellStyle name="Normal 13 2 5 2" xfId="21037" xr:uid="{00000000-0005-0000-0000-0000D3360000}"/>
    <cellStyle name="Normal 13 2 6" xfId="12627" xr:uid="{00000000-0005-0000-0000-0000D4360000}"/>
    <cellStyle name="Normal 13 2 6 2" xfId="21038" xr:uid="{00000000-0005-0000-0000-0000D5360000}"/>
    <cellStyle name="Normal 13 2 7" xfId="12628" xr:uid="{00000000-0005-0000-0000-0000D6360000}"/>
    <cellStyle name="Normal 13 2 8" xfId="21020" xr:uid="{00000000-0005-0000-0000-0000D7360000}"/>
    <cellStyle name="Normal 13 20" xfId="12629" xr:uid="{00000000-0005-0000-0000-0000D8360000}"/>
    <cellStyle name="Normal 13 20 2" xfId="21039" xr:uid="{00000000-0005-0000-0000-0000D9360000}"/>
    <cellStyle name="Normal 13 21" xfId="12630" xr:uid="{00000000-0005-0000-0000-0000DA360000}"/>
    <cellStyle name="Normal 13 21 2" xfId="21040" xr:uid="{00000000-0005-0000-0000-0000DB360000}"/>
    <cellStyle name="Normal 13 3" xfId="12631" xr:uid="{00000000-0005-0000-0000-0000DC360000}"/>
    <cellStyle name="Normal 13 3 2" xfId="12632" xr:uid="{00000000-0005-0000-0000-0000DD360000}"/>
    <cellStyle name="Normal 13 3 2 2" xfId="12633" xr:uid="{00000000-0005-0000-0000-0000DE360000}"/>
    <cellStyle name="Normal 13 3 2 2 2" xfId="21043" xr:uid="{00000000-0005-0000-0000-0000DF360000}"/>
    <cellStyle name="Normal 13 3 2 3" xfId="12634" xr:uid="{00000000-0005-0000-0000-0000E0360000}"/>
    <cellStyle name="Normal 13 3 2 3 2" xfId="21044" xr:uid="{00000000-0005-0000-0000-0000E1360000}"/>
    <cellStyle name="Normal 13 3 2 4" xfId="12635" xr:uid="{00000000-0005-0000-0000-0000E2360000}"/>
    <cellStyle name="Normal 13 3 2 4 2" xfId="21045" xr:uid="{00000000-0005-0000-0000-0000E3360000}"/>
    <cellStyle name="Normal 13 3 2 5" xfId="12636" xr:uid="{00000000-0005-0000-0000-0000E4360000}"/>
    <cellStyle name="Normal 13 3 2 6" xfId="21042" xr:uid="{00000000-0005-0000-0000-0000E5360000}"/>
    <cellStyle name="Normal 13 3 3" xfId="12637" xr:uid="{00000000-0005-0000-0000-0000E6360000}"/>
    <cellStyle name="Normal 13 3 3 2" xfId="12638" xr:uid="{00000000-0005-0000-0000-0000E7360000}"/>
    <cellStyle name="Normal 13 3 3 2 2" xfId="12639" xr:uid="{00000000-0005-0000-0000-0000E8360000}"/>
    <cellStyle name="Normal 13 3 3 2 3" xfId="21047" xr:uid="{00000000-0005-0000-0000-0000E9360000}"/>
    <cellStyle name="Normal 13 3 3 3" xfId="12640" xr:uid="{00000000-0005-0000-0000-0000EA360000}"/>
    <cellStyle name="Normal 13 3 3 3 2" xfId="12641" xr:uid="{00000000-0005-0000-0000-0000EB360000}"/>
    <cellStyle name="Normal 13 3 3 3 3" xfId="21048" xr:uid="{00000000-0005-0000-0000-0000EC360000}"/>
    <cellStyle name="Normal 13 3 3 4" xfId="12642" xr:uid="{00000000-0005-0000-0000-0000ED360000}"/>
    <cellStyle name="Normal 13 3 3 5" xfId="21046" xr:uid="{00000000-0005-0000-0000-0000EE360000}"/>
    <cellStyle name="Normal 13 3 4" xfId="12643" xr:uid="{00000000-0005-0000-0000-0000EF360000}"/>
    <cellStyle name="Normal 13 3 4 2" xfId="12644" xr:uid="{00000000-0005-0000-0000-0000F0360000}"/>
    <cellStyle name="Normal 13 3 4 2 2" xfId="21050" xr:uid="{00000000-0005-0000-0000-0000F1360000}"/>
    <cellStyle name="Normal 13 3 4 3" xfId="12645" xr:uid="{00000000-0005-0000-0000-0000F2360000}"/>
    <cellStyle name="Normal 13 3 4 4" xfId="21049" xr:uid="{00000000-0005-0000-0000-0000F3360000}"/>
    <cellStyle name="Normal 13 3 5" xfId="12646" xr:uid="{00000000-0005-0000-0000-0000F4360000}"/>
    <cellStyle name="Normal 13 3 5 2" xfId="12647" xr:uid="{00000000-0005-0000-0000-0000F5360000}"/>
    <cellStyle name="Normal 13 3 5 3" xfId="21051" xr:uid="{00000000-0005-0000-0000-0000F6360000}"/>
    <cellStyle name="Normal 13 3 6" xfId="12648" xr:uid="{00000000-0005-0000-0000-0000F7360000}"/>
    <cellStyle name="Normal 13 3 7" xfId="12649" xr:uid="{00000000-0005-0000-0000-0000F8360000}"/>
    <cellStyle name="Normal 13 3 8" xfId="21041" xr:uid="{00000000-0005-0000-0000-0000F9360000}"/>
    <cellStyle name="Normal 13 4" xfId="12650" xr:uid="{00000000-0005-0000-0000-0000FA360000}"/>
    <cellStyle name="Normal 13 4 2" xfId="12651" xr:uid="{00000000-0005-0000-0000-0000FB360000}"/>
    <cellStyle name="Normal 13 4 2 2" xfId="12652" xr:uid="{00000000-0005-0000-0000-0000FC360000}"/>
    <cellStyle name="Normal 13 4 2 2 2" xfId="21054" xr:uid="{00000000-0005-0000-0000-0000FD360000}"/>
    <cellStyle name="Normal 13 4 2 3" xfId="12653" xr:uid="{00000000-0005-0000-0000-0000FE360000}"/>
    <cellStyle name="Normal 13 4 2 3 2" xfId="21055" xr:uid="{00000000-0005-0000-0000-0000FF360000}"/>
    <cellStyle name="Normal 13 4 2 4" xfId="21053" xr:uid="{00000000-0005-0000-0000-000000370000}"/>
    <cellStyle name="Normal 13 4 3" xfId="12654" xr:uid="{00000000-0005-0000-0000-000001370000}"/>
    <cellStyle name="Normal 13 4 3 2" xfId="12655" xr:uid="{00000000-0005-0000-0000-000002370000}"/>
    <cellStyle name="Normal 13 4 3 2 2" xfId="21057" xr:uid="{00000000-0005-0000-0000-000003370000}"/>
    <cellStyle name="Normal 13 4 3 3" xfId="21056" xr:uid="{00000000-0005-0000-0000-000004370000}"/>
    <cellStyle name="Normal 13 4 4" xfId="12656" xr:uid="{00000000-0005-0000-0000-000005370000}"/>
    <cellStyle name="Normal 13 4 4 2" xfId="21058" xr:uid="{00000000-0005-0000-0000-000006370000}"/>
    <cellStyle name="Normal 13 4 5" xfId="12657" xr:uid="{00000000-0005-0000-0000-000007370000}"/>
    <cellStyle name="Normal 13 4 5 2" xfId="21059" xr:uid="{00000000-0005-0000-0000-000008370000}"/>
    <cellStyle name="Normal 13 4 6" xfId="12658" xr:uid="{00000000-0005-0000-0000-000009370000}"/>
    <cellStyle name="Normal 13 4 7" xfId="21052" xr:uid="{00000000-0005-0000-0000-00000A370000}"/>
    <cellStyle name="Normal 13 5" xfId="12659" xr:uid="{00000000-0005-0000-0000-00000B370000}"/>
    <cellStyle name="Normal 13 5 2" xfId="12660" xr:uid="{00000000-0005-0000-0000-00000C370000}"/>
    <cellStyle name="Normal 13 5 2 2" xfId="12661" xr:uid="{00000000-0005-0000-0000-00000D370000}"/>
    <cellStyle name="Normal 13 5 2 2 2" xfId="21062" xr:uid="{00000000-0005-0000-0000-00000E370000}"/>
    <cellStyle name="Normal 13 5 2 3" xfId="12662" xr:uid="{00000000-0005-0000-0000-00000F370000}"/>
    <cellStyle name="Normal 13 5 2 4" xfId="21061" xr:uid="{00000000-0005-0000-0000-000010370000}"/>
    <cellStyle name="Normal 13 5 3" xfId="12663" xr:uid="{00000000-0005-0000-0000-000011370000}"/>
    <cellStyle name="Normal 13 5 3 2" xfId="21063" xr:uid="{00000000-0005-0000-0000-000012370000}"/>
    <cellStyle name="Normal 13 5 4" xfId="12664" xr:uid="{00000000-0005-0000-0000-000013370000}"/>
    <cellStyle name="Normal 13 5 4 2" xfId="21064" xr:uid="{00000000-0005-0000-0000-000014370000}"/>
    <cellStyle name="Normal 13 5 5" xfId="12665" xr:uid="{00000000-0005-0000-0000-000015370000}"/>
    <cellStyle name="Normal 13 5 5 2" xfId="21065" xr:uid="{00000000-0005-0000-0000-000016370000}"/>
    <cellStyle name="Normal 13 5 6" xfId="12666" xr:uid="{00000000-0005-0000-0000-000017370000}"/>
    <cellStyle name="Normal 13 5 7" xfId="21060" xr:uid="{00000000-0005-0000-0000-000018370000}"/>
    <cellStyle name="Normal 13 6" xfId="12667" xr:uid="{00000000-0005-0000-0000-000019370000}"/>
    <cellStyle name="Normal 13 6 2" xfId="12668" xr:uid="{00000000-0005-0000-0000-00001A370000}"/>
    <cellStyle name="Normal 13 6 2 2" xfId="21067" xr:uid="{00000000-0005-0000-0000-00001B370000}"/>
    <cellStyle name="Normal 13 6 3" xfId="12669" xr:uid="{00000000-0005-0000-0000-00001C370000}"/>
    <cellStyle name="Normal 13 6 3 2" xfId="21068" xr:uid="{00000000-0005-0000-0000-00001D370000}"/>
    <cellStyle name="Normal 13 6 4" xfId="12670" xr:uid="{00000000-0005-0000-0000-00001E370000}"/>
    <cellStyle name="Normal 13 6 4 2" xfId="21069" xr:uid="{00000000-0005-0000-0000-00001F370000}"/>
    <cellStyle name="Normal 13 6 5" xfId="12671" xr:uid="{00000000-0005-0000-0000-000020370000}"/>
    <cellStyle name="Normal 13 6 5 2" xfId="21070" xr:uid="{00000000-0005-0000-0000-000021370000}"/>
    <cellStyle name="Normal 13 6 6" xfId="12672" xr:uid="{00000000-0005-0000-0000-000022370000}"/>
    <cellStyle name="Normal 13 6 7" xfId="21066" xr:uid="{00000000-0005-0000-0000-000023370000}"/>
    <cellStyle name="Normal 13 7" xfId="12673" xr:uid="{00000000-0005-0000-0000-000024370000}"/>
    <cellStyle name="Normal 13 7 2" xfId="12674" xr:uid="{00000000-0005-0000-0000-000025370000}"/>
    <cellStyle name="Normal 13 7 2 2" xfId="21072" xr:uid="{00000000-0005-0000-0000-000026370000}"/>
    <cellStyle name="Normal 13 7 3" xfId="12675" xr:uid="{00000000-0005-0000-0000-000027370000}"/>
    <cellStyle name="Normal 13 7 3 2" xfId="21073" xr:uid="{00000000-0005-0000-0000-000028370000}"/>
    <cellStyle name="Normal 13 7 4" xfId="12676" xr:uid="{00000000-0005-0000-0000-000029370000}"/>
    <cellStyle name="Normal 13 7 4 2" xfId="21074" xr:uid="{00000000-0005-0000-0000-00002A370000}"/>
    <cellStyle name="Normal 13 7 5" xfId="12677" xr:uid="{00000000-0005-0000-0000-00002B370000}"/>
    <cellStyle name="Normal 13 7 5 2" xfId="21075" xr:uid="{00000000-0005-0000-0000-00002C370000}"/>
    <cellStyle name="Normal 13 7 6" xfId="12678" xr:uid="{00000000-0005-0000-0000-00002D370000}"/>
    <cellStyle name="Normal 13 7 7" xfId="21071" xr:uid="{00000000-0005-0000-0000-00002E370000}"/>
    <cellStyle name="Normal 13 8" xfId="12679" xr:uid="{00000000-0005-0000-0000-00002F370000}"/>
    <cellStyle name="Normal 13 8 2" xfId="12680" xr:uid="{00000000-0005-0000-0000-000030370000}"/>
    <cellStyle name="Normal 13 8 2 2" xfId="21077" xr:uid="{00000000-0005-0000-0000-000031370000}"/>
    <cellStyle name="Normal 13 8 3" xfId="12681" xr:uid="{00000000-0005-0000-0000-000032370000}"/>
    <cellStyle name="Normal 13 8 3 2" xfId="21078" xr:uid="{00000000-0005-0000-0000-000033370000}"/>
    <cellStyle name="Normal 13 8 4" xfId="12682" xr:uid="{00000000-0005-0000-0000-000034370000}"/>
    <cellStyle name="Normal 13 8 4 2" xfId="21079" xr:uid="{00000000-0005-0000-0000-000035370000}"/>
    <cellStyle name="Normal 13 8 5" xfId="12683" xr:uid="{00000000-0005-0000-0000-000036370000}"/>
    <cellStyle name="Normal 13 8 6" xfId="21076" xr:uid="{00000000-0005-0000-0000-000037370000}"/>
    <cellStyle name="Normal 13 9" xfId="12684" xr:uid="{00000000-0005-0000-0000-000038370000}"/>
    <cellStyle name="Normal 13 9 2" xfId="12685" xr:uid="{00000000-0005-0000-0000-000039370000}"/>
    <cellStyle name="Normal 13 9 2 2" xfId="21081" xr:uid="{00000000-0005-0000-0000-00003A370000}"/>
    <cellStyle name="Normal 13 9 3" xfId="12686" xr:uid="{00000000-0005-0000-0000-00003B370000}"/>
    <cellStyle name="Normal 13 9 3 2" xfId="21082" xr:uid="{00000000-0005-0000-0000-00003C370000}"/>
    <cellStyle name="Normal 13 9 4" xfId="12687" xr:uid="{00000000-0005-0000-0000-00003D370000}"/>
    <cellStyle name="Normal 13 9 4 2" xfId="21083" xr:uid="{00000000-0005-0000-0000-00003E370000}"/>
    <cellStyle name="Normal 13 9 5" xfId="21080" xr:uid="{00000000-0005-0000-0000-00003F370000}"/>
    <cellStyle name="Normal 130" xfId="12688" xr:uid="{00000000-0005-0000-0000-000040370000}"/>
    <cellStyle name="Normal 130 2" xfId="12689" xr:uid="{00000000-0005-0000-0000-000041370000}"/>
    <cellStyle name="Normal 130 3" xfId="12690" xr:uid="{00000000-0005-0000-0000-000042370000}"/>
    <cellStyle name="Normal 130 4" xfId="21084" xr:uid="{00000000-0005-0000-0000-000043370000}"/>
    <cellStyle name="Normal 131" xfId="12691" xr:uid="{00000000-0005-0000-0000-000044370000}"/>
    <cellStyle name="Normal 131 2" xfId="12692" xr:uid="{00000000-0005-0000-0000-000045370000}"/>
    <cellStyle name="Normal 131 3" xfId="12693" xr:uid="{00000000-0005-0000-0000-000046370000}"/>
    <cellStyle name="Normal 131 4" xfId="21085" xr:uid="{00000000-0005-0000-0000-000047370000}"/>
    <cellStyle name="Normal 132" xfId="12694" xr:uid="{00000000-0005-0000-0000-000048370000}"/>
    <cellStyle name="Normal 132 2" xfId="12695" xr:uid="{00000000-0005-0000-0000-000049370000}"/>
    <cellStyle name="Normal 132 3" xfId="12696" xr:uid="{00000000-0005-0000-0000-00004A370000}"/>
    <cellStyle name="Normal 132 4" xfId="21086" xr:uid="{00000000-0005-0000-0000-00004B370000}"/>
    <cellStyle name="Normal 133" xfId="12697" xr:uid="{00000000-0005-0000-0000-00004C370000}"/>
    <cellStyle name="Normal 133 2" xfId="12698" xr:uid="{00000000-0005-0000-0000-00004D370000}"/>
    <cellStyle name="Normal 133 3" xfId="12699" xr:uid="{00000000-0005-0000-0000-00004E370000}"/>
    <cellStyle name="Normal 133 4" xfId="21087" xr:uid="{00000000-0005-0000-0000-00004F370000}"/>
    <cellStyle name="Normal 134" xfId="12700" xr:uid="{00000000-0005-0000-0000-000050370000}"/>
    <cellStyle name="Normal 134 2" xfId="12701" xr:uid="{00000000-0005-0000-0000-000051370000}"/>
    <cellStyle name="Normal 134 3" xfId="12702" xr:uid="{00000000-0005-0000-0000-000052370000}"/>
    <cellStyle name="Normal 134 4" xfId="21088" xr:uid="{00000000-0005-0000-0000-000053370000}"/>
    <cellStyle name="Normal 135" xfId="12703" xr:uid="{00000000-0005-0000-0000-000054370000}"/>
    <cellStyle name="Normal 135 2" xfId="12704" xr:uid="{00000000-0005-0000-0000-000055370000}"/>
    <cellStyle name="Normal 135 3" xfId="12705" xr:uid="{00000000-0005-0000-0000-000056370000}"/>
    <cellStyle name="Normal 135 4" xfId="21089" xr:uid="{00000000-0005-0000-0000-000057370000}"/>
    <cellStyle name="Normal 136" xfId="12706" xr:uid="{00000000-0005-0000-0000-000058370000}"/>
    <cellStyle name="Normal 136 2" xfId="12707" xr:uid="{00000000-0005-0000-0000-000059370000}"/>
    <cellStyle name="Normal 136 3" xfId="12708" xr:uid="{00000000-0005-0000-0000-00005A370000}"/>
    <cellStyle name="Normal 136 4" xfId="21090" xr:uid="{00000000-0005-0000-0000-00005B370000}"/>
    <cellStyle name="Normal 137" xfId="12709" xr:uid="{00000000-0005-0000-0000-00005C370000}"/>
    <cellStyle name="Normal 137 2" xfId="12710" xr:uid="{00000000-0005-0000-0000-00005D370000}"/>
    <cellStyle name="Normal 137 3" xfId="12711" xr:uid="{00000000-0005-0000-0000-00005E370000}"/>
    <cellStyle name="Normal 137 4" xfId="21091" xr:uid="{00000000-0005-0000-0000-00005F370000}"/>
    <cellStyle name="Normal 138" xfId="12712" xr:uid="{00000000-0005-0000-0000-000060370000}"/>
    <cellStyle name="Normal 138 2" xfId="12713" xr:uid="{00000000-0005-0000-0000-000061370000}"/>
    <cellStyle name="Normal 138 3" xfId="12714" xr:uid="{00000000-0005-0000-0000-000062370000}"/>
    <cellStyle name="Normal 138 4" xfId="21092" xr:uid="{00000000-0005-0000-0000-000063370000}"/>
    <cellStyle name="Normal 139" xfId="12715" xr:uid="{00000000-0005-0000-0000-000064370000}"/>
    <cellStyle name="Normal 139 2" xfId="12716" xr:uid="{00000000-0005-0000-0000-000065370000}"/>
    <cellStyle name="Normal 139 3" xfId="12717" xr:uid="{00000000-0005-0000-0000-000066370000}"/>
    <cellStyle name="Normal 139 4" xfId="21093" xr:uid="{00000000-0005-0000-0000-000067370000}"/>
    <cellStyle name="Normal 14" xfId="12718" xr:uid="{00000000-0005-0000-0000-000068370000}"/>
    <cellStyle name="Normal 14 10" xfId="12719" xr:uid="{00000000-0005-0000-0000-000069370000}"/>
    <cellStyle name="Normal 14 10 2" xfId="12720" xr:uid="{00000000-0005-0000-0000-00006A370000}"/>
    <cellStyle name="Normal 14 10 2 2" xfId="21095" xr:uid="{00000000-0005-0000-0000-00006B370000}"/>
    <cellStyle name="Normal 14 10 3" xfId="12721" xr:uid="{00000000-0005-0000-0000-00006C370000}"/>
    <cellStyle name="Normal 14 10 3 2" xfId="21096" xr:uid="{00000000-0005-0000-0000-00006D370000}"/>
    <cellStyle name="Normal 14 10 4" xfId="12722" xr:uid="{00000000-0005-0000-0000-00006E370000}"/>
    <cellStyle name="Normal 14 10 4 2" xfId="21097" xr:uid="{00000000-0005-0000-0000-00006F370000}"/>
    <cellStyle name="Normal 14 10 5" xfId="21094" xr:uid="{00000000-0005-0000-0000-000070370000}"/>
    <cellStyle name="Normal 14 11" xfId="12723" xr:uid="{00000000-0005-0000-0000-000071370000}"/>
    <cellStyle name="Normal 14 11 2" xfId="12724" xr:uid="{00000000-0005-0000-0000-000072370000}"/>
    <cellStyle name="Normal 14 11 2 2" xfId="21099" xr:uid="{00000000-0005-0000-0000-000073370000}"/>
    <cellStyle name="Normal 14 11 3" xfId="12725" xr:uid="{00000000-0005-0000-0000-000074370000}"/>
    <cellStyle name="Normal 14 11 3 2" xfId="21100" xr:uid="{00000000-0005-0000-0000-000075370000}"/>
    <cellStyle name="Normal 14 11 4" xfId="12726" xr:uid="{00000000-0005-0000-0000-000076370000}"/>
    <cellStyle name="Normal 14 11 4 2" xfId="21101" xr:uid="{00000000-0005-0000-0000-000077370000}"/>
    <cellStyle name="Normal 14 11 5" xfId="21098" xr:uid="{00000000-0005-0000-0000-000078370000}"/>
    <cellStyle name="Normal 14 12" xfId="12727" xr:uid="{00000000-0005-0000-0000-000079370000}"/>
    <cellStyle name="Normal 14 12 2" xfId="12728" xr:uid="{00000000-0005-0000-0000-00007A370000}"/>
    <cellStyle name="Normal 14 12 2 2" xfId="21103" xr:uid="{00000000-0005-0000-0000-00007B370000}"/>
    <cellStyle name="Normal 14 12 3" xfId="12729" xr:uid="{00000000-0005-0000-0000-00007C370000}"/>
    <cellStyle name="Normal 14 12 3 2" xfId="21104" xr:uid="{00000000-0005-0000-0000-00007D370000}"/>
    <cellStyle name="Normal 14 12 4" xfId="12730" xr:uid="{00000000-0005-0000-0000-00007E370000}"/>
    <cellStyle name="Normal 14 12 4 2" xfId="21105" xr:uid="{00000000-0005-0000-0000-00007F370000}"/>
    <cellStyle name="Normal 14 12 5" xfId="21102" xr:uid="{00000000-0005-0000-0000-000080370000}"/>
    <cellStyle name="Normal 14 13" xfId="12731" xr:uid="{00000000-0005-0000-0000-000081370000}"/>
    <cellStyle name="Normal 14 13 2" xfId="12732" xr:uid="{00000000-0005-0000-0000-000082370000}"/>
    <cellStyle name="Normal 14 13 2 2" xfId="21107" xr:uid="{00000000-0005-0000-0000-000083370000}"/>
    <cellStyle name="Normal 14 13 3" xfId="12733" xr:uid="{00000000-0005-0000-0000-000084370000}"/>
    <cellStyle name="Normal 14 13 3 2" xfId="21108" xr:uid="{00000000-0005-0000-0000-000085370000}"/>
    <cellStyle name="Normal 14 13 4" xfId="12734" xr:uid="{00000000-0005-0000-0000-000086370000}"/>
    <cellStyle name="Normal 14 13 4 2" xfId="21109" xr:uid="{00000000-0005-0000-0000-000087370000}"/>
    <cellStyle name="Normal 14 13 5" xfId="21106" xr:uid="{00000000-0005-0000-0000-000088370000}"/>
    <cellStyle name="Normal 14 14" xfId="12735" xr:uid="{00000000-0005-0000-0000-000089370000}"/>
    <cellStyle name="Normal 14 14 2" xfId="12736" xr:uid="{00000000-0005-0000-0000-00008A370000}"/>
    <cellStyle name="Normal 14 14 2 2" xfId="21111" xr:uid="{00000000-0005-0000-0000-00008B370000}"/>
    <cellStyle name="Normal 14 14 3" xfId="12737" xr:uid="{00000000-0005-0000-0000-00008C370000}"/>
    <cellStyle name="Normal 14 14 3 2" xfId="21112" xr:uid="{00000000-0005-0000-0000-00008D370000}"/>
    <cellStyle name="Normal 14 14 4" xfId="12738" xr:uid="{00000000-0005-0000-0000-00008E370000}"/>
    <cellStyle name="Normal 14 14 4 2" xfId="21113" xr:uid="{00000000-0005-0000-0000-00008F370000}"/>
    <cellStyle name="Normal 14 14 5" xfId="21110" xr:uid="{00000000-0005-0000-0000-000090370000}"/>
    <cellStyle name="Normal 14 15" xfId="12739" xr:uid="{00000000-0005-0000-0000-000091370000}"/>
    <cellStyle name="Normal 14 15 2" xfId="12740" xr:uid="{00000000-0005-0000-0000-000092370000}"/>
    <cellStyle name="Normal 14 15 2 2" xfId="21115" xr:uid="{00000000-0005-0000-0000-000093370000}"/>
    <cellStyle name="Normal 14 15 3" xfId="12741" xr:uid="{00000000-0005-0000-0000-000094370000}"/>
    <cellStyle name="Normal 14 15 3 2" xfId="21116" xr:uid="{00000000-0005-0000-0000-000095370000}"/>
    <cellStyle name="Normal 14 15 4" xfId="12742" xr:uid="{00000000-0005-0000-0000-000096370000}"/>
    <cellStyle name="Normal 14 15 4 2" xfId="21117" xr:uid="{00000000-0005-0000-0000-000097370000}"/>
    <cellStyle name="Normal 14 15 5" xfId="21114" xr:uid="{00000000-0005-0000-0000-000098370000}"/>
    <cellStyle name="Normal 14 16" xfId="12743" xr:uid="{00000000-0005-0000-0000-000099370000}"/>
    <cellStyle name="Normal 14 16 2" xfId="12744" xr:uid="{00000000-0005-0000-0000-00009A370000}"/>
    <cellStyle name="Normal 14 16 2 2" xfId="21119" xr:uid="{00000000-0005-0000-0000-00009B370000}"/>
    <cellStyle name="Normal 14 16 3" xfId="12745" xr:uid="{00000000-0005-0000-0000-00009C370000}"/>
    <cellStyle name="Normal 14 16 3 2" xfId="21120" xr:uid="{00000000-0005-0000-0000-00009D370000}"/>
    <cellStyle name="Normal 14 16 4" xfId="12746" xr:uid="{00000000-0005-0000-0000-00009E370000}"/>
    <cellStyle name="Normal 14 16 4 2" xfId="21121" xr:uid="{00000000-0005-0000-0000-00009F370000}"/>
    <cellStyle name="Normal 14 16 5" xfId="21118" xr:uid="{00000000-0005-0000-0000-0000A0370000}"/>
    <cellStyle name="Normal 14 17" xfId="12747" xr:uid="{00000000-0005-0000-0000-0000A1370000}"/>
    <cellStyle name="Normal 14 17 2" xfId="12748" xr:uid="{00000000-0005-0000-0000-0000A2370000}"/>
    <cellStyle name="Normal 14 17 2 2" xfId="21123" xr:uid="{00000000-0005-0000-0000-0000A3370000}"/>
    <cellStyle name="Normal 14 17 3" xfId="12749" xr:uid="{00000000-0005-0000-0000-0000A4370000}"/>
    <cellStyle name="Normal 14 17 3 2" xfId="21124" xr:uid="{00000000-0005-0000-0000-0000A5370000}"/>
    <cellStyle name="Normal 14 17 4" xfId="12750" xr:uid="{00000000-0005-0000-0000-0000A6370000}"/>
    <cellStyle name="Normal 14 17 4 2" xfId="21125" xr:uid="{00000000-0005-0000-0000-0000A7370000}"/>
    <cellStyle name="Normal 14 17 5" xfId="21122" xr:uid="{00000000-0005-0000-0000-0000A8370000}"/>
    <cellStyle name="Normal 14 18" xfId="12751" xr:uid="{00000000-0005-0000-0000-0000A9370000}"/>
    <cellStyle name="Normal 14 18 2" xfId="12752" xr:uid="{00000000-0005-0000-0000-0000AA370000}"/>
    <cellStyle name="Normal 14 18 2 2" xfId="12753" xr:uid="{00000000-0005-0000-0000-0000AB370000}"/>
    <cellStyle name="Normal 14 18 2 2 2" xfId="12754" xr:uid="{00000000-0005-0000-0000-0000AC370000}"/>
    <cellStyle name="Normal 14 18 2 2 2 2" xfId="21129" xr:uid="{00000000-0005-0000-0000-0000AD370000}"/>
    <cellStyle name="Normal 14 18 2 2 3" xfId="21128" xr:uid="{00000000-0005-0000-0000-0000AE370000}"/>
    <cellStyle name="Normal 14 18 2 3" xfId="12755" xr:uid="{00000000-0005-0000-0000-0000AF370000}"/>
    <cellStyle name="Normal 14 18 2 3 2" xfId="21130" xr:uid="{00000000-0005-0000-0000-0000B0370000}"/>
    <cellStyle name="Normal 14 18 2 4" xfId="21127" xr:uid="{00000000-0005-0000-0000-0000B1370000}"/>
    <cellStyle name="Normal 14 18 3" xfId="12756" xr:uid="{00000000-0005-0000-0000-0000B2370000}"/>
    <cellStyle name="Normal 14 18 3 2" xfId="12757" xr:uid="{00000000-0005-0000-0000-0000B3370000}"/>
    <cellStyle name="Normal 14 18 3 2 2" xfId="21132" xr:uid="{00000000-0005-0000-0000-0000B4370000}"/>
    <cellStyle name="Normal 14 18 3 3" xfId="21131" xr:uid="{00000000-0005-0000-0000-0000B5370000}"/>
    <cellStyle name="Normal 14 18 4" xfId="12758" xr:uid="{00000000-0005-0000-0000-0000B6370000}"/>
    <cellStyle name="Normal 14 18 4 2" xfId="21133" xr:uid="{00000000-0005-0000-0000-0000B7370000}"/>
    <cellStyle name="Normal 14 18 5" xfId="21126" xr:uid="{00000000-0005-0000-0000-0000B8370000}"/>
    <cellStyle name="Normal 14 19" xfId="12759" xr:uid="{00000000-0005-0000-0000-0000B9370000}"/>
    <cellStyle name="Normal 14 19 2" xfId="21134" xr:uid="{00000000-0005-0000-0000-0000BA370000}"/>
    <cellStyle name="Normal 14 2" xfId="12760" xr:uid="{00000000-0005-0000-0000-0000BB370000}"/>
    <cellStyle name="Normal 14 2 2" xfId="12761" xr:uid="{00000000-0005-0000-0000-0000BC370000}"/>
    <cellStyle name="Normal 14 2 2 2" xfId="12762" xr:uid="{00000000-0005-0000-0000-0000BD370000}"/>
    <cellStyle name="Normal 14 2 2 2 2" xfId="12763" xr:uid="{00000000-0005-0000-0000-0000BE370000}"/>
    <cellStyle name="Normal 14 2 2 2 2 2" xfId="21138" xr:uid="{00000000-0005-0000-0000-0000BF370000}"/>
    <cellStyle name="Normal 14 2 2 2 3" xfId="12764" xr:uid="{00000000-0005-0000-0000-0000C0370000}"/>
    <cellStyle name="Normal 14 2 2 2 3 2" xfId="21139" xr:uid="{00000000-0005-0000-0000-0000C1370000}"/>
    <cellStyle name="Normal 14 2 2 2 4" xfId="21137" xr:uid="{00000000-0005-0000-0000-0000C2370000}"/>
    <cellStyle name="Normal 14 2 2 3" xfId="12765" xr:uid="{00000000-0005-0000-0000-0000C3370000}"/>
    <cellStyle name="Normal 14 2 2 3 2" xfId="12766" xr:uid="{00000000-0005-0000-0000-0000C4370000}"/>
    <cellStyle name="Normal 14 2 2 3 2 2" xfId="21141" xr:uid="{00000000-0005-0000-0000-0000C5370000}"/>
    <cellStyle name="Normal 14 2 2 3 3" xfId="21140" xr:uid="{00000000-0005-0000-0000-0000C6370000}"/>
    <cellStyle name="Normal 14 2 2 4" xfId="12767" xr:uid="{00000000-0005-0000-0000-0000C7370000}"/>
    <cellStyle name="Normal 14 2 2 4 2" xfId="21142" xr:uid="{00000000-0005-0000-0000-0000C8370000}"/>
    <cellStyle name="Normal 14 2 2 5" xfId="12768" xr:uid="{00000000-0005-0000-0000-0000C9370000}"/>
    <cellStyle name="Normal 14 2 2 5 2" xfId="21143" xr:uid="{00000000-0005-0000-0000-0000CA370000}"/>
    <cellStyle name="Normal 14 2 2 6" xfId="12769" xr:uid="{00000000-0005-0000-0000-0000CB370000}"/>
    <cellStyle name="Normal 14 2 2 6 2" xfId="21144" xr:uid="{00000000-0005-0000-0000-0000CC370000}"/>
    <cellStyle name="Normal 14 2 2 7" xfId="12770" xr:uid="{00000000-0005-0000-0000-0000CD370000}"/>
    <cellStyle name="Normal 14 2 2 7 2" xfId="21145" xr:uid="{00000000-0005-0000-0000-0000CE370000}"/>
    <cellStyle name="Normal 14 2 2 8" xfId="21136" xr:uid="{00000000-0005-0000-0000-0000CF370000}"/>
    <cellStyle name="Normal 14 2 3" xfId="12771" xr:uid="{00000000-0005-0000-0000-0000D0370000}"/>
    <cellStyle name="Normal 14 2 3 2" xfId="12772" xr:uid="{00000000-0005-0000-0000-0000D1370000}"/>
    <cellStyle name="Normal 14 2 3 2 2" xfId="12773" xr:uid="{00000000-0005-0000-0000-0000D2370000}"/>
    <cellStyle name="Normal 14 2 3 2 2 2" xfId="21148" xr:uid="{00000000-0005-0000-0000-0000D3370000}"/>
    <cellStyle name="Normal 14 2 3 2 3" xfId="21147" xr:uid="{00000000-0005-0000-0000-0000D4370000}"/>
    <cellStyle name="Normal 14 2 3 3" xfId="12774" xr:uid="{00000000-0005-0000-0000-0000D5370000}"/>
    <cellStyle name="Normal 14 2 3 3 2" xfId="21149" xr:uid="{00000000-0005-0000-0000-0000D6370000}"/>
    <cellStyle name="Normal 14 2 3 4" xfId="12775" xr:uid="{00000000-0005-0000-0000-0000D7370000}"/>
    <cellStyle name="Normal 14 2 3 4 2" xfId="21150" xr:uid="{00000000-0005-0000-0000-0000D8370000}"/>
    <cellStyle name="Normal 14 2 3 5" xfId="21146" xr:uid="{00000000-0005-0000-0000-0000D9370000}"/>
    <cellStyle name="Normal 14 2 4" xfId="12776" xr:uid="{00000000-0005-0000-0000-0000DA370000}"/>
    <cellStyle name="Normal 14 2 4 2" xfId="12777" xr:uid="{00000000-0005-0000-0000-0000DB370000}"/>
    <cellStyle name="Normal 14 2 4 2 2" xfId="21152" xr:uid="{00000000-0005-0000-0000-0000DC370000}"/>
    <cellStyle name="Normal 14 2 4 3" xfId="12778" xr:uid="{00000000-0005-0000-0000-0000DD370000}"/>
    <cellStyle name="Normal 14 2 4 3 2" xfId="21153" xr:uid="{00000000-0005-0000-0000-0000DE370000}"/>
    <cellStyle name="Normal 14 2 4 4" xfId="21151" xr:uid="{00000000-0005-0000-0000-0000DF370000}"/>
    <cellStyle name="Normal 14 2 5" xfId="12779" xr:uid="{00000000-0005-0000-0000-0000E0370000}"/>
    <cellStyle name="Normal 14 2 5 2" xfId="21154" xr:uid="{00000000-0005-0000-0000-0000E1370000}"/>
    <cellStyle name="Normal 14 2 6" xfId="12780" xr:uid="{00000000-0005-0000-0000-0000E2370000}"/>
    <cellStyle name="Normal 14 2 6 2" xfId="21155" xr:uid="{00000000-0005-0000-0000-0000E3370000}"/>
    <cellStyle name="Normal 14 2 7" xfId="12781" xr:uid="{00000000-0005-0000-0000-0000E4370000}"/>
    <cellStyle name="Normal 14 2 7 2" xfId="21156" xr:uid="{00000000-0005-0000-0000-0000E5370000}"/>
    <cellStyle name="Normal 14 2 8" xfId="12782" xr:uid="{00000000-0005-0000-0000-0000E6370000}"/>
    <cellStyle name="Normal 14 2 8 2" xfId="21157" xr:uid="{00000000-0005-0000-0000-0000E7370000}"/>
    <cellStyle name="Normal 14 2 9" xfId="21135" xr:uid="{00000000-0005-0000-0000-0000E8370000}"/>
    <cellStyle name="Normal 14 20" xfId="12783" xr:uid="{00000000-0005-0000-0000-0000E9370000}"/>
    <cellStyle name="Normal 14 20 2" xfId="21158" xr:uid="{00000000-0005-0000-0000-0000EA370000}"/>
    <cellStyle name="Normal 14 21" xfId="12784" xr:uid="{00000000-0005-0000-0000-0000EB370000}"/>
    <cellStyle name="Normal 14 21 2" xfId="21159" xr:uid="{00000000-0005-0000-0000-0000EC370000}"/>
    <cellStyle name="Normal 14 3" xfId="12785" xr:uid="{00000000-0005-0000-0000-0000ED370000}"/>
    <cellStyle name="Normal 14 3 2" xfId="12786" xr:uid="{00000000-0005-0000-0000-0000EE370000}"/>
    <cellStyle name="Normal 14 3 2 2" xfId="12787" xr:uid="{00000000-0005-0000-0000-0000EF370000}"/>
    <cellStyle name="Normal 14 3 2 2 2" xfId="21162" xr:uid="{00000000-0005-0000-0000-0000F0370000}"/>
    <cellStyle name="Normal 14 3 2 3" xfId="12788" xr:uid="{00000000-0005-0000-0000-0000F1370000}"/>
    <cellStyle name="Normal 14 3 2 3 2" xfId="21163" xr:uid="{00000000-0005-0000-0000-0000F2370000}"/>
    <cellStyle name="Normal 14 3 2 4" xfId="12789" xr:uid="{00000000-0005-0000-0000-0000F3370000}"/>
    <cellStyle name="Normal 14 3 2 4 2" xfId="21164" xr:uid="{00000000-0005-0000-0000-0000F4370000}"/>
    <cellStyle name="Normal 14 3 2 5" xfId="12790" xr:uid="{00000000-0005-0000-0000-0000F5370000}"/>
    <cellStyle name="Normal 14 3 2 5 2" xfId="21165" xr:uid="{00000000-0005-0000-0000-0000F6370000}"/>
    <cellStyle name="Normal 14 3 2 6" xfId="12791" xr:uid="{00000000-0005-0000-0000-0000F7370000}"/>
    <cellStyle name="Normal 14 3 2 6 2" xfId="21166" xr:uid="{00000000-0005-0000-0000-0000F8370000}"/>
    <cellStyle name="Normal 14 3 2 7" xfId="21161" xr:uid="{00000000-0005-0000-0000-0000F9370000}"/>
    <cellStyle name="Normal 14 3 3" xfId="12792" xr:uid="{00000000-0005-0000-0000-0000FA370000}"/>
    <cellStyle name="Normal 14 3 3 2" xfId="12793" xr:uid="{00000000-0005-0000-0000-0000FB370000}"/>
    <cellStyle name="Normal 14 3 3 2 2" xfId="21168" xr:uid="{00000000-0005-0000-0000-0000FC370000}"/>
    <cellStyle name="Normal 14 3 3 3" xfId="12794" xr:uid="{00000000-0005-0000-0000-0000FD370000}"/>
    <cellStyle name="Normal 14 3 3 3 2" xfId="21169" xr:uid="{00000000-0005-0000-0000-0000FE370000}"/>
    <cellStyle name="Normal 14 3 3 4" xfId="21167" xr:uid="{00000000-0005-0000-0000-0000FF370000}"/>
    <cellStyle name="Normal 14 3 4" xfId="12795" xr:uid="{00000000-0005-0000-0000-000000380000}"/>
    <cellStyle name="Normal 14 3 4 2" xfId="12796" xr:uid="{00000000-0005-0000-0000-000001380000}"/>
    <cellStyle name="Normal 14 3 4 2 2" xfId="21171" xr:uid="{00000000-0005-0000-0000-000002380000}"/>
    <cellStyle name="Normal 14 3 4 3" xfId="21170" xr:uid="{00000000-0005-0000-0000-000003380000}"/>
    <cellStyle name="Normal 14 3 5" xfId="12797" xr:uid="{00000000-0005-0000-0000-000004380000}"/>
    <cellStyle name="Normal 14 3 5 2" xfId="21172" xr:uid="{00000000-0005-0000-0000-000005380000}"/>
    <cellStyle name="Normal 14 3 6" xfId="12798" xr:uid="{00000000-0005-0000-0000-000006380000}"/>
    <cellStyle name="Normal 14 3 6 2" xfId="21173" xr:uid="{00000000-0005-0000-0000-000007380000}"/>
    <cellStyle name="Normal 14 3 7" xfId="12799" xr:uid="{00000000-0005-0000-0000-000008380000}"/>
    <cellStyle name="Normal 14 3 7 2" xfId="21174" xr:uid="{00000000-0005-0000-0000-000009380000}"/>
    <cellStyle name="Normal 14 3 8" xfId="21160" xr:uid="{00000000-0005-0000-0000-00000A380000}"/>
    <cellStyle name="Normal 14 4" xfId="12800" xr:uid="{00000000-0005-0000-0000-00000B380000}"/>
    <cellStyle name="Normal 14 4 2" xfId="12801" xr:uid="{00000000-0005-0000-0000-00000C380000}"/>
    <cellStyle name="Normal 14 4 2 2" xfId="12802" xr:uid="{00000000-0005-0000-0000-00000D380000}"/>
    <cellStyle name="Normal 14 4 2 2 2" xfId="21177" xr:uid="{00000000-0005-0000-0000-00000E380000}"/>
    <cellStyle name="Normal 14 4 2 3" xfId="12803" xr:uid="{00000000-0005-0000-0000-00000F380000}"/>
    <cellStyle name="Normal 14 4 2 3 2" xfId="21178" xr:uid="{00000000-0005-0000-0000-000010380000}"/>
    <cellStyle name="Normal 14 4 2 4" xfId="12804" xr:uid="{00000000-0005-0000-0000-000011380000}"/>
    <cellStyle name="Normal 14 4 2 4 2" xfId="21179" xr:uid="{00000000-0005-0000-0000-000012380000}"/>
    <cellStyle name="Normal 14 4 2 5" xfId="12805" xr:uid="{00000000-0005-0000-0000-000013380000}"/>
    <cellStyle name="Normal 14 4 2 5 2" xfId="21180" xr:uid="{00000000-0005-0000-0000-000014380000}"/>
    <cellStyle name="Normal 14 4 2 6" xfId="12806" xr:uid="{00000000-0005-0000-0000-000015380000}"/>
    <cellStyle name="Normal 14 4 2 6 2" xfId="21181" xr:uid="{00000000-0005-0000-0000-000016380000}"/>
    <cellStyle name="Normal 14 4 2 7" xfId="21176" xr:uid="{00000000-0005-0000-0000-000017380000}"/>
    <cellStyle name="Normal 14 4 3" xfId="12807" xr:uid="{00000000-0005-0000-0000-000018380000}"/>
    <cellStyle name="Normal 14 4 3 2" xfId="12808" xr:uid="{00000000-0005-0000-0000-000019380000}"/>
    <cellStyle name="Normal 14 4 3 2 2" xfId="21183" xr:uid="{00000000-0005-0000-0000-00001A380000}"/>
    <cellStyle name="Normal 14 4 3 3" xfId="21182" xr:uid="{00000000-0005-0000-0000-00001B380000}"/>
    <cellStyle name="Normal 14 4 4" xfId="12809" xr:uid="{00000000-0005-0000-0000-00001C380000}"/>
    <cellStyle name="Normal 14 4 4 2" xfId="12810" xr:uid="{00000000-0005-0000-0000-00001D380000}"/>
    <cellStyle name="Normal 14 4 4 2 2" xfId="21185" xr:uid="{00000000-0005-0000-0000-00001E380000}"/>
    <cellStyle name="Normal 14 4 4 3" xfId="21184" xr:uid="{00000000-0005-0000-0000-00001F380000}"/>
    <cellStyle name="Normal 14 4 5" xfId="12811" xr:uid="{00000000-0005-0000-0000-000020380000}"/>
    <cellStyle name="Normal 14 4 5 2" xfId="21186" xr:uid="{00000000-0005-0000-0000-000021380000}"/>
    <cellStyle name="Normal 14 4 6" xfId="12812" xr:uid="{00000000-0005-0000-0000-000022380000}"/>
    <cellStyle name="Normal 14 4 6 2" xfId="21187" xr:uid="{00000000-0005-0000-0000-000023380000}"/>
    <cellStyle name="Normal 14 4 7" xfId="12813" xr:uid="{00000000-0005-0000-0000-000024380000}"/>
    <cellStyle name="Normal 14 4 8" xfId="21175" xr:uid="{00000000-0005-0000-0000-000025380000}"/>
    <cellStyle name="Normal 14 5" xfId="12814" xr:uid="{00000000-0005-0000-0000-000026380000}"/>
    <cellStyle name="Normal 14 5 2" xfId="12815" xr:uid="{00000000-0005-0000-0000-000027380000}"/>
    <cellStyle name="Normal 14 5 2 2" xfId="12816" xr:uid="{00000000-0005-0000-0000-000028380000}"/>
    <cellStyle name="Normal 14 5 2 2 2" xfId="21190" xr:uid="{00000000-0005-0000-0000-000029380000}"/>
    <cellStyle name="Normal 14 5 2 3" xfId="12817" xr:uid="{00000000-0005-0000-0000-00002A380000}"/>
    <cellStyle name="Normal 14 5 2 3 2" xfId="21191" xr:uid="{00000000-0005-0000-0000-00002B380000}"/>
    <cellStyle name="Normal 14 5 2 4" xfId="12818" xr:uid="{00000000-0005-0000-0000-00002C380000}"/>
    <cellStyle name="Normal 14 5 2 4 2" xfId="21192" xr:uid="{00000000-0005-0000-0000-00002D380000}"/>
    <cellStyle name="Normal 14 5 2 5" xfId="12819" xr:uid="{00000000-0005-0000-0000-00002E380000}"/>
    <cellStyle name="Normal 14 5 2 5 2" xfId="21193" xr:uid="{00000000-0005-0000-0000-00002F380000}"/>
    <cellStyle name="Normal 14 5 2 6" xfId="21189" xr:uid="{00000000-0005-0000-0000-000030380000}"/>
    <cellStyle name="Normal 14 5 3" xfId="12820" xr:uid="{00000000-0005-0000-0000-000031380000}"/>
    <cellStyle name="Normal 14 5 3 2" xfId="12821" xr:uid="{00000000-0005-0000-0000-000032380000}"/>
    <cellStyle name="Normal 14 5 3 2 2" xfId="21195" xr:uid="{00000000-0005-0000-0000-000033380000}"/>
    <cellStyle name="Normal 14 5 3 3" xfId="21194" xr:uid="{00000000-0005-0000-0000-000034380000}"/>
    <cellStyle name="Normal 14 5 4" xfId="12822" xr:uid="{00000000-0005-0000-0000-000035380000}"/>
    <cellStyle name="Normal 14 5 4 2" xfId="12823" xr:uid="{00000000-0005-0000-0000-000036380000}"/>
    <cellStyle name="Normal 14 5 4 2 2" xfId="21197" xr:uid="{00000000-0005-0000-0000-000037380000}"/>
    <cellStyle name="Normal 14 5 4 3" xfId="21196" xr:uid="{00000000-0005-0000-0000-000038380000}"/>
    <cellStyle name="Normal 14 5 5" xfId="12824" xr:uid="{00000000-0005-0000-0000-000039380000}"/>
    <cellStyle name="Normal 14 5 5 2" xfId="21198" xr:uid="{00000000-0005-0000-0000-00003A380000}"/>
    <cellStyle name="Normal 14 5 6" xfId="12825" xr:uid="{00000000-0005-0000-0000-00003B380000}"/>
    <cellStyle name="Normal 14 5 6 2" xfId="21199" xr:uid="{00000000-0005-0000-0000-00003C380000}"/>
    <cellStyle name="Normal 14 5 7" xfId="12826" xr:uid="{00000000-0005-0000-0000-00003D380000}"/>
    <cellStyle name="Normal 14 5 8" xfId="21188" xr:uid="{00000000-0005-0000-0000-00003E380000}"/>
    <cellStyle name="Normal 14 6" xfId="12827" xr:uid="{00000000-0005-0000-0000-00003F380000}"/>
    <cellStyle name="Normal 14 6 2" xfId="12828" xr:uid="{00000000-0005-0000-0000-000040380000}"/>
    <cellStyle name="Normal 14 6 2 2" xfId="21201" xr:uid="{00000000-0005-0000-0000-000041380000}"/>
    <cellStyle name="Normal 14 6 3" xfId="12829" xr:uid="{00000000-0005-0000-0000-000042380000}"/>
    <cellStyle name="Normal 14 6 3 2" xfId="21202" xr:uid="{00000000-0005-0000-0000-000043380000}"/>
    <cellStyle name="Normal 14 6 4" xfId="12830" xr:uid="{00000000-0005-0000-0000-000044380000}"/>
    <cellStyle name="Normal 14 6 4 2" xfId="21203" xr:uid="{00000000-0005-0000-0000-000045380000}"/>
    <cellStyle name="Normal 14 6 5" xfId="12831" xr:uid="{00000000-0005-0000-0000-000046380000}"/>
    <cellStyle name="Normal 14 6 5 2" xfId="21204" xr:uid="{00000000-0005-0000-0000-000047380000}"/>
    <cellStyle name="Normal 14 6 6" xfId="21200" xr:uid="{00000000-0005-0000-0000-000048380000}"/>
    <cellStyle name="Normal 14 7" xfId="12832" xr:uid="{00000000-0005-0000-0000-000049380000}"/>
    <cellStyle name="Normal 14 7 2" xfId="12833" xr:uid="{00000000-0005-0000-0000-00004A380000}"/>
    <cellStyle name="Normal 14 7 2 2" xfId="21206" xr:uid="{00000000-0005-0000-0000-00004B380000}"/>
    <cellStyle name="Normal 14 7 3" xfId="12834" xr:uid="{00000000-0005-0000-0000-00004C380000}"/>
    <cellStyle name="Normal 14 7 3 2" xfId="21207" xr:uid="{00000000-0005-0000-0000-00004D380000}"/>
    <cellStyle name="Normal 14 7 4" xfId="12835" xr:uid="{00000000-0005-0000-0000-00004E380000}"/>
    <cellStyle name="Normal 14 7 4 2" xfId="21208" xr:uid="{00000000-0005-0000-0000-00004F380000}"/>
    <cellStyle name="Normal 14 7 5" xfId="21205" xr:uid="{00000000-0005-0000-0000-000050380000}"/>
    <cellStyle name="Normal 14 8" xfId="12836" xr:uid="{00000000-0005-0000-0000-000051380000}"/>
    <cellStyle name="Normal 14 8 2" xfId="12837" xr:uid="{00000000-0005-0000-0000-000052380000}"/>
    <cellStyle name="Normal 14 8 2 2" xfId="21210" xr:uid="{00000000-0005-0000-0000-000053380000}"/>
    <cellStyle name="Normal 14 8 3" xfId="12838" xr:uid="{00000000-0005-0000-0000-000054380000}"/>
    <cellStyle name="Normal 14 8 3 2" xfId="21211" xr:uid="{00000000-0005-0000-0000-000055380000}"/>
    <cellStyle name="Normal 14 8 4" xfId="12839" xr:uid="{00000000-0005-0000-0000-000056380000}"/>
    <cellStyle name="Normal 14 8 4 2" xfId="21212" xr:uid="{00000000-0005-0000-0000-000057380000}"/>
    <cellStyle name="Normal 14 8 5" xfId="21209" xr:uid="{00000000-0005-0000-0000-000058380000}"/>
    <cellStyle name="Normal 14 9" xfId="12840" xr:uid="{00000000-0005-0000-0000-000059380000}"/>
    <cellStyle name="Normal 14 9 2" xfId="12841" xr:uid="{00000000-0005-0000-0000-00005A380000}"/>
    <cellStyle name="Normal 14 9 2 2" xfId="21214" xr:uid="{00000000-0005-0000-0000-00005B380000}"/>
    <cellStyle name="Normal 14 9 3" xfId="12842" xr:uid="{00000000-0005-0000-0000-00005C380000}"/>
    <cellStyle name="Normal 14 9 3 2" xfId="21215" xr:uid="{00000000-0005-0000-0000-00005D380000}"/>
    <cellStyle name="Normal 14 9 4" xfId="12843" xr:uid="{00000000-0005-0000-0000-00005E380000}"/>
    <cellStyle name="Normal 14 9 4 2" xfId="21216" xr:uid="{00000000-0005-0000-0000-00005F380000}"/>
    <cellStyle name="Normal 14 9 5" xfId="21213" xr:uid="{00000000-0005-0000-0000-000060380000}"/>
    <cellStyle name="Normal 140" xfId="12844" xr:uid="{00000000-0005-0000-0000-000061380000}"/>
    <cellStyle name="Normal 140 2" xfId="12845" xr:uid="{00000000-0005-0000-0000-000062380000}"/>
    <cellStyle name="Normal 140 3" xfId="12846" xr:uid="{00000000-0005-0000-0000-000063380000}"/>
    <cellStyle name="Normal 140 4" xfId="21217" xr:uid="{00000000-0005-0000-0000-000064380000}"/>
    <cellStyle name="Normal 141" xfId="12847" xr:uid="{00000000-0005-0000-0000-000065380000}"/>
    <cellStyle name="Normal 141 2" xfId="12848" xr:uid="{00000000-0005-0000-0000-000066380000}"/>
    <cellStyle name="Normal 141 3" xfId="12849" xr:uid="{00000000-0005-0000-0000-000067380000}"/>
    <cellStyle name="Normal 141 4" xfId="21218" xr:uid="{00000000-0005-0000-0000-000068380000}"/>
    <cellStyle name="Normal 142" xfId="12850" xr:uid="{00000000-0005-0000-0000-000069380000}"/>
    <cellStyle name="Normal 142 2" xfId="12851" xr:uid="{00000000-0005-0000-0000-00006A380000}"/>
    <cellStyle name="Normal 142 3" xfId="12852" xr:uid="{00000000-0005-0000-0000-00006B380000}"/>
    <cellStyle name="Normal 142 4" xfId="21219" xr:uid="{00000000-0005-0000-0000-00006C380000}"/>
    <cellStyle name="Normal 143" xfId="12853" xr:uid="{00000000-0005-0000-0000-00006D380000}"/>
    <cellStyle name="Normal 143 2" xfId="12854" xr:uid="{00000000-0005-0000-0000-00006E380000}"/>
    <cellStyle name="Normal 143 3" xfId="12855" xr:uid="{00000000-0005-0000-0000-00006F380000}"/>
    <cellStyle name="Normal 143 4" xfId="21220" xr:uid="{00000000-0005-0000-0000-000070380000}"/>
    <cellStyle name="Normal 144" xfId="12856" xr:uid="{00000000-0005-0000-0000-000071380000}"/>
    <cellStyle name="Normal 144 2" xfId="12857" xr:uid="{00000000-0005-0000-0000-000072380000}"/>
    <cellStyle name="Normal 144 3" xfId="12858" xr:uid="{00000000-0005-0000-0000-000073380000}"/>
    <cellStyle name="Normal 144 4" xfId="21221" xr:uid="{00000000-0005-0000-0000-000074380000}"/>
    <cellStyle name="Normal 145" xfId="12859" xr:uid="{00000000-0005-0000-0000-000075380000}"/>
    <cellStyle name="Normal 145 2" xfId="12860" xr:uid="{00000000-0005-0000-0000-000076380000}"/>
    <cellStyle name="Normal 145 3" xfId="12861" xr:uid="{00000000-0005-0000-0000-000077380000}"/>
    <cellStyle name="Normal 145 4" xfId="21222" xr:uid="{00000000-0005-0000-0000-000078380000}"/>
    <cellStyle name="Normal 146" xfId="12862" xr:uid="{00000000-0005-0000-0000-000079380000}"/>
    <cellStyle name="Normal 146 2" xfId="12863" xr:uid="{00000000-0005-0000-0000-00007A380000}"/>
    <cellStyle name="Normal 146 3" xfId="12864" xr:uid="{00000000-0005-0000-0000-00007B380000}"/>
    <cellStyle name="Normal 146 4" xfId="21223" xr:uid="{00000000-0005-0000-0000-00007C380000}"/>
    <cellStyle name="Normal 147" xfId="12865" xr:uid="{00000000-0005-0000-0000-00007D380000}"/>
    <cellStyle name="Normal 147 2" xfId="12866" xr:uid="{00000000-0005-0000-0000-00007E380000}"/>
    <cellStyle name="Normal 147 3" xfId="12867" xr:uid="{00000000-0005-0000-0000-00007F380000}"/>
    <cellStyle name="Normal 147 4" xfId="21224" xr:uid="{00000000-0005-0000-0000-000080380000}"/>
    <cellStyle name="Normal 148" xfId="12868" xr:uid="{00000000-0005-0000-0000-000081380000}"/>
    <cellStyle name="Normal 148 2" xfId="12869" xr:uid="{00000000-0005-0000-0000-000082380000}"/>
    <cellStyle name="Normal 148 3" xfId="12870" xr:uid="{00000000-0005-0000-0000-000083380000}"/>
    <cellStyle name="Normal 148 4" xfId="21225" xr:uid="{00000000-0005-0000-0000-000084380000}"/>
    <cellStyle name="Normal 149" xfId="12871" xr:uid="{00000000-0005-0000-0000-000085380000}"/>
    <cellStyle name="Normal 149 2" xfId="12872" xr:uid="{00000000-0005-0000-0000-000086380000}"/>
    <cellStyle name="Normal 149 3" xfId="12873" xr:uid="{00000000-0005-0000-0000-000087380000}"/>
    <cellStyle name="Normal 149 4" xfId="21226" xr:uid="{00000000-0005-0000-0000-000088380000}"/>
    <cellStyle name="Normal 15" xfId="12874" xr:uid="{00000000-0005-0000-0000-000089380000}"/>
    <cellStyle name="Normal 15 10" xfId="12875" xr:uid="{00000000-0005-0000-0000-00008A380000}"/>
    <cellStyle name="Normal 15 10 2" xfId="21227" xr:uid="{00000000-0005-0000-0000-00008B380000}"/>
    <cellStyle name="Normal 15 2" xfId="12876" xr:uid="{00000000-0005-0000-0000-00008C380000}"/>
    <cellStyle name="Normal 15 2 2" xfId="12877" xr:uid="{00000000-0005-0000-0000-00008D380000}"/>
    <cellStyle name="Normal 15 2 2 2" xfId="12878" xr:uid="{00000000-0005-0000-0000-00008E380000}"/>
    <cellStyle name="Normal 15 2 2 2 2" xfId="12879" xr:uid="{00000000-0005-0000-0000-00008F380000}"/>
    <cellStyle name="Normal 15 2 2 2 2 2" xfId="21231" xr:uid="{00000000-0005-0000-0000-000090380000}"/>
    <cellStyle name="Normal 15 2 2 2 3" xfId="21230" xr:uid="{00000000-0005-0000-0000-000091380000}"/>
    <cellStyle name="Normal 15 2 2 3" xfId="12880" xr:uid="{00000000-0005-0000-0000-000092380000}"/>
    <cellStyle name="Normal 15 2 2 3 2" xfId="21232" xr:uid="{00000000-0005-0000-0000-000093380000}"/>
    <cellStyle name="Normal 15 2 2 4" xfId="12881" xr:uid="{00000000-0005-0000-0000-000094380000}"/>
    <cellStyle name="Normal 15 2 2 4 2" xfId="21233" xr:uid="{00000000-0005-0000-0000-000095380000}"/>
    <cellStyle name="Normal 15 2 2 5" xfId="21229" xr:uid="{00000000-0005-0000-0000-000096380000}"/>
    <cellStyle name="Normal 15 2 3" xfId="12882" xr:uid="{00000000-0005-0000-0000-000097380000}"/>
    <cellStyle name="Normal 15 2 3 2" xfId="12883" xr:uid="{00000000-0005-0000-0000-000098380000}"/>
    <cellStyle name="Normal 15 2 3 2 2" xfId="21235" xr:uid="{00000000-0005-0000-0000-000099380000}"/>
    <cellStyle name="Normal 15 2 3 3" xfId="21234" xr:uid="{00000000-0005-0000-0000-00009A380000}"/>
    <cellStyle name="Normal 15 2 4" xfId="12884" xr:uid="{00000000-0005-0000-0000-00009B380000}"/>
    <cellStyle name="Normal 15 2 4 2" xfId="21236" xr:uid="{00000000-0005-0000-0000-00009C380000}"/>
    <cellStyle name="Normal 15 2 5" xfId="12885" xr:uid="{00000000-0005-0000-0000-00009D380000}"/>
    <cellStyle name="Normal 15 2 5 2" xfId="21237" xr:uid="{00000000-0005-0000-0000-00009E380000}"/>
    <cellStyle name="Normal 15 2 6" xfId="21228" xr:uid="{00000000-0005-0000-0000-00009F380000}"/>
    <cellStyle name="Normal 15 3" xfId="12886" xr:uid="{00000000-0005-0000-0000-0000A0380000}"/>
    <cellStyle name="Normal 15 3 2" xfId="12887" xr:uid="{00000000-0005-0000-0000-0000A1380000}"/>
    <cellStyle name="Normal 15 3 2 2" xfId="12888" xr:uid="{00000000-0005-0000-0000-0000A2380000}"/>
    <cellStyle name="Normal 15 3 2 2 2" xfId="12889" xr:uid="{00000000-0005-0000-0000-0000A3380000}"/>
    <cellStyle name="Normal 15 3 2 2 2 2" xfId="21241" xr:uid="{00000000-0005-0000-0000-0000A4380000}"/>
    <cellStyle name="Normal 15 3 2 2 3" xfId="21240" xr:uid="{00000000-0005-0000-0000-0000A5380000}"/>
    <cellStyle name="Normal 15 3 2 3" xfId="12890" xr:uid="{00000000-0005-0000-0000-0000A6380000}"/>
    <cellStyle name="Normal 15 3 2 3 2" xfId="21242" xr:uid="{00000000-0005-0000-0000-0000A7380000}"/>
    <cellStyle name="Normal 15 3 2 4" xfId="12891" xr:uid="{00000000-0005-0000-0000-0000A8380000}"/>
    <cellStyle name="Normal 15 3 2 4 2" xfId="21243" xr:uid="{00000000-0005-0000-0000-0000A9380000}"/>
    <cellStyle name="Normal 15 3 2 5" xfId="21239" xr:uid="{00000000-0005-0000-0000-0000AA380000}"/>
    <cellStyle name="Normal 15 3 3" xfId="12892" xr:uid="{00000000-0005-0000-0000-0000AB380000}"/>
    <cellStyle name="Normal 15 3 3 2" xfId="12893" xr:uid="{00000000-0005-0000-0000-0000AC380000}"/>
    <cellStyle name="Normal 15 3 3 2 2" xfId="21245" xr:uid="{00000000-0005-0000-0000-0000AD380000}"/>
    <cellStyle name="Normal 15 3 3 3" xfId="21244" xr:uid="{00000000-0005-0000-0000-0000AE380000}"/>
    <cellStyle name="Normal 15 3 4" xfId="12894" xr:uid="{00000000-0005-0000-0000-0000AF380000}"/>
    <cellStyle name="Normal 15 3 4 2" xfId="21246" xr:uid="{00000000-0005-0000-0000-0000B0380000}"/>
    <cellStyle name="Normal 15 3 5" xfId="12895" xr:uid="{00000000-0005-0000-0000-0000B1380000}"/>
    <cellStyle name="Normal 15 3 5 2" xfId="21247" xr:uid="{00000000-0005-0000-0000-0000B2380000}"/>
    <cellStyle name="Normal 15 3 6" xfId="21238" xr:uid="{00000000-0005-0000-0000-0000B3380000}"/>
    <cellStyle name="Normal 15 4" xfId="12896" xr:uid="{00000000-0005-0000-0000-0000B4380000}"/>
    <cellStyle name="Normal 15 4 2" xfId="12897" xr:uid="{00000000-0005-0000-0000-0000B5380000}"/>
    <cellStyle name="Normal 15 4 2 2" xfId="12898" xr:uid="{00000000-0005-0000-0000-0000B6380000}"/>
    <cellStyle name="Normal 15 4 2 2 2" xfId="12899" xr:uid="{00000000-0005-0000-0000-0000B7380000}"/>
    <cellStyle name="Normal 15 4 2 2 2 2" xfId="21251" xr:uid="{00000000-0005-0000-0000-0000B8380000}"/>
    <cellStyle name="Normal 15 4 2 2 3" xfId="21250" xr:uid="{00000000-0005-0000-0000-0000B9380000}"/>
    <cellStyle name="Normal 15 4 2 3" xfId="12900" xr:uid="{00000000-0005-0000-0000-0000BA380000}"/>
    <cellStyle name="Normal 15 4 2 3 2" xfId="21252" xr:uid="{00000000-0005-0000-0000-0000BB380000}"/>
    <cellStyle name="Normal 15 4 2 4" xfId="12901" xr:uid="{00000000-0005-0000-0000-0000BC380000}"/>
    <cellStyle name="Normal 15 4 2 4 2" xfId="21253" xr:uid="{00000000-0005-0000-0000-0000BD380000}"/>
    <cellStyle name="Normal 15 4 2 5" xfId="21249" xr:uid="{00000000-0005-0000-0000-0000BE380000}"/>
    <cellStyle name="Normal 15 4 3" xfId="12902" xr:uid="{00000000-0005-0000-0000-0000BF380000}"/>
    <cellStyle name="Normal 15 4 3 2" xfId="12903" xr:uid="{00000000-0005-0000-0000-0000C0380000}"/>
    <cellStyle name="Normal 15 4 3 2 2" xfId="21255" xr:uid="{00000000-0005-0000-0000-0000C1380000}"/>
    <cellStyle name="Normal 15 4 3 3" xfId="21254" xr:uid="{00000000-0005-0000-0000-0000C2380000}"/>
    <cellStyle name="Normal 15 4 4" xfId="12904" xr:uid="{00000000-0005-0000-0000-0000C3380000}"/>
    <cellStyle name="Normal 15 4 4 2" xfId="21256" xr:uid="{00000000-0005-0000-0000-0000C4380000}"/>
    <cellStyle name="Normal 15 4 5" xfId="12905" xr:uid="{00000000-0005-0000-0000-0000C5380000}"/>
    <cellStyle name="Normal 15 4 5 2" xfId="21257" xr:uid="{00000000-0005-0000-0000-0000C6380000}"/>
    <cellStyle name="Normal 15 4 6" xfId="12906" xr:uid="{00000000-0005-0000-0000-0000C7380000}"/>
    <cellStyle name="Normal 15 4 7" xfId="21248" xr:uid="{00000000-0005-0000-0000-0000C8380000}"/>
    <cellStyle name="Normal 15 5" xfId="12907" xr:uid="{00000000-0005-0000-0000-0000C9380000}"/>
    <cellStyle name="Normal 15 5 2" xfId="12908" xr:uid="{00000000-0005-0000-0000-0000CA380000}"/>
    <cellStyle name="Normal 15 5 2 2" xfId="12909" xr:uid="{00000000-0005-0000-0000-0000CB380000}"/>
    <cellStyle name="Normal 15 5 2 2 2" xfId="21260" xr:uid="{00000000-0005-0000-0000-0000CC380000}"/>
    <cellStyle name="Normal 15 5 2 3" xfId="12910" xr:uid="{00000000-0005-0000-0000-0000CD380000}"/>
    <cellStyle name="Normal 15 5 2 3 2" xfId="21261" xr:uid="{00000000-0005-0000-0000-0000CE380000}"/>
    <cellStyle name="Normal 15 5 2 4" xfId="21259" xr:uid="{00000000-0005-0000-0000-0000CF380000}"/>
    <cellStyle name="Normal 15 5 3" xfId="12911" xr:uid="{00000000-0005-0000-0000-0000D0380000}"/>
    <cellStyle name="Normal 15 5 3 2" xfId="21262" xr:uid="{00000000-0005-0000-0000-0000D1380000}"/>
    <cellStyle name="Normal 15 5 4" xfId="12912" xr:uid="{00000000-0005-0000-0000-0000D2380000}"/>
    <cellStyle name="Normal 15 5 4 2" xfId="21263" xr:uid="{00000000-0005-0000-0000-0000D3380000}"/>
    <cellStyle name="Normal 15 5 5" xfId="12913" xr:uid="{00000000-0005-0000-0000-0000D4380000}"/>
    <cellStyle name="Normal 15 5 6" xfId="21258" xr:uid="{00000000-0005-0000-0000-0000D5380000}"/>
    <cellStyle name="Normal 15 6" xfId="12914" xr:uid="{00000000-0005-0000-0000-0000D6380000}"/>
    <cellStyle name="Normal 15 6 2" xfId="12915" xr:uid="{00000000-0005-0000-0000-0000D7380000}"/>
    <cellStyle name="Normal 15 6 2 2" xfId="21265" xr:uid="{00000000-0005-0000-0000-0000D8380000}"/>
    <cellStyle name="Normal 15 6 3" xfId="21264" xr:uid="{00000000-0005-0000-0000-0000D9380000}"/>
    <cellStyle name="Normal 15 7" xfId="12916" xr:uid="{00000000-0005-0000-0000-0000DA380000}"/>
    <cellStyle name="Normal 15 7 2" xfId="21266" xr:uid="{00000000-0005-0000-0000-0000DB380000}"/>
    <cellStyle name="Normal 15 8" xfId="12917" xr:uid="{00000000-0005-0000-0000-0000DC380000}"/>
    <cellStyle name="Normal 15 8 2" xfId="21267" xr:uid="{00000000-0005-0000-0000-0000DD380000}"/>
    <cellStyle name="Normal 15 9" xfId="12918" xr:uid="{00000000-0005-0000-0000-0000DE380000}"/>
    <cellStyle name="Normal 15 9 2" xfId="21268" xr:uid="{00000000-0005-0000-0000-0000DF380000}"/>
    <cellStyle name="Normal 150" xfId="12919" xr:uid="{00000000-0005-0000-0000-0000E0380000}"/>
    <cellStyle name="Normal 150 2" xfId="12920" xr:uid="{00000000-0005-0000-0000-0000E1380000}"/>
    <cellStyle name="Normal 150 3" xfId="12921" xr:uid="{00000000-0005-0000-0000-0000E2380000}"/>
    <cellStyle name="Normal 150 4" xfId="21269" xr:uid="{00000000-0005-0000-0000-0000E3380000}"/>
    <cellStyle name="Normal 151" xfId="12922" xr:uid="{00000000-0005-0000-0000-0000E4380000}"/>
    <cellStyle name="Normal 151 2" xfId="12923" xr:uid="{00000000-0005-0000-0000-0000E5380000}"/>
    <cellStyle name="Normal 151 3" xfId="12924" xr:uid="{00000000-0005-0000-0000-0000E6380000}"/>
    <cellStyle name="Normal 151 4" xfId="21270" xr:uid="{00000000-0005-0000-0000-0000E7380000}"/>
    <cellStyle name="Normal 152" xfId="12925" xr:uid="{00000000-0005-0000-0000-0000E8380000}"/>
    <cellStyle name="Normal 152 2" xfId="12926" xr:uid="{00000000-0005-0000-0000-0000E9380000}"/>
    <cellStyle name="Normal 152 3" xfId="12927" xr:uid="{00000000-0005-0000-0000-0000EA380000}"/>
    <cellStyle name="Normal 152 4" xfId="21271" xr:uid="{00000000-0005-0000-0000-0000EB380000}"/>
    <cellStyle name="Normal 153" xfId="12928" xr:uid="{00000000-0005-0000-0000-0000EC380000}"/>
    <cellStyle name="Normal 153 2" xfId="12929" xr:uid="{00000000-0005-0000-0000-0000ED380000}"/>
    <cellStyle name="Normal 153 3" xfId="12930" xr:uid="{00000000-0005-0000-0000-0000EE380000}"/>
    <cellStyle name="Normal 153 4" xfId="21272" xr:uid="{00000000-0005-0000-0000-0000EF380000}"/>
    <cellStyle name="Normal 154" xfId="12931" xr:uid="{00000000-0005-0000-0000-0000F0380000}"/>
    <cellStyle name="Normal 154 2" xfId="12932" xr:uid="{00000000-0005-0000-0000-0000F1380000}"/>
    <cellStyle name="Normal 154 3" xfId="12933" xr:uid="{00000000-0005-0000-0000-0000F2380000}"/>
    <cellStyle name="Normal 154 4" xfId="21273" xr:uid="{00000000-0005-0000-0000-0000F3380000}"/>
    <cellStyle name="Normal 155" xfId="12934" xr:uid="{00000000-0005-0000-0000-0000F4380000}"/>
    <cellStyle name="Normal 155 2" xfId="12935" xr:uid="{00000000-0005-0000-0000-0000F5380000}"/>
    <cellStyle name="Normal 155 3" xfId="12936" xr:uid="{00000000-0005-0000-0000-0000F6380000}"/>
    <cellStyle name="Normal 155 4" xfId="21274" xr:uid="{00000000-0005-0000-0000-0000F7380000}"/>
    <cellStyle name="Normal 156" xfId="12937" xr:uid="{00000000-0005-0000-0000-0000F8380000}"/>
    <cellStyle name="Normal 156 2" xfId="12938" xr:uid="{00000000-0005-0000-0000-0000F9380000}"/>
    <cellStyle name="Normal 156 3" xfId="12939" xr:uid="{00000000-0005-0000-0000-0000FA380000}"/>
    <cellStyle name="Normal 156 4" xfId="21275" xr:uid="{00000000-0005-0000-0000-0000FB380000}"/>
    <cellStyle name="Normal 157" xfId="12940" xr:uid="{00000000-0005-0000-0000-0000FC380000}"/>
    <cellStyle name="Normal 157 2" xfId="12941" xr:uid="{00000000-0005-0000-0000-0000FD380000}"/>
    <cellStyle name="Normal 157 3" xfId="12942" xr:uid="{00000000-0005-0000-0000-0000FE380000}"/>
    <cellStyle name="Normal 157 4" xfId="21276" xr:uid="{00000000-0005-0000-0000-0000FF380000}"/>
    <cellStyle name="Normal 158" xfId="12943" xr:uid="{00000000-0005-0000-0000-000000390000}"/>
    <cellStyle name="Normal 158 2" xfId="12944" xr:uid="{00000000-0005-0000-0000-000001390000}"/>
    <cellStyle name="Normal 158 3" xfId="12945" xr:uid="{00000000-0005-0000-0000-000002390000}"/>
    <cellStyle name="Normal 158 4" xfId="21277" xr:uid="{00000000-0005-0000-0000-000003390000}"/>
    <cellStyle name="Normal 159" xfId="12946" xr:uid="{00000000-0005-0000-0000-000004390000}"/>
    <cellStyle name="Normal 159 2" xfId="12947" xr:uid="{00000000-0005-0000-0000-000005390000}"/>
    <cellStyle name="Normal 159 3" xfId="12948" xr:uid="{00000000-0005-0000-0000-000006390000}"/>
    <cellStyle name="Normal 159 4" xfId="21278" xr:uid="{00000000-0005-0000-0000-000007390000}"/>
    <cellStyle name="Normal 16" xfId="12949" xr:uid="{00000000-0005-0000-0000-000008390000}"/>
    <cellStyle name="Normal 16 2" xfId="12950" xr:uid="{00000000-0005-0000-0000-000009390000}"/>
    <cellStyle name="Normal 16 2 2" xfId="12951" xr:uid="{00000000-0005-0000-0000-00000A390000}"/>
    <cellStyle name="Normal 16 2 2 2" xfId="12952" xr:uid="{00000000-0005-0000-0000-00000B390000}"/>
    <cellStyle name="Normal 16 2 2 2 2" xfId="12953" xr:uid="{00000000-0005-0000-0000-00000C390000}"/>
    <cellStyle name="Normal 16 2 2 2 2 2" xfId="21282" xr:uid="{00000000-0005-0000-0000-00000D390000}"/>
    <cellStyle name="Normal 16 2 2 2 3" xfId="21281" xr:uid="{00000000-0005-0000-0000-00000E390000}"/>
    <cellStyle name="Normal 16 2 2 3" xfId="12954" xr:uid="{00000000-0005-0000-0000-00000F390000}"/>
    <cellStyle name="Normal 16 2 2 3 2" xfId="21283" xr:uid="{00000000-0005-0000-0000-000010390000}"/>
    <cellStyle name="Normal 16 2 2 4" xfId="21280" xr:uid="{00000000-0005-0000-0000-000011390000}"/>
    <cellStyle name="Normal 16 2 3" xfId="12955" xr:uid="{00000000-0005-0000-0000-000012390000}"/>
    <cellStyle name="Normal 16 2 3 2" xfId="12956" xr:uid="{00000000-0005-0000-0000-000013390000}"/>
    <cellStyle name="Normal 16 2 3 2 2" xfId="21285" xr:uid="{00000000-0005-0000-0000-000014390000}"/>
    <cellStyle name="Normal 16 2 3 3" xfId="21284" xr:uid="{00000000-0005-0000-0000-000015390000}"/>
    <cellStyle name="Normal 16 2 4" xfId="12957" xr:uid="{00000000-0005-0000-0000-000016390000}"/>
    <cellStyle name="Normal 16 2 4 2" xfId="21286" xr:uid="{00000000-0005-0000-0000-000017390000}"/>
    <cellStyle name="Normal 16 2 5" xfId="12958" xr:uid="{00000000-0005-0000-0000-000018390000}"/>
    <cellStyle name="Normal 16 2 5 2" xfId="21287" xr:uid="{00000000-0005-0000-0000-000019390000}"/>
    <cellStyle name="Normal 16 2 6" xfId="21279" xr:uid="{00000000-0005-0000-0000-00001A390000}"/>
    <cellStyle name="Normal 16 3" xfId="12959" xr:uid="{00000000-0005-0000-0000-00001B390000}"/>
    <cellStyle name="Normal 16 3 2" xfId="21288" xr:uid="{00000000-0005-0000-0000-00001C390000}"/>
    <cellStyle name="Normal 16 4" xfId="12960" xr:uid="{00000000-0005-0000-0000-00001D390000}"/>
    <cellStyle name="Normal 16 4 2" xfId="21289" xr:uid="{00000000-0005-0000-0000-00001E390000}"/>
    <cellStyle name="Normal 16 5" xfId="12961" xr:uid="{00000000-0005-0000-0000-00001F390000}"/>
    <cellStyle name="Normal 16 5 2" xfId="21290" xr:uid="{00000000-0005-0000-0000-000020390000}"/>
    <cellStyle name="Normal 16 6" xfId="12962" xr:uid="{00000000-0005-0000-0000-000021390000}"/>
    <cellStyle name="Normal 16 6 2" xfId="21291" xr:uid="{00000000-0005-0000-0000-000022390000}"/>
    <cellStyle name="Normal 16 7" xfId="12963" xr:uid="{00000000-0005-0000-0000-000023390000}"/>
    <cellStyle name="Normal 16 7 2" xfId="21292" xr:uid="{00000000-0005-0000-0000-000024390000}"/>
    <cellStyle name="Normal 16 8" xfId="12964" xr:uid="{00000000-0005-0000-0000-000025390000}"/>
    <cellStyle name="Normal 16 8 2" xfId="21293" xr:uid="{00000000-0005-0000-0000-000026390000}"/>
    <cellStyle name="Normal 160" xfId="12965" xr:uid="{00000000-0005-0000-0000-000027390000}"/>
    <cellStyle name="Normal 160 2" xfId="12966" xr:uid="{00000000-0005-0000-0000-000028390000}"/>
    <cellStyle name="Normal 160 3" xfId="12967" xr:uid="{00000000-0005-0000-0000-000029390000}"/>
    <cellStyle name="Normal 161" xfId="12968" xr:uid="{00000000-0005-0000-0000-00002A390000}"/>
    <cellStyle name="Normal 161 2" xfId="12969" xr:uid="{00000000-0005-0000-0000-00002B390000}"/>
    <cellStyle name="Normal 161 3" xfId="12970" xr:uid="{00000000-0005-0000-0000-00002C390000}"/>
    <cellStyle name="Normal 162" xfId="12971" xr:uid="{00000000-0005-0000-0000-00002D390000}"/>
    <cellStyle name="Normal 162 2" xfId="12972" xr:uid="{00000000-0005-0000-0000-00002E390000}"/>
    <cellStyle name="Normal 162 3" xfId="12973" xr:uid="{00000000-0005-0000-0000-00002F390000}"/>
    <cellStyle name="Normal 163" xfId="12974" xr:uid="{00000000-0005-0000-0000-000030390000}"/>
    <cellStyle name="Normal 163 2" xfId="12975" xr:uid="{00000000-0005-0000-0000-000031390000}"/>
    <cellStyle name="Normal 163 3" xfId="12976" xr:uid="{00000000-0005-0000-0000-000032390000}"/>
    <cellStyle name="Normal 164" xfId="12977" xr:uid="{00000000-0005-0000-0000-000033390000}"/>
    <cellStyle name="Normal 164 2" xfId="12978" xr:uid="{00000000-0005-0000-0000-000034390000}"/>
    <cellStyle name="Normal 164 3" xfId="12979" xr:uid="{00000000-0005-0000-0000-000035390000}"/>
    <cellStyle name="Normal 164 4" xfId="12980" xr:uid="{00000000-0005-0000-0000-000036390000}"/>
    <cellStyle name="Normal 164 4 2" xfId="21294" xr:uid="{00000000-0005-0000-0000-000037390000}"/>
    <cellStyle name="Normal 165" xfId="12981" xr:uid="{00000000-0005-0000-0000-000038390000}"/>
    <cellStyle name="Normal 165 2" xfId="12982" xr:uid="{00000000-0005-0000-0000-000039390000}"/>
    <cellStyle name="Normal 165 3" xfId="12983" xr:uid="{00000000-0005-0000-0000-00003A390000}"/>
    <cellStyle name="Normal 166" xfId="12984" xr:uid="{00000000-0005-0000-0000-00003B390000}"/>
    <cellStyle name="Normal 166 2" xfId="12985" xr:uid="{00000000-0005-0000-0000-00003C390000}"/>
    <cellStyle name="Normal 166 3" xfId="12986" xr:uid="{00000000-0005-0000-0000-00003D390000}"/>
    <cellStyle name="Normal 167" xfId="12987" xr:uid="{00000000-0005-0000-0000-00003E390000}"/>
    <cellStyle name="Normal 167 2" xfId="12988" xr:uid="{00000000-0005-0000-0000-00003F390000}"/>
    <cellStyle name="Normal 167 3" xfId="12989" xr:uid="{00000000-0005-0000-0000-000040390000}"/>
    <cellStyle name="Normal 168" xfId="12990" xr:uid="{00000000-0005-0000-0000-000041390000}"/>
    <cellStyle name="Normal 168 2" xfId="12991" xr:uid="{00000000-0005-0000-0000-000042390000}"/>
    <cellStyle name="Normal 168 3" xfId="12992" xr:uid="{00000000-0005-0000-0000-000043390000}"/>
    <cellStyle name="Normal 169" xfId="12993" xr:uid="{00000000-0005-0000-0000-000044390000}"/>
    <cellStyle name="Normal 169 2" xfId="12994" xr:uid="{00000000-0005-0000-0000-000045390000}"/>
    <cellStyle name="Normal 169 3" xfId="12995" xr:uid="{00000000-0005-0000-0000-000046390000}"/>
    <cellStyle name="Normal 17" xfId="12996" xr:uid="{00000000-0005-0000-0000-000047390000}"/>
    <cellStyle name="Normal 17 2" xfId="12997" xr:uid="{00000000-0005-0000-0000-000048390000}"/>
    <cellStyle name="Normal 17 2 2" xfId="12998" xr:uid="{00000000-0005-0000-0000-000049390000}"/>
    <cellStyle name="Normal 17 2 2 2" xfId="12999" xr:uid="{00000000-0005-0000-0000-00004A390000}"/>
    <cellStyle name="Normal 17 2 2 2 2" xfId="13000" xr:uid="{00000000-0005-0000-0000-00004B390000}"/>
    <cellStyle name="Normal 17 2 2 2 2 2" xfId="21298" xr:uid="{00000000-0005-0000-0000-00004C390000}"/>
    <cellStyle name="Normal 17 2 2 2 3" xfId="21297" xr:uid="{00000000-0005-0000-0000-00004D390000}"/>
    <cellStyle name="Normal 17 2 2 3" xfId="13001" xr:uid="{00000000-0005-0000-0000-00004E390000}"/>
    <cellStyle name="Normal 17 2 2 3 2" xfId="21299" xr:uid="{00000000-0005-0000-0000-00004F390000}"/>
    <cellStyle name="Normal 17 2 2 4" xfId="21296" xr:uid="{00000000-0005-0000-0000-000050390000}"/>
    <cellStyle name="Normal 17 2 3" xfId="13002" xr:uid="{00000000-0005-0000-0000-000051390000}"/>
    <cellStyle name="Normal 17 2 3 2" xfId="13003" xr:uid="{00000000-0005-0000-0000-000052390000}"/>
    <cellStyle name="Normal 17 2 3 2 2" xfId="21301" xr:uid="{00000000-0005-0000-0000-000053390000}"/>
    <cellStyle name="Normal 17 2 3 3" xfId="21300" xr:uid="{00000000-0005-0000-0000-000054390000}"/>
    <cellStyle name="Normal 17 2 4" xfId="13004" xr:uid="{00000000-0005-0000-0000-000055390000}"/>
    <cellStyle name="Normal 17 2 4 2" xfId="21302" xr:uid="{00000000-0005-0000-0000-000056390000}"/>
    <cellStyle name="Normal 17 2 5" xfId="13005" xr:uid="{00000000-0005-0000-0000-000057390000}"/>
    <cellStyle name="Normal 17 2 5 2" xfId="21303" xr:uid="{00000000-0005-0000-0000-000058390000}"/>
    <cellStyle name="Normal 17 2 6" xfId="13006" xr:uid="{00000000-0005-0000-0000-000059390000}"/>
    <cellStyle name="Normal 17 2 7" xfId="21295" xr:uid="{00000000-0005-0000-0000-00005A390000}"/>
    <cellStyle name="Normal 17 3" xfId="13007" xr:uid="{00000000-0005-0000-0000-00005B390000}"/>
    <cellStyle name="Normal 17 3 2" xfId="21304" xr:uid="{00000000-0005-0000-0000-00005C390000}"/>
    <cellStyle name="Normal 17 4" xfId="13008" xr:uid="{00000000-0005-0000-0000-00005D390000}"/>
    <cellStyle name="Normal 17 4 2" xfId="21305" xr:uid="{00000000-0005-0000-0000-00005E390000}"/>
    <cellStyle name="Normal 17 5" xfId="13009" xr:uid="{00000000-0005-0000-0000-00005F390000}"/>
    <cellStyle name="Normal 17 5 2" xfId="21306" xr:uid="{00000000-0005-0000-0000-000060390000}"/>
    <cellStyle name="Normal 17 6" xfId="13010" xr:uid="{00000000-0005-0000-0000-000061390000}"/>
    <cellStyle name="Normal 17 6 2" xfId="21307" xr:uid="{00000000-0005-0000-0000-000062390000}"/>
    <cellStyle name="Normal 17 7" xfId="13011" xr:uid="{00000000-0005-0000-0000-000063390000}"/>
    <cellStyle name="Normal 17 7 2" xfId="21308" xr:uid="{00000000-0005-0000-0000-000064390000}"/>
    <cellStyle name="Normal 17 8" xfId="13012" xr:uid="{00000000-0005-0000-0000-000065390000}"/>
    <cellStyle name="Normal 17 8 2" xfId="21309" xr:uid="{00000000-0005-0000-0000-000066390000}"/>
    <cellStyle name="Normal 17 9" xfId="13013" xr:uid="{00000000-0005-0000-0000-000067390000}"/>
    <cellStyle name="Normal 17 9 2" xfId="21310" xr:uid="{00000000-0005-0000-0000-000068390000}"/>
    <cellStyle name="Normal 170" xfId="13014" xr:uid="{00000000-0005-0000-0000-000069390000}"/>
    <cellStyle name="Normal 170 2" xfId="13015" xr:uid="{00000000-0005-0000-0000-00006A390000}"/>
    <cellStyle name="Normal 170 3" xfId="13016" xr:uid="{00000000-0005-0000-0000-00006B390000}"/>
    <cellStyle name="Normal 171" xfId="13017" xr:uid="{00000000-0005-0000-0000-00006C390000}"/>
    <cellStyle name="Normal 171 2" xfId="13018" xr:uid="{00000000-0005-0000-0000-00006D390000}"/>
    <cellStyle name="Normal 171 3" xfId="13019" xr:uid="{00000000-0005-0000-0000-00006E390000}"/>
    <cellStyle name="Normal 172" xfId="13020" xr:uid="{00000000-0005-0000-0000-00006F390000}"/>
    <cellStyle name="Normal 172 2" xfId="13021" xr:uid="{00000000-0005-0000-0000-000070390000}"/>
    <cellStyle name="Normal 172 3" xfId="13022" xr:uid="{00000000-0005-0000-0000-000071390000}"/>
    <cellStyle name="Normal 173" xfId="13023" xr:uid="{00000000-0005-0000-0000-000072390000}"/>
    <cellStyle name="Normal 173 2" xfId="13024" xr:uid="{00000000-0005-0000-0000-000073390000}"/>
    <cellStyle name="Normal 173 2 2" xfId="21311" xr:uid="{00000000-0005-0000-0000-000074390000}"/>
    <cellStyle name="Normal 173 3" xfId="13025" xr:uid="{00000000-0005-0000-0000-000075390000}"/>
    <cellStyle name="Normal 173 4" xfId="13026" xr:uid="{00000000-0005-0000-0000-000076390000}"/>
    <cellStyle name="Normal 173 5" xfId="13027" xr:uid="{00000000-0005-0000-0000-000077390000}"/>
    <cellStyle name="Normal 174" xfId="13028" xr:uid="{00000000-0005-0000-0000-000078390000}"/>
    <cellStyle name="Normal 174 2" xfId="13029" xr:uid="{00000000-0005-0000-0000-000079390000}"/>
    <cellStyle name="Normal 174 3" xfId="13030" xr:uid="{00000000-0005-0000-0000-00007A390000}"/>
    <cellStyle name="Normal 174 4" xfId="13031" xr:uid="{00000000-0005-0000-0000-00007B390000}"/>
    <cellStyle name="Normal 174 5" xfId="13032" xr:uid="{00000000-0005-0000-0000-00007C390000}"/>
    <cellStyle name="Normal 175" xfId="13033" xr:uid="{00000000-0005-0000-0000-00007D390000}"/>
    <cellStyle name="Normal 175 2" xfId="13034" xr:uid="{00000000-0005-0000-0000-00007E390000}"/>
    <cellStyle name="Normal 175 3" xfId="13035" xr:uid="{00000000-0005-0000-0000-00007F390000}"/>
    <cellStyle name="Normal 175 4" xfId="13036" xr:uid="{00000000-0005-0000-0000-000080390000}"/>
    <cellStyle name="Normal 175 5" xfId="13037" xr:uid="{00000000-0005-0000-0000-000081390000}"/>
    <cellStyle name="Normal 176" xfId="13038" xr:uid="{00000000-0005-0000-0000-000082390000}"/>
    <cellStyle name="Normal 176 2" xfId="13039" xr:uid="{00000000-0005-0000-0000-000083390000}"/>
    <cellStyle name="Normal 176 3" xfId="13040" xr:uid="{00000000-0005-0000-0000-000084390000}"/>
    <cellStyle name="Normal 176 4" xfId="13041" xr:uid="{00000000-0005-0000-0000-000085390000}"/>
    <cellStyle name="Normal 176 5" xfId="13042" xr:uid="{00000000-0005-0000-0000-000086390000}"/>
    <cellStyle name="Normal 177" xfId="13043" xr:uid="{00000000-0005-0000-0000-000087390000}"/>
    <cellStyle name="Normal 177 2" xfId="13044" xr:uid="{00000000-0005-0000-0000-000088390000}"/>
    <cellStyle name="Normal 177 3" xfId="13045" xr:uid="{00000000-0005-0000-0000-000089390000}"/>
    <cellStyle name="Normal 177 4" xfId="13046" xr:uid="{00000000-0005-0000-0000-00008A390000}"/>
    <cellStyle name="Normal 177 5" xfId="13047" xr:uid="{00000000-0005-0000-0000-00008B390000}"/>
    <cellStyle name="Normal 178" xfId="13048" xr:uid="{00000000-0005-0000-0000-00008C390000}"/>
    <cellStyle name="Normal 178 2" xfId="13049" xr:uid="{00000000-0005-0000-0000-00008D390000}"/>
    <cellStyle name="Normal 178 3" xfId="13050" xr:uid="{00000000-0005-0000-0000-00008E390000}"/>
    <cellStyle name="Normal 178 4" xfId="13051" xr:uid="{00000000-0005-0000-0000-00008F390000}"/>
    <cellStyle name="Normal 179" xfId="13052" xr:uid="{00000000-0005-0000-0000-000090390000}"/>
    <cellStyle name="Normal 179 2" xfId="13053" xr:uid="{00000000-0005-0000-0000-000091390000}"/>
    <cellStyle name="Normal 179 3" xfId="13054" xr:uid="{00000000-0005-0000-0000-000092390000}"/>
    <cellStyle name="Normal 179 4" xfId="13055" xr:uid="{00000000-0005-0000-0000-000093390000}"/>
    <cellStyle name="Normal 18" xfId="13056" xr:uid="{00000000-0005-0000-0000-000094390000}"/>
    <cellStyle name="Normal 18 2" xfId="13057" xr:uid="{00000000-0005-0000-0000-000095390000}"/>
    <cellStyle name="Normal 18 2 2" xfId="21312" xr:uid="{00000000-0005-0000-0000-000096390000}"/>
    <cellStyle name="Normal 18 3" xfId="13058" xr:uid="{00000000-0005-0000-0000-000097390000}"/>
    <cellStyle name="Normal 18 3 2" xfId="21313" xr:uid="{00000000-0005-0000-0000-000098390000}"/>
    <cellStyle name="Normal 18 4" xfId="13059" xr:uid="{00000000-0005-0000-0000-000099390000}"/>
    <cellStyle name="Normal 18 4 2" xfId="21314" xr:uid="{00000000-0005-0000-0000-00009A390000}"/>
    <cellStyle name="Normal 18 5" xfId="13060" xr:uid="{00000000-0005-0000-0000-00009B390000}"/>
    <cellStyle name="Normal 18 5 2" xfId="21315" xr:uid="{00000000-0005-0000-0000-00009C390000}"/>
    <cellStyle name="Normal 18 6" xfId="13061" xr:uid="{00000000-0005-0000-0000-00009D390000}"/>
    <cellStyle name="Normal 18 6 2" xfId="21316" xr:uid="{00000000-0005-0000-0000-00009E390000}"/>
    <cellStyle name="Normal 18 7" xfId="13062" xr:uid="{00000000-0005-0000-0000-00009F390000}"/>
    <cellStyle name="Normal 18 7 2" xfId="21317" xr:uid="{00000000-0005-0000-0000-0000A0390000}"/>
    <cellStyle name="Normal 18 8" xfId="13063" xr:uid="{00000000-0005-0000-0000-0000A1390000}"/>
    <cellStyle name="Normal 18 8 2" xfId="21318" xr:uid="{00000000-0005-0000-0000-0000A2390000}"/>
    <cellStyle name="Normal 18 9" xfId="13064" xr:uid="{00000000-0005-0000-0000-0000A3390000}"/>
    <cellStyle name="Normal 18 9 2" xfId="21319" xr:uid="{00000000-0005-0000-0000-0000A4390000}"/>
    <cellStyle name="Normal 180" xfId="13065" xr:uid="{00000000-0005-0000-0000-0000A5390000}"/>
    <cellStyle name="Normal 180 2" xfId="13066" xr:uid="{00000000-0005-0000-0000-0000A6390000}"/>
    <cellStyle name="Normal 180 3" xfId="13067" xr:uid="{00000000-0005-0000-0000-0000A7390000}"/>
    <cellStyle name="Normal 180 4" xfId="13068" xr:uid="{00000000-0005-0000-0000-0000A8390000}"/>
    <cellStyle name="Normal 181" xfId="13069" xr:uid="{00000000-0005-0000-0000-0000A9390000}"/>
    <cellStyle name="Normal 181 2" xfId="13070" xr:uid="{00000000-0005-0000-0000-0000AA390000}"/>
    <cellStyle name="Normal 181 3" xfId="13071" xr:uid="{00000000-0005-0000-0000-0000AB390000}"/>
    <cellStyle name="Normal 181 4" xfId="13072" xr:uid="{00000000-0005-0000-0000-0000AC390000}"/>
    <cellStyle name="Normal 182" xfId="13073" xr:uid="{00000000-0005-0000-0000-0000AD390000}"/>
    <cellStyle name="Normal 182 2" xfId="13074" xr:uid="{00000000-0005-0000-0000-0000AE390000}"/>
    <cellStyle name="Normal 182 3" xfId="13075" xr:uid="{00000000-0005-0000-0000-0000AF390000}"/>
    <cellStyle name="Normal 182 4" xfId="13076" xr:uid="{00000000-0005-0000-0000-0000B0390000}"/>
    <cellStyle name="Normal 183" xfId="13077" xr:uid="{00000000-0005-0000-0000-0000B1390000}"/>
    <cellStyle name="Normal 183 2" xfId="13078" xr:uid="{00000000-0005-0000-0000-0000B2390000}"/>
    <cellStyle name="Normal 183 3" xfId="13079" xr:uid="{00000000-0005-0000-0000-0000B3390000}"/>
    <cellStyle name="Normal 183 4" xfId="13080" xr:uid="{00000000-0005-0000-0000-0000B4390000}"/>
    <cellStyle name="Normal 183 5" xfId="13081" xr:uid="{00000000-0005-0000-0000-0000B5390000}"/>
    <cellStyle name="Normal 184" xfId="13082" xr:uid="{00000000-0005-0000-0000-0000B6390000}"/>
    <cellStyle name="Normal 184 2" xfId="13083" xr:uid="{00000000-0005-0000-0000-0000B7390000}"/>
    <cellStyle name="Normal 184 3" xfId="13084" xr:uid="{00000000-0005-0000-0000-0000B8390000}"/>
    <cellStyle name="Normal 184 4" xfId="13085" xr:uid="{00000000-0005-0000-0000-0000B9390000}"/>
    <cellStyle name="Normal 184 5" xfId="13086" xr:uid="{00000000-0005-0000-0000-0000BA390000}"/>
    <cellStyle name="Normal 185" xfId="13087" xr:uid="{00000000-0005-0000-0000-0000BB390000}"/>
    <cellStyle name="Normal 185 2" xfId="13088" xr:uid="{00000000-0005-0000-0000-0000BC390000}"/>
    <cellStyle name="Normal 185 3" xfId="13089" xr:uid="{00000000-0005-0000-0000-0000BD390000}"/>
    <cellStyle name="Normal 185 4" xfId="13090" xr:uid="{00000000-0005-0000-0000-0000BE390000}"/>
    <cellStyle name="Normal 185 5" xfId="13091" xr:uid="{00000000-0005-0000-0000-0000BF390000}"/>
    <cellStyle name="Normal 186" xfId="13092" xr:uid="{00000000-0005-0000-0000-0000C0390000}"/>
    <cellStyle name="Normal 186 2" xfId="13093" xr:uid="{00000000-0005-0000-0000-0000C1390000}"/>
    <cellStyle name="Normal 186 3" xfId="13094" xr:uid="{00000000-0005-0000-0000-0000C2390000}"/>
    <cellStyle name="Normal 186 4" xfId="13095" xr:uid="{00000000-0005-0000-0000-0000C3390000}"/>
    <cellStyle name="Normal 186 5" xfId="13096" xr:uid="{00000000-0005-0000-0000-0000C4390000}"/>
    <cellStyle name="Normal 187" xfId="13097" xr:uid="{00000000-0005-0000-0000-0000C5390000}"/>
    <cellStyle name="Normal 187 2" xfId="13098" xr:uid="{00000000-0005-0000-0000-0000C6390000}"/>
    <cellStyle name="Normal 187 3" xfId="13099" xr:uid="{00000000-0005-0000-0000-0000C7390000}"/>
    <cellStyle name="Normal 187 4" xfId="13100" xr:uid="{00000000-0005-0000-0000-0000C8390000}"/>
    <cellStyle name="Normal 187 5" xfId="13101" xr:uid="{00000000-0005-0000-0000-0000C9390000}"/>
    <cellStyle name="Normal 188" xfId="13102" xr:uid="{00000000-0005-0000-0000-0000CA390000}"/>
    <cellStyle name="Normal 188 2" xfId="13103" xr:uid="{00000000-0005-0000-0000-0000CB390000}"/>
    <cellStyle name="Normal 188 3" xfId="13104" xr:uid="{00000000-0005-0000-0000-0000CC390000}"/>
    <cellStyle name="Normal 188 4" xfId="13105" xr:uid="{00000000-0005-0000-0000-0000CD390000}"/>
    <cellStyle name="Normal 188 5" xfId="13106" xr:uid="{00000000-0005-0000-0000-0000CE390000}"/>
    <cellStyle name="Normal 189" xfId="13107" xr:uid="{00000000-0005-0000-0000-0000CF390000}"/>
    <cellStyle name="Normal 189 2" xfId="13108" xr:uid="{00000000-0005-0000-0000-0000D0390000}"/>
    <cellStyle name="Normal 189 3" xfId="13109" xr:uid="{00000000-0005-0000-0000-0000D1390000}"/>
    <cellStyle name="Normal 189 4" xfId="13110" xr:uid="{00000000-0005-0000-0000-0000D2390000}"/>
    <cellStyle name="Normal 19" xfId="13111" xr:uid="{00000000-0005-0000-0000-0000D3390000}"/>
    <cellStyle name="Normal 19 10" xfId="13112" xr:uid="{00000000-0005-0000-0000-0000D4390000}"/>
    <cellStyle name="Normal 19 2" xfId="13113" xr:uid="{00000000-0005-0000-0000-0000D5390000}"/>
    <cellStyle name="Normal 19 2 2" xfId="13114" xr:uid="{00000000-0005-0000-0000-0000D6390000}"/>
    <cellStyle name="Normal 19 2 2 2" xfId="13115" xr:uid="{00000000-0005-0000-0000-0000D7390000}"/>
    <cellStyle name="Normal 19 2 2 2 2" xfId="13116" xr:uid="{00000000-0005-0000-0000-0000D8390000}"/>
    <cellStyle name="Normal 19 2 2 2 2 2" xfId="21323" xr:uid="{00000000-0005-0000-0000-0000D9390000}"/>
    <cellStyle name="Normal 19 2 2 2 3" xfId="13117" xr:uid="{00000000-0005-0000-0000-0000DA390000}"/>
    <cellStyle name="Normal 19 2 2 2 4" xfId="21322" xr:uid="{00000000-0005-0000-0000-0000DB390000}"/>
    <cellStyle name="Normal 19 2 2 3" xfId="13118" xr:uid="{00000000-0005-0000-0000-0000DC390000}"/>
    <cellStyle name="Normal 19 2 2 3 2" xfId="13119" xr:uid="{00000000-0005-0000-0000-0000DD390000}"/>
    <cellStyle name="Normal 19 2 2 3 3" xfId="21324" xr:uid="{00000000-0005-0000-0000-0000DE390000}"/>
    <cellStyle name="Normal 19 2 2 4" xfId="13120" xr:uid="{00000000-0005-0000-0000-0000DF390000}"/>
    <cellStyle name="Normal 19 2 2 5" xfId="21321" xr:uid="{00000000-0005-0000-0000-0000E0390000}"/>
    <cellStyle name="Normal 19 2 3" xfId="13121" xr:uid="{00000000-0005-0000-0000-0000E1390000}"/>
    <cellStyle name="Normal 19 2 3 2" xfId="13122" xr:uid="{00000000-0005-0000-0000-0000E2390000}"/>
    <cellStyle name="Normal 19 2 3 2 2" xfId="21326" xr:uid="{00000000-0005-0000-0000-0000E3390000}"/>
    <cellStyle name="Normal 19 2 3 3" xfId="13123" xr:uid="{00000000-0005-0000-0000-0000E4390000}"/>
    <cellStyle name="Normal 19 2 3 4" xfId="21325" xr:uid="{00000000-0005-0000-0000-0000E5390000}"/>
    <cellStyle name="Normal 19 2 4" xfId="13124" xr:uid="{00000000-0005-0000-0000-0000E6390000}"/>
    <cellStyle name="Normal 19 2 4 2" xfId="13125" xr:uid="{00000000-0005-0000-0000-0000E7390000}"/>
    <cellStyle name="Normal 19 2 4 3" xfId="21327" xr:uid="{00000000-0005-0000-0000-0000E8390000}"/>
    <cellStyle name="Normal 19 2 5" xfId="13126" xr:uid="{00000000-0005-0000-0000-0000E9390000}"/>
    <cellStyle name="Normal 19 2 5 2" xfId="13127" xr:uid="{00000000-0005-0000-0000-0000EA390000}"/>
    <cellStyle name="Normal 19 2 5 3" xfId="21328" xr:uid="{00000000-0005-0000-0000-0000EB390000}"/>
    <cellStyle name="Normal 19 2 6" xfId="13128" xr:uid="{00000000-0005-0000-0000-0000EC390000}"/>
    <cellStyle name="Normal 19 2 7" xfId="13129" xr:uid="{00000000-0005-0000-0000-0000ED390000}"/>
    <cellStyle name="Normal 19 2 8" xfId="21320" xr:uid="{00000000-0005-0000-0000-0000EE390000}"/>
    <cellStyle name="Normal 19 3" xfId="13130" xr:uid="{00000000-0005-0000-0000-0000EF390000}"/>
    <cellStyle name="Normal 19 3 2" xfId="13131" xr:uid="{00000000-0005-0000-0000-0000F0390000}"/>
    <cellStyle name="Normal 19 3 2 2" xfId="13132" xr:uid="{00000000-0005-0000-0000-0000F1390000}"/>
    <cellStyle name="Normal 19 3 2 2 2" xfId="13133" xr:uid="{00000000-0005-0000-0000-0000F2390000}"/>
    <cellStyle name="Normal 19 3 2 2 2 2" xfId="21332" xr:uid="{00000000-0005-0000-0000-0000F3390000}"/>
    <cellStyle name="Normal 19 3 2 2 3" xfId="13134" xr:uid="{00000000-0005-0000-0000-0000F4390000}"/>
    <cellStyle name="Normal 19 3 2 2 4" xfId="21331" xr:uid="{00000000-0005-0000-0000-0000F5390000}"/>
    <cellStyle name="Normal 19 3 2 3" xfId="13135" xr:uid="{00000000-0005-0000-0000-0000F6390000}"/>
    <cellStyle name="Normal 19 3 2 3 2" xfId="13136" xr:uid="{00000000-0005-0000-0000-0000F7390000}"/>
    <cellStyle name="Normal 19 3 2 3 3" xfId="21333" xr:uid="{00000000-0005-0000-0000-0000F8390000}"/>
    <cellStyle name="Normal 19 3 2 4" xfId="13137" xr:uid="{00000000-0005-0000-0000-0000F9390000}"/>
    <cellStyle name="Normal 19 3 2 5" xfId="21330" xr:uid="{00000000-0005-0000-0000-0000FA390000}"/>
    <cellStyle name="Normal 19 3 3" xfId="13138" xr:uid="{00000000-0005-0000-0000-0000FB390000}"/>
    <cellStyle name="Normal 19 3 3 2" xfId="13139" xr:uid="{00000000-0005-0000-0000-0000FC390000}"/>
    <cellStyle name="Normal 19 3 3 2 2" xfId="21335" xr:uid="{00000000-0005-0000-0000-0000FD390000}"/>
    <cellStyle name="Normal 19 3 3 3" xfId="13140" xr:uid="{00000000-0005-0000-0000-0000FE390000}"/>
    <cellStyle name="Normal 19 3 3 4" xfId="21334" xr:uid="{00000000-0005-0000-0000-0000FF390000}"/>
    <cellStyle name="Normal 19 3 4" xfId="13141" xr:uid="{00000000-0005-0000-0000-0000003A0000}"/>
    <cellStyle name="Normal 19 3 4 2" xfId="13142" xr:uid="{00000000-0005-0000-0000-0000013A0000}"/>
    <cellStyle name="Normal 19 3 4 3" xfId="21336" xr:uid="{00000000-0005-0000-0000-0000023A0000}"/>
    <cellStyle name="Normal 19 3 5" xfId="13143" xr:uid="{00000000-0005-0000-0000-0000033A0000}"/>
    <cellStyle name="Normal 19 3 5 2" xfId="21337" xr:uid="{00000000-0005-0000-0000-0000043A0000}"/>
    <cellStyle name="Normal 19 3 6" xfId="13144" xr:uid="{00000000-0005-0000-0000-0000053A0000}"/>
    <cellStyle name="Normal 19 3 7" xfId="21329" xr:uid="{00000000-0005-0000-0000-0000063A0000}"/>
    <cellStyle name="Normal 19 4" xfId="13145" xr:uid="{00000000-0005-0000-0000-0000073A0000}"/>
    <cellStyle name="Normal 19 4 2" xfId="13146" xr:uid="{00000000-0005-0000-0000-0000083A0000}"/>
    <cellStyle name="Normal 19 4 2 2" xfId="13147" xr:uid="{00000000-0005-0000-0000-0000093A0000}"/>
    <cellStyle name="Normal 19 4 2 2 2" xfId="13148" xr:uid="{00000000-0005-0000-0000-00000A3A0000}"/>
    <cellStyle name="Normal 19 4 2 2 2 2" xfId="21341" xr:uid="{00000000-0005-0000-0000-00000B3A0000}"/>
    <cellStyle name="Normal 19 4 2 2 3" xfId="21340" xr:uid="{00000000-0005-0000-0000-00000C3A0000}"/>
    <cellStyle name="Normal 19 4 2 3" xfId="13149" xr:uid="{00000000-0005-0000-0000-00000D3A0000}"/>
    <cellStyle name="Normal 19 4 2 3 2" xfId="21342" xr:uid="{00000000-0005-0000-0000-00000E3A0000}"/>
    <cellStyle name="Normal 19 4 2 4" xfId="21339" xr:uid="{00000000-0005-0000-0000-00000F3A0000}"/>
    <cellStyle name="Normal 19 4 3" xfId="13150" xr:uid="{00000000-0005-0000-0000-0000103A0000}"/>
    <cellStyle name="Normal 19 4 3 2" xfId="13151" xr:uid="{00000000-0005-0000-0000-0000113A0000}"/>
    <cellStyle name="Normal 19 4 3 2 2" xfId="21344" xr:uid="{00000000-0005-0000-0000-0000123A0000}"/>
    <cellStyle name="Normal 19 4 3 3" xfId="21343" xr:uid="{00000000-0005-0000-0000-0000133A0000}"/>
    <cellStyle name="Normal 19 4 4" xfId="13152" xr:uid="{00000000-0005-0000-0000-0000143A0000}"/>
    <cellStyle name="Normal 19 4 4 2" xfId="21345" xr:uid="{00000000-0005-0000-0000-0000153A0000}"/>
    <cellStyle name="Normal 19 4 5" xfId="13153" xr:uid="{00000000-0005-0000-0000-0000163A0000}"/>
    <cellStyle name="Normal 19 4 5 2" xfId="21346" xr:uid="{00000000-0005-0000-0000-0000173A0000}"/>
    <cellStyle name="Normal 19 4 6" xfId="13154" xr:uid="{00000000-0005-0000-0000-0000183A0000}"/>
    <cellStyle name="Normal 19 4 7" xfId="21338" xr:uid="{00000000-0005-0000-0000-0000193A0000}"/>
    <cellStyle name="Normal 19 5" xfId="13155" xr:uid="{00000000-0005-0000-0000-00001A3A0000}"/>
    <cellStyle name="Normal 19 5 2" xfId="13156" xr:uid="{00000000-0005-0000-0000-00001B3A0000}"/>
    <cellStyle name="Normal 19 5 2 2" xfId="13157" xr:uid="{00000000-0005-0000-0000-00001C3A0000}"/>
    <cellStyle name="Normal 19 5 2 2 2" xfId="21349" xr:uid="{00000000-0005-0000-0000-00001D3A0000}"/>
    <cellStyle name="Normal 19 5 2 3" xfId="21348" xr:uid="{00000000-0005-0000-0000-00001E3A0000}"/>
    <cellStyle name="Normal 19 5 3" xfId="13158" xr:uid="{00000000-0005-0000-0000-00001F3A0000}"/>
    <cellStyle name="Normal 19 5 3 2" xfId="21350" xr:uid="{00000000-0005-0000-0000-0000203A0000}"/>
    <cellStyle name="Normal 19 5 4" xfId="13159" xr:uid="{00000000-0005-0000-0000-0000213A0000}"/>
    <cellStyle name="Normal 19 5 4 2" xfId="21351" xr:uid="{00000000-0005-0000-0000-0000223A0000}"/>
    <cellStyle name="Normal 19 5 5" xfId="13160" xr:uid="{00000000-0005-0000-0000-0000233A0000}"/>
    <cellStyle name="Normal 19 5 6" xfId="21347" xr:uid="{00000000-0005-0000-0000-0000243A0000}"/>
    <cellStyle name="Normal 19 6" xfId="13161" xr:uid="{00000000-0005-0000-0000-0000253A0000}"/>
    <cellStyle name="Normal 19 6 2" xfId="13162" xr:uid="{00000000-0005-0000-0000-0000263A0000}"/>
    <cellStyle name="Normal 19 6 2 2" xfId="21353" xr:uid="{00000000-0005-0000-0000-0000273A0000}"/>
    <cellStyle name="Normal 19 6 3" xfId="13163" xr:uid="{00000000-0005-0000-0000-0000283A0000}"/>
    <cellStyle name="Normal 19 6 3 2" xfId="21354" xr:uid="{00000000-0005-0000-0000-0000293A0000}"/>
    <cellStyle name="Normal 19 6 4" xfId="13164" xr:uid="{00000000-0005-0000-0000-00002A3A0000}"/>
    <cellStyle name="Normal 19 6 5" xfId="21352" xr:uid="{00000000-0005-0000-0000-00002B3A0000}"/>
    <cellStyle name="Normal 19 7" xfId="13165" xr:uid="{00000000-0005-0000-0000-00002C3A0000}"/>
    <cellStyle name="Normal 19 7 2" xfId="21355" xr:uid="{00000000-0005-0000-0000-00002D3A0000}"/>
    <cellStyle name="Normal 19 8" xfId="13166" xr:uid="{00000000-0005-0000-0000-00002E3A0000}"/>
    <cellStyle name="Normal 19 8 2" xfId="21356" xr:uid="{00000000-0005-0000-0000-00002F3A0000}"/>
    <cellStyle name="Normal 19 9" xfId="13167" xr:uid="{00000000-0005-0000-0000-0000303A0000}"/>
    <cellStyle name="Normal 19 9 2" xfId="21357" xr:uid="{00000000-0005-0000-0000-0000313A0000}"/>
    <cellStyle name="Normal 190" xfId="13168" xr:uid="{00000000-0005-0000-0000-0000323A0000}"/>
    <cellStyle name="Normal 190 2" xfId="13169" xr:uid="{00000000-0005-0000-0000-0000333A0000}"/>
    <cellStyle name="Normal 190 3" xfId="13170" xr:uid="{00000000-0005-0000-0000-0000343A0000}"/>
    <cellStyle name="Normal 191" xfId="13171" xr:uid="{00000000-0005-0000-0000-0000353A0000}"/>
    <cellStyle name="Normal 191 2" xfId="13172" xr:uid="{00000000-0005-0000-0000-0000363A0000}"/>
    <cellStyle name="Normal 191 3" xfId="13173" xr:uid="{00000000-0005-0000-0000-0000373A0000}"/>
    <cellStyle name="Normal 192" xfId="13174" xr:uid="{00000000-0005-0000-0000-0000383A0000}"/>
    <cellStyle name="Normal 192 2" xfId="13175" xr:uid="{00000000-0005-0000-0000-0000393A0000}"/>
    <cellStyle name="Normal 192 3" xfId="13176" xr:uid="{00000000-0005-0000-0000-00003A3A0000}"/>
    <cellStyle name="Normal 193" xfId="13177" xr:uid="{00000000-0005-0000-0000-00003B3A0000}"/>
    <cellStyle name="Normal 193 2" xfId="13178" xr:uid="{00000000-0005-0000-0000-00003C3A0000}"/>
    <cellStyle name="Normal 193 3" xfId="13179" xr:uid="{00000000-0005-0000-0000-00003D3A0000}"/>
    <cellStyle name="Normal 194" xfId="13180" xr:uid="{00000000-0005-0000-0000-00003E3A0000}"/>
    <cellStyle name="Normal 194 2" xfId="13181" xr:uid="{00000000-0005-0000-0000-00003F3A0000}"/>
    <cellStyle name="Normal 194 3" xfId="13182" xr:uid="{00000000-0005-0000-0000-0000403A0000}"/>
    <cellStyle name="Normal 194 4" xfId="13183" xr:uid="{00000000-0005-0000-0000-0000413A0000}"/>
    <cellStyle name="Normal 195" xfId="13184" xr:uid="{00000000-0005-0000-0000-0000423A0000}"/>
    <cellStyle name="Normal 195 2" xfId="13185" xr:uid="{00000000-0005-0000-0000-0000433A0000}"/>
    <cellStyle name="Normal 195 3" xfId="13186" xr:uid="{00000000-0005-0000-0000-0000443A0000}"/>
    <cellStyle name="Normal 196" xfId="13187" xr:uid="{00000000-0005-0000-0000-0000453A0000}"/>
    <cellStyle name="Normal 196 2" xfId="13188" xr:uid="{00000000-0005-0000-0000-0000463A0000}"/>
    <cellStyle name="Normal 196 3" xfId="13189" xr:uid="{00000000-0005-0000-0000-0000473A0000}"/>
    <cellStyle name="Normal 197" xfId="13190" xr:uid="{00000000-0005-0000-0000-0000483A0000}"/>
    <cellStyle name="Normal 197 2" xfId="13191" xr:uid="{00000000-0005-0000-0000-0000493A0000}"/>
    <cellStyle name="Normal 197 3" xfId="13192" xr:uid="{00000000-0005-0000-0000-00004A3A0000}"/>
    <cellStyle name="Normal 197 4" xfId="13193" xr:uid="{00000000-0005-0000-0000-00004B3A0000}"/>
    <cellStyle name="Normal 198" xfId="13194" xr:uid="{00000000-0005-0000-0000-00004C3A0000}"/>
    <cellStyle name="Normal 198 2" xfId="13195" xr:uid="{00000000-0005-0000-0000-00004D3A0000}"/>
    <cellStyle name="Normal 198 3" xfId="13196" xr:uid="{00000000-0005-0000-0000-00004E3A0000}"/>
    <cellStyle name="Normal 198 4" xfId="13197" xr:uid="{00000000-0005-0000-0000-00004F3A0000}"/>
    <cellStyle name="Normal 199" xfId="13198" xr:uid="{00000000-0005-0000-0000-0000503A0000}"/>
    <cellStyle name="Normal 199 2" xfId="13199" xr:uid="{00000000-0005-0000-0000-0000513A0000}"/>
    <cellStyle name="Normal 199 3" xfId="13200" xr:uid="{00000000-0005-0000-0000-0000523A0000}"/>
    <cellStyle name="Normal 199 4" xfId="13201" xr:uid="{00000000-0005-0000-0000-0000533A0000}"/>
    <cellStyle name="Normal 2" xfId="1" xr:uid="{00000000-0005-0000-0000-0000543A0000}"/>
    <cellStyle name="Normal 2 10" xfId="13202" xr:uid="{00000000-0005-0000-0000-0000553A0000}"/>
    <cellStyle name="Normal 2 10 10" xfId="13203" xr:uid="{00000000-0005-0000-0000-0000563A0000}"/>
    <cellStyle name="Normal 2 10 10 2" xfId="21358" xr:uid="{00000000-0005-0000-0000-0000573A0000}"/>
    <cellStyle name="Normal 2 10 11" xfId="13204" xr:uid="{00000000-0005-0000-0000-0000583A0000}"/>
    <cellStyle name="Normal 2 10 11 2" xfId="21359" xr:uid="{00000000-0005-0000-0000-0000593A0000}"/>
    <cellStyle name="Normal 2 10 12" xfId="13205" xr:uid="{00000000-0005-0000-0000-00005A3A0000}"/>
    <cellStyle name="Normal 2 10 2" xfId="13206" xr:uid="{00000000-0005-0000-0000-00005B3A0000}"/>
    <cellStyle name="Normal 2 10 2 2" xfId="13207" xr:uid="{00000000-0005-0000-0000-00005C3A0000}"/>
    <cellStyle name="Normal 2 10 2 2 2" xfId="13208" xr:uid="{00000000-0005-0000-0000-00005D3A0000}"/>
    <cellStyle name="Normal 2 10 2 2 2 2" xfId="21362" xr:uid="{00000000-0005-0000-0000-00005E3A0000}"/>
    <cellStyle name="Normal 2 10 2 2 3" xfId="21361" xr:uid="{00000000-0005-0000-0000-00005F3A0000}"/>
    <cellStyle name="Normal 2 10 2 3" xfId="13209" xr:uid="{00000000-0005-0000-0000-0000603A0000}"/>
    <cellStyle name="Normal 2 10 2 3 2" xfId="21363" xr:uid="{00000000-0005-0000-0000-0000613A0000}"/>
    <cellStyle name="Normal 2 10 2 4" xfId="13210" xr:uid="{00000000-0005-0000-0000-0000623A0000}"/>
    <cellStyle name="Normal 2 10 2 4 2" xfId="21364" xr:uid="{00000000-0005-0000-0000-0000633A0000}"/>
    <cellStyle name="Normal 2 10 2 5" xfId="13211" xr:uid="{00000000-0005-0000-0000-0000643A0000}"/>
    <cellStyle name="Normal 2 10 2 5 2" xfId="21365" xr:uid="{00000000-0005-0000-0000-0000653A0000}"/>
    <cellStyle name="Normal 2 10 2 6" xfId="21360" xr:uid="{00000000-0005-0000-0000-0000663A0000}"/>
    <cellStyle name="Normal 2 10 3" xfId="13212" xr:uid="{00000000-0005-0000-0000-0000673A0000}"/>
    <cellStyle name="Normal 2 10 3 2" xfId="13213" xr:uid="{00000000-0005-0000-0000-0000683A0000}"/>
    <cellStyle name="Normal 2 10 3 2 2" xfId="21367" xr:uid="{00000000-0005-0000-0000-0000693A0000}"/>
    <cellStyle name="Normal 2 10 3 3" xfId="21366" xr:uid="{00000000-0005-0000-0000-00006A3A0000}"/>
    <cellStyle name="Normal 2 10 4" xfId="13214" xr:uid="{00000000-0005-0000-0000-00006B3A0000}"/>
    <cellStyle name="Normal 2 10 4 2" xfId="13215" xr:uid="{00000000-0005-0000-0000-00006C3A0000}"/>
    <cellStyle name="Normal 2 10 4 2 2" xfId="21369" xr:uid="{00000000-0005-0000-0000-00006D3A0000}"/>
    <cellStyle name="Normal 2 10 4 3" xfId="21368" xr:uid="{00000000-0005-0000-0000-00006E3A0000}"/>
    <cellStyle name="Normal 2 10 5" xfId="13216" xr:uid="{00000000-0005-0000-0000-00006F3A0000}"/>
    <cellStyle name="Normal 2 10 5 2" xfId="21370" xr:uid="{00000000-0005-0000-0000-0000703A0000}"/>
    <cellStyle name="Normal 2 10 6" xfId="13217" xr:uid="{00000000-0005-0000-0000-0000713A0000}"/>
    <cellStyle name="Normal 2 10 6 2" xfId="21371" xr:uid="{00000000-0005-0000-0000-0000723A0000}"/>
    <cellStyle name="Normal 2 10 7" xfId="13218" xr:uid="{00000000-0005-0000-0000-0000733A0000}"/>
    <cellStyle name="Normal 2 10 7 2" xfId="21372" xr:uid="{00000000-0005-0000-0000-0000743A0000}"/>
    <cellStyle name="Normal 2 10 8" xfId="13219" xr:uid="{00000000-0005-0000-0000-0000753A0000}"/>
    <cellStyle name="Normal 2 10 8 2" xfId="21373" xr:uid="{00000000-0005-0000-0000-0000763A0000}"/>
    <cellStyle name="Normal 2 10 9" xfId="13220" xr:uid="{00000000-0005-0000-0000-0000773A0000}"/>
    <cellStyle name="Normal 2 10 9 2" xfId="21374" xr:uid="{00000000-0005-0000-0000-0000783A0000}"/>
    <cellStyle name="Normal 2 11" xfId="13221" xr:uid="{00000000-0005-0000-0000-0000793A0000}"/>
    <cellStyle name="Normal 2 11 2" xfId="13222" xr:uid="{00000000-0005-0000-0000-00007A3A0000}"/>
    <cellStyle name="Normal 2 11 2 2" xfId="13223" xr:uid="{00000000-0005-0000-0000-00007B3A0000}"/>
    <cellStyle name="Normal 2 11 2 2 2" xfId="21376" xr:uid="{00000000-0005-0000-0000-00007C3A0000}"/>
    <cellStyle name="Normal 2 11 2 3" xfId="13224" xr:uid="{00000000-0005-0000-0000-00007D3A0000}"/>
    <cellStyle name="Normal 2 11 2 3 2" xfId="21377" xr:uid="{00000000-0005-0000-0000-00007E3A0000}"/>
    <cellStyle name="Normal 2 11 2 4" xfId="21375" xr:uid="{00000000-0005-0000-0000-00007F3A0000}"/>
    <cellStyle name="Normal 2 11 3" xfId="13225" xr:uid="{00000000-0005-0000-0000-0000803A0000}"/>
    <cellStyle name="Normal 2 11 3 2" xfId="13226" xr:uid="{00000000-0005-0000-0000-0000813A0000}"/>
    <cellStyle name="Normal 2 11 3 2 2" xfId="21379" xr:uid="{00000000-0005-0000-0000-0000823A0000}"/>
    <cellStyle name="Normal 2 11 3 3" xfId="21378" xr:uid="{00000000-0005-0000-0000-0000833A0000}"/>
    <cellStyle name="Normal 2 11 4" xfId="13227" xr:uid="{00000000-0005-0000-0000-0000843A0000}"/>
    <cellStyle name="Normal 2 11 4 2" xfId="13228" xr:uid="{00000000-0005-0000-0000-0000853A0000}"/>
    <cellStyle name="Normal 2 11 4 2 2" xfId="21381" xr:uid="{00000000-0005-0000-0000-0000863A0000}"/>
    <cellStyle name="Normal 2 11 4 3" xfId="21380" xr:uid="{00000000-0005-0000-0000-0000873A0000}"/>
    <cellStyle name="Normal 2 11 5" xfId="13229" xr:uid="{00000000-0005-0000-0000-0000883A0000}"/>
    <cellStyle name="Normal 2 11 5 2" xfId="21382" xr:uid="{00000000-0005-0000-0000-0000893A0000}"/>
    <cellStyle name="Normal 2 11 6" xfId="13230" xr:uid="{00000000-0005-0000-0000-00008A3A0000}"/>
    <cellStyle name="Normal 2 11 6 2" xfId="21383" xr:uid="{00000000-0005-0000-0000-00008B3A0000}"/>
    <cellStyle name="Normal 2 11 7" xfId="13231" xr:uid="{00000000-0005-0000-0000-00008C3A0000}"/>
    <cellStyle name="Normal 2 11 7 2" xfId="21384" xr:uid="{00000000-0005-0000-0000-00008D3A0000}"/>
    <cellStyle name="Normal 2 11 8" xfId="13232" xr:uid="{00000000-0005-0000-0000-00008E3A0000}"/>
    <cellStyle name="Normal 2 12" xfId="13233" xr:uid="{00000000-0005-0000-0000-00008F3A0000}"/>
    <cellStyle name="Normal 2 12 2" xfId="13234" xr:uid="{00000000-0005-0000-0000-0000903A0000}"/>
    <cellStyle name="Normal 2 12 2 2" xfId="13235" xr:uid="{00000000-0005-0000-0000-0000913A0000}"/>
    <cellStyle name="Normal 2 12 2 2 2" xfId="21386" xr:uid="{00000000-0005-0000-0000-0000923A0000}"/>
    <cellStyle name="Normal 2 12 2 3" xfId="21385" xr:uid="{00000000-0005-0000-0000-0000933A0000}"/>
    <cellStyle name="Normal 2 12 3" xfId="13236" xr:uid="{00000000-0005-0000-0000-0000943A0000}"/>
    <cellStyle name="Normal 2 12 3 2" xfId="13237" xr:uid="{00000000-0005-0000-0000-0000953A0000}"/>
    <cellStyle name="Normal 2 12 3 2 2" xfId="21388" xr:uid="{00000000-0005-0000-0000-0000963A0000}"/>
    <cellStyle name="Normal 2 12 3 3" xfId="21387" xr:uid="{00000000-0005-0000-0000-0000973A0000}"/>
    <cellStyle name="Normal 2 12 4" xfId="13238" xr:uid="{00000000-0005-0000-0000-0000983A0000}"/>
    <cellStyle name="Normal 2 12 4 2" xfId="13239" xr:uid="{00000000-0005-0000-0000-0000993A0000}"/>
    <cellStyle name="Normal 2 12 4 2 2" xfId="21390" xr:uid="{00000000-0005-0000-0000-00009A3A0000}"/>
    <cellStyle name="Normal 2 12 4 3" xfId="21389" xr:uid="{00000000-0005-0000-0000-00009B3A0000}"/>
    <cellStyle name="Normal 2 12 5" xfId="13240" xr:uid="{00000000-0005-0000-0000-00009C3A0000}"/>
    <cellStyle name="Normal 2 12 5 2" xfId="21391" xr:uid="{00000000-0005-0000-0000-00009D3A0000}"/>
    <cellStyle name="Normal 2 12 6" xfId="13241" xr:uid="{00000000-0005-0000-0000-00009E3A0000}"/>
    <cellStyle name="Normal 2 12 6 2" xfId="21392" xr:uid="{00000000-0005-0000-0000-00009F3A0000}"/>
    <cellStyle name="Normal 2 12 7" xfId="13242" xr:uid="{00000000-0005-0000-0000-0000A03A0000}"/>
    <cellStyle name="Normal 2 12 7 2" xfId="21393" xr:uid="{00000000-0005-0000-0000-0000A13A0000}"/>
    <cellStyle name="Normal 2 12 8" xfId="13243" xr:uid="{00000000-0005-0000-0000-0000A23A0000}"/>
    <cellStyle name="Normal 2 12 8 2" xfId="21394" xr:uid="{00000000-0005-0000-0000-0000A33A0000}"/>
    <cellStyle name="Normal 2 13" xfId="13244" xr:uid="{00000000-0005-0000-0000-0000A43A0000}"/>
    <cellStyle name="Normal 2 13 2" xfId="13245" xr:uid="{00000000-0005-0000-0000-0000A53A0000}"/>
    <cellStyle name="Normal 2 13 2 2" xfId="21395" xr:uid="{00000000-0005-0000-0000-0000A63A0000}"/>
    <cellStyle name="Normal 2 13 3" xfId="13246" xr:uid="{00000000-0005-0000-0000-0000A73A0000}"/>
    <cellStyle name="Normal 2 13 3 2" xfId="21396" xr:uid="{00000000-0005-0000-0000-0000A83A0000}"/>
    <cellStyle name="Normal 2 13 4" xfId="13247" xr:uid="{00000000-0005-0000-0000-0000A93A0000}"/>
    <cellStyle name="Normal 2 13 4 2" xfId="21397" xr:uid="{00000000-0005-0000-0000-0000AA3A0000}"/>
    <cellStyle name="Normal 2 13 5" xfId="13248" xr:uid="{00000000-0005-0000-0000-0000AB3A0000}"/>
    <cellStyle name="Normal 2 13 5 2" xfId="21398" xr:uid="{00000000-0005-0000-0000-0000AC3A0000}"/>
    <cellStyle name="Normal 2 13 6" xfId="13249" xr:uid="{00000000-0005-0000-0000-0000AD3A0000}"/>
    <cellStyle name="Normal 2 13 6 2" xfId="21399" xr:uid="{00000000-0005-0000-0000-0000AE3A0000}"/>
    <cellStyle name="Normal 2 13 7" xfId="13250" xr:uid="{00000000-0005-0000-0000-0000AF3A0000}"/>
    <cellStyle name="Normal 2 13 7 2" xfId="21400" xr:uid="{00000000-0005-0000-0000-0000B03A0000}"/>
    <cellStyle name="Normal 2 14" xfId="13251" xr:uid="{00000000-0005-0000-0000-0000B13A0000}"/>
    <cellStyle name="Normal 2 14 2" xfId="13252" xr:uid="{00000000-0005-0000-0000-0000B23A0000}"/>
    <cellStyle name="Normal 2 14 2 2" xfId="21401" xr:uid="{00000000-0005-0000-0000-0000B33A0000}"/>
    <cellStyle name="Normal 2 14 3" xfId="13253" xr:uid="{00000000-0005-0000-0000-0000B43A0000}"/>
    <cellStyle name="Normal 2 14 3 2" xfId="21402" xr:uid="{00000000-0005-0000-0000-0000B53A0000}"/>
    <cellStyle name="Normal 2 14 4" xfId="13254" xr:uid="{00000000-0005-0000-0000-0000B63A0000}"/>
    <cellStyle name="Normal 2 14 4 2" xfId="21403" xr:uid="{00000000-0005-0000-0000-0000B73A0000}"/>
    <cellStyle name="Normal 2 14 5" xfId="13255" xr:uid="{00000000-0005-0000-0000-0000B83A0000}"/>
    <cellStyle name="Normal 2 14 5 2" xfId="21404" xr:uid="{00000000-0005-0000-0000-0000B93A0000}"/>
    <cellStyle name="Normal 2 14 6" xfId="13256" xr:uid="{00000000-0005-0000-0000-0000BA3A0000}"/>
    <cellStyle name="Normal 2 14 6 2" xfId="21405" xr:uid="{00000000-0005-0000-0000-0000BB3A0000}"/>
    <cellStyle name="Normal 2 14 7" xfId="13257" xr:uid="{00000000-0005-0000-0000-0000BC3A0000}"/>
    <cellStyle name="Normal 2 14 7 2" xfId="21406" xr:uid="{00000000-0005-0000-0000-0000BD3A0000}"/>
    <cellStyle name="Normal 2 15" xfId="13258" xr:uid="{00000000-0005-0000-0000-0000BE3A0000}"/>
    <cellStyle name="Normal 2 15 2" xfId="13259" xr:uid="{00000000-0005-0000-0000-0000BF3A0000}"/>
    <cellStyle name="Normal 2 15 2 2" xfId="21407" xr:uid="{00000000-0005-0000-0000-0000C03A0000}"/>
    <cellStyle name="Normal 2 15 3" xfId="13260" xr:uid="{00000000-0005-0000-0000-0000C13A0000}"/>
    <cellStyle name="Normal 2 15 3 2" xfId="21408" xr:uid="{00000000-0005-0000-0000-0000C23A0000}"/>
    <cellStyle name="Normal 2 15 4" xfId="13261" xr:uid="{00000000-0005-0000-0000-0000C33A0000}"/>
    <cellStyle name="Normal 2 15 4 2" xfId="21409" xr:uid="{00000000-0005-0000-0000-0000C43A0000}"/>
    <cellStyle name="Normal 2 15 5" xfId="13262" xr:uid="{00000000-0005-0000-0000-0000C53A0000}"/>
    <cellStyle name="Normal 2 15 5 2" xfId="21410" xr:uid="{00000000-0005-0000-0000-0000C63A0000}"/>
    <cellStyle name="Normal 2 15 6" xfId="13263" xr:uid="{00000000-0005-0000-0000-0000C73A0000}"/>
    <cellStyle name="Normal 2 15 6 2" xfId="21411" xr:uid="{00000000-0005-0000-0000-0000C83A0000}"/>
    <cellStyle name="Normal 2 15 7" xfId="13264" xr:uid="{00000000-0005-0000-0000-0000C93A0000}"/>
    <cellStyle name="Normal 2 15 7 2" xfId="21412" xr:uid="{00000000-0005-0000-0000-0000CA3A0000}"/>
    <cellStyle name="Normal 2 16" xfId="13265" xr:uid="{00000000-0005-0000-0000-0000CB3A0000}"/>
    <cellStyle name="Normal 2 16 2" xfId="13266" xr:uid="{00000000-0005-0000-0000-0000CC3A0000}"/>
    <cellStyle name="Normal 2 16 2 2" xfId="21413" xr:uid="{00000000-0005-0000-0000-0000CD3A0000}"/>
    <cellStyle name="Normal 2 16 3" xfId="13267" xr:uid="{00000000-0005-0000-0000-0000CE3A0000}"/>
    <cellStyle name="Normal 2 16 3 2" xfId="21414" xr:uid="{00000000-0005-0000-0000-0000CF3A0000}"/>
    <cellStyle name="Normal 2 16 4" xfId="13268" xr:uid="{00000000-0005-0000-0000-0000D03A0000}"/>
    <cellStyle name="Normal 2 16 4 2" xfId="21415" xr:uid="{00000000-0005-0000-0000-0000D13A0000}"/>
    <cellStyle name="Normal 2 16 5" xfId="13269" xr:uid="{00000000-0005-0000-0000-0000D23A0000}"/>
    <cellStyle name="Normal 2 16 5 2" xfId="21416" xr:uid="{00000000-0005-0000-0000-0000D33A0000}"/>
    <cellStyle name="Normal 2 16 6" xfId="13270" xr:uid="{00000000-0005-0000-0000-0000D43A0000}"/>
    <cellStyle name="Normal 2 16 6 2" xfId="21417" xr:uid="{00000000-0005-0000-0000-0000D53A0000}"/>
    <cellStyle name="Normal 2 16 7" xfId="13271" xr:uid="{00000000-0005-0000-0000-0000D63A0000}"/>
    <cellStyle name="Normal 2 16 7 2" xfId="21418" xr:uid="{00000000-0005-0000-0000-0000D73A0000}"/>
    <cellStyle name="Normal 2 17" xfId="13272" xr:uid="{00000000-0005-0000-0000-0000D83A0000}"/>
    <cellStyle name="Normal 2 17 2" xfId="13273" xr:uid="{00000000-0005-0000-0000-0000D93A0000}"/>
    <cellStyle name="Normal 2 17 2 2" xfId="21419" xr:uid="{00000000-0005-0000-0000-0000DA3A0000}"/>
    <cellStyle name="Normal 2 17 3" xfId="13274" xr:uid="{00000000-0005-0000-0000-0000DB3A0000}"/>
    <cellStyle name="Normal 2 17 3 2" xfId="21420" xr:uid="{00000000-0005-0000-0000-0000DC3A0000}"/>
    <cellStyle name="Normal 2 17 4" xfId="13275" xr:uid="{00000000-0005-0000-0000-0000DD3A0000}"/>
    <cellStyle name="Normal 2 17 4 2" xfId="21421" xr:uid="{00000000-0005-0000-0000-0000DE3A0000}"/>
    <cellStyle name="Normal 2 17 5" xfId="13276" xr:uid="{00000000-0005-0000-0000-0000DF3A0000}"/>
    <cellStyle name="Normal 2 17 5 2" xfId="21422" xr:uid="{00000000-0005-0000-0000-0000E03A0000}"/>
    <cellStyle name="Normal 2 17 6" xfId="13277" xr:uid="{00000000-0005-0000-0000-0000E13A0000}"/>
    <cellStyle name="Normal 2 17 6 2" xfId="21423" xr:uid="{00000000-0005-0000-0000-0000E23A0000}"/>
    <cellStyle name="Normal 2 17 7" xfId="13278" xr:uid="{00000000-0005-0000-0000-0000E33A0000}"/>
    <cellStyle name="Normal 2 17 7 2" xfId="21424" xr:uid="{00000000-0005-0000-0000-0000E43A0000}"/>
    <cellStyle name="Normal 2 18" xfId="13279" xr:uid="{00000000-0005-0000-0000-0000E53A0000}"/>
    <cellStyle name="Normal 2 18 2" xfId="13280" xr:uid="{00000000-0005-0000-0000-0000E63A0000}"/>
    <cellStyle name="Normal 2 18 2 2" xfId="13281" xr:uid="{00000000-0005-0000-0000-0000E73A0000}"/>
    <cellStyle name="Normal 2 18 2 2 2" xfId="21426" xr:uid="{00000000-0005-0000-0000-0000E83A0000}"/>
    <cellStyle name="Normal 2 18 2 3" xfId="21425" xr:uid="{00000000-0005-0000-0000-0000E93A0000}"/>
    <cellStyle name="Normal 2 18 3" xfId="13282" xr:uid="{00000000-0005-0000-0000-0000EA3A0000}"/>
    <cellStyle name="Normal 2 18 3 2" xfId="21427" xr:uid="{00000000-0005-0000-0000-0000EB3A0000}"/>
    <cellStyle name="Normal 2 18 4" xfId="13283" xr:uid="{00000000-0005-0000-0000-0000EC3A0000}"/>
    <cellStyle name="Normal 2 18 4 2" xfId="21428" xr:uid="{00000000-0005-0000-0000-0000ED3A0000}"/>
    <cellStyle name="Normal 2 18 5" xfId="13284" xr:uid="{00000000-0005-0000-0000-0000EE3A0000}"/>
    <cellStyle name="Normal 2 18 5 2" xfId="21429" xr:uid="{00000000-0005-0000-0000-0000EF3A0000}"/>
    <cellStyle name="Normal 2 18 6" xfId="13285" xr:uid="{00000000-0005-0000-0000-0000F03A0000}"/>
    <cellStyle name="Normal 2 18 6 2" xfId="21430" xr:uid="{00000000-0005-0000-0000-0000F13A0000}"/>
    <cellStyle name="Normal 2 18 7" xfId="13286" xr:uid="{00000000-0005-0000-0000-0000F23A0000}"/>
    <cellStyle name="Normal 2 18 7 2" xfId="21431" xr:uid="{00000000-0005-0000-0000-0000F33A0000}"/>
    <cellStyle name="Normal 2 19" xfId="13287" xr:uid="{00000000-0005-0000-0000-0000F43A0000}"/>
    <cellStyle name="Normal 2 19 2" xfId="13288" xr:uid="{00000000-0005-0000-0000-0000F53A0000}"/>
    <cellStyle name="Normal 2 19 2 2" xfId="13289" xr:uid="{00000000-0005-0000-0000-0000F63A0000}"/>
    <cellStyle name="Normal 2 19 2 2 2" xfId="21433" xr:uid="{00000000-0005-0000-0000-0000F73A0000}"/>
    <cellStyle name="Normal 2 19 2 3" xfId="21432" xr:uid="{00000000-0005-0000-0000-0000F83A0000}"/>
    <cellStyle name="Normal 2 19 3" xfId="13290" xr:uid="{00000000-0005-0000-0000-0000F93A0000}"/>
    <cellStyle name="Normal 2 19 3 2" xfId="13291" xr:uid="{00000000-0005-0000-0000-0000FA3A0000}"/>
    <cellStyle name="Normal 2 19 3 2 2" xfId="21435" xr:uid="{00000000-0005-0000-0000-0000FB3A0000}"/>
    <cellStyle name="Normal 2 19 3 3" xfId="13292" xr:uid="{00000000-0005-0000-0000-0000FC3A0000}"/>
    <cellStyle name="Normal 2 19 3 3 2" xfId="21436" xr:uid="{00000000-0005-0000-0000-0000FD3A0000}"/>
    <cellStyle name="Normal 2 19 3 4" xfId="21434" xr:uid="{00000000-0005-0000-0000-0000FE3A0000}"/>
    <cellStyle name="Normal 2 19 4" xfId="13293" xr:uid="{00000000-0005-0000-0000-0000FF3A0000}"/>
    <cellStyle name="Normal 2 19 4 2" xfId="21437" xr:uid="{00000000-0005-0000-0000-0000003B0000}"/>
    <cellStyle name="Normal 2 19 5" xfId="13294" xr:uid="{00000000-0005-0000-0000-0000013B0000}"/>
    <cellStyle name="Normal 2 19 5 2" xfId="21438" xr:uid="{00000000-0005-0000-0000-0000023B0000}"/>
    <cellStyle name="Normal 2 19 6" xfId="13295" xr:uid="{00000000-0005-0000-0000-0000033B0000}"/>
    <cellStyle name="Normal 2 19 6 2" xfId="21439" xr:uid="{00000000-0005-0000-0000-0000043B0000}"/>
    <cellStyle name="Normal 2 19 7" xfId="13296" xr:uid="{00000000-0005-0000-0000-0000053B0000}"/>
    <cellStyle name="Normal 2 19 7 2" xfId="21440" xr:uid="{00000000-0005-0000-0000-0000063B0000}"/>
    <cellStyle name="Normal 2 2" xfId="13297" xr:uid="{00000000-0005-0000-0000-0000073B0000}"/>
    <cellStyle name="Normal 2 2 10" xfId="13298" xr:uid="{00000000-0005-0000-0000-0000083B0000}"/>
    <cellStyle name="Normal 2 2 10 2" xfId="21441" xr:uid="{00000000-0005-0000-0000-0000093B0000}"/>
    <cellStyle name="Normal 2 2 11" xfId="13299" xr:uid="{00000000-0005-0000-0000-00000A3B0000}"/>
    <cellStyle name="Normal 2 2 11 2" xfId="21442" xr:uid="{00000000-0005-0000-0000-00000B3B0000}"/>
    <cellStyle name="Normal 2 2 12" xfId="13300" xr:uid="{00000000-0005-0000-0000-00000C3B0000}"/>
    <cellStyle name="Normal 2 2 12 2" xfId="21443" xr:uid="{00000000-0005-0000-0000-00000D3B0000}"/>
    <cellStyle name="Normal 2 2 13" xfId="13301" xr:uid="{00000000-0005-0000-0000-00000E3B0000}"/>
    <cellStyle name="Normal 2 2 13 2" xfId="21444" xr:uid="{00000000-0005-0000-0000-00000F3B0000}"/>
    <cellStyle name="Normal 2 2 14" xfId="13302" xr:uid="{00000000-0005-0000-0000-0000103B0000}"/>
    <cellStyle name="Normal 2 2 14 2" xfId="21445" xr:uid="{00000000-0005-0000-0000-0000113B0000}"/>
    <cellStyle name="Normal 2 2 15" xfId="13303" xr:uid="{00000000-0005-0000-0000-0000123B0000}"/>
    <cellStyle name="Normal 2 2 15 2" xfId="21446" xr:uid="{00000000-0005-0000-0000-0000133B0000}"/>
    <cellStyle name="Normal 2 2 16" xfId="13304" xr:uid="{00000000-0005-0000-0000-0000143B0000}"/>
    <cellStyle name="Normal 2 2 16 2" xfId="21447" xr:uid="{00000000-0005-0000-0000-0000153B0000}"/>
    <cellStyle name="Normal 2 2 17" xfId="13305" xr:uid="{00000000-0005-0000-0000-0000163B0000}"/>
    <cellStyle name="Normal 2 2 17 2" xfId="21448" xr:uid="{00000000-0005-0000-0000-0000173B0000}"/>
    <cellStyle name="Normal 2 2 18" xfId="13306" xr:uid="{00000000-0005-0000-0000-0000183B0000}"/>
    <cellStyle name="Normal 2 2 2" xfId="13307" xr:uid="{00000000-0005-0000-0000-0000193B0000}"/>
    <cellStyle name="Normal 2 2 2 10" xfId="13308" xr:uid="{00000000-0005-0000-0000-00001A3B0000}"/>
    <cellStyle name="Normal 2 2 2 10 2" xfId="21449" xr:uid="{00000000-0005-0000-0000-00001B3B0000}"/>
    <cellStyle name="Normal 2 2 2 11" xfId="13309" xr:uid="{00000000-0005-0000-0000-00001C3B0000}"/>
    <cellStyle name="Normal 2 2 2 2" xfId="13310" xr:uid="{00000000-0005-0000-0000-00001D3B0000}"/>
    <cellStyle name="Normal 2 2 2 2 2" xfId="13311" xr:uid="{00000000-0005-0000-0000-00001E3B0000}"/>
    <cellStyle name="Normal 2 2 2 2 2 2" xfId="13312" xr:uid="{00000000-0005-0000-0000-00001F3B0000}"/>
    <cellStyle name="Normal 2 2 2 2 2 2 2" xfId="21451" xr:uid="{00000000-0005-0000-0000-0000203B0000}"/>
    <cellStyle name="Normal 2 2 2 2 2 3" xfId="13313" xr:uid="{00000000-0005-0000-0000-0000213B0000}"/>
    <cellStyle name="Normal 2 2 2 2 2 3 2" xfId="21452" xr:uid="{00000000-0005-0000-0000-0000223B0000}"/>
    <cellStyle name="Normal 2 2 2 2 2 4" xfId="21450" xr:uid="{00000000-0005-0000-0000-0000233B0000}"/>
    <cellStyle name="Normal 2 2 2 2 3" xfId="13314" xr:uid="{00000000-0005-0000-0000-0000243B0000}"/>
    <cellStyle name="Normal 2 2 2 2 3 2" xfId="13315" xr:uid="{00000000-0005-0000-0000-0000253B0000}"/>
    <cellStyle name="Normal 2 2 2 2 3 2 2" xfId="21454" xr:uid="{00000000-0005-0000-0000-0000263B0000}"/>
    <cellStyle name="Normal 2 2 2 2 3 3" xfId="21453" xr:uid="{00000000-0005-0000-0000-0000273B0000}"/>
    <cellStyle name="Normal 2 2 2 2 4" xfId="13316" xr:uid="{00000000-0005-0000-0000-0000283B0000}"/>
    <cellStyle name="Normal 2 2 2 2 4 2" xfId="21455" xr:uid="{00000000-0005-0000-0000-0000293B0000}"/>
    <cellStyle name="Normal 2 2 2 2 5" xfId="13317" xr:uid="{00000000-0005-0000-0000-00002A3B0000}"/>
    <cellStyle name="Normal 2 2 2 2 5 2" xfId="21456" xr:uid="{00000000-0005-0000-0000-00002B3B0000}"/>
    <cellStyle name="Normal 2 2 2 2 6" xfId="13318" xr:uid="{00000000-0005-0000-0000-00002C3B0000}"/>
    <cellStyle name="Normal 2 2 2 2 6 2" xfId="21457" xr:uid="{00000000-0005-0000-0000-00002D3B0000}"/>
    <cellStyle name="Normal 2 2 2 3" xfId="13319" xr:uid="{00000000-0005-0000-0000-00002E3B0000}"/>
    <cellStyle name="Normal 2 2 2 3 2" xfId="13320" xr:uid="{00000000-0005-0000-0000-00002F3B0000}"/>
    <cellStyle name="Normal 2 2 2 3 2 2" xfId="13321" xr:uid="{00000000-0005-0000-0000-0000303B0000}"/>
    <cellStyle name="Normal 2 2 2 3 2 2 2" xfId="21460" xr:uid="{00000000-0005-0000-0000-0000313B0000}"/>
    <cellStyle name="Normal 2 2 2 3 2 3" xfId="21459" xr:uid="{00000000-0005-0000-0000-0000323B0000}"/>
    <cellStyle name="Normal 2 2 2 3 3" xfId="13322" xr:uid="{00000000-0005-0000-0000-0000333B0000}"/>
    <cellStyle name="Normal 2 2 2 3 3 2" xfId="21461" xr:uid="{00000000-0005-0000-0000-0000343B0000}"/>
    <cellStyle name="Normal 2 2 2 3 4" xfId="13323" xr:uid="{00000000-0005-0000-0000-0000353B0000}"/>
    <cellStyle name="Normal 2 2 2 3 5" xfId="21458" xr:uid="{00000000-0005-0000-0000-0000363B0000}"/>
    <cellStyle name="Normal 2 2 2 4" xfId="13324" xr:uid="{00000000-0005-0000-0000-0000373B0000}"/>
    <cellStyle name="Normal 2 2 2 4 2" xfId="13325" xr:uid="{00000000-0005-0000-0000-0000383B0000}"/>
    <cellStyle name="Normal 2 2 2 4 2 2" xfId="21463" xr:uid="{00000000-0005-0000-0000-0000393B0000}"/>
    <cellStyle name="Normal 2 2 2 4 3" xfId="13326" xr:uid="{00000000-0005-0000-0000-00003A3B0000}"/>
    <cellStyle name="Normal 2 2 2 4 4" xfId="21462" xr:uid="{00000000-0005-0000-0000-00003B3B0000}"/>
    <cellStyle name="Normal 2 2 2 5" xfId="13327" xr:uid="{00000000-0005-0000-0000-00003C3B0000}"/>
    <cellStyle name="Normal 2 2 2 5 2" xfId="13328" xr:uid="{00000000-0005-0000-0000-00003D3B0000}"/>
    <cellStyle name="Normal 2 2 2 5 3" xfId="21464" xr:uid="{00000000-0005-0000-0000-00003E3B0000}"/>
    <cellStyle name="Normal 2 2 2 6" xfId="13329" xr:uid="{00000000-0005-0000-0000-00003F3B0000}"/>
    <cellStyle name="Normal 2 2 2 6 2" xfId="21465" xr:uid="{00000000-0005-0000-0000-0000403B0000}"/>
    <cellStyle name="Normal 2 2 2 7" xfId="13330" xr:uid="{00000000-0005-0000-0000-0000413B0000}"/>
    <cellStyle name="Normal 2 2 2 7 2" xfId="21466" xr:uid="{00000000-0005-0000-0000-0000423B0000}"/>
    <cellStyle name="Normal 2 2 2 8" xfId="13331" xr:uid="{00000000-0005-0000-0000-0000433B0000}"/>
    <cellStyle name="Normal 2 2 2 8 2" xfId="21467" xr:uid="{00000000-0005-0000-0000-0000443B0000}"/>
    <cellStyle name="Normal 2 2 2 9" xfId="13332" xr:uid="{00000000-0005-0000-0000-0000453B0000}"/>
    <cellStyle name="Normal 2 2 2 9 2" xfId="21468" xr:uid="{00000000-0005-0000-0000-0000463B0000}"/>
    <cellStyle name="Normal 2 2 3" xfId="13333" xr:uid="{00000000-0005-0000-0000-0000473B0000}"/>
    <cellStyle name="Normal 2 2 3 2" xfId="13334" xr:uid="{00000000-0005-0000-0000-0000483B0000}"/>
    <cellStyle name="Normal 2 2 3 2 2" xfId="21469" xr:uid="{00000000-0005-0000-0000-0000493B0000}"/>
    <cellStyle name="Normal 2 2 3 3" xfId="13335" xr:uid="{00000000-0005-0000-0000-00004A3B0000}"/>
    <cellStyle name="Normal 2 2 3 3 2" xfId="13336" xr:uid="{00000000-0005-0000-0000-00004B3B0000}"/>
    <cellStyle name="Normal 2 2 3 3 2 2" xfId="21471" xr:uid="{00000000-0005-0000-0000-00004C3B0000}"/>
    <cellStyle name="Normal 2 2 3 3 3" xfId="13337" xr:uid="{00000000-0005-0000-0000-00004D3B0000}"/>
    <cellStyle name="Normal 2 2 3 3 3 2" xfId="21472" xr:uid="{00000000-0005-0000-0000-00004E3B0000}"/>
    <cellStyle name="Normal 2 2 3 3 4" xfId="21470" xr:uid="{00000000-0005-0000-0000-00004F3B0000}"/>
    <cellStyle name="Normal 2 2 3 4" xfId="13338" xr:uid="{00000000-0005-0000-0000-0000503B0000}"/>
    <cellStyle name="Normal 2 2 3 4 2" xfId="13339" xr:uid="{00000000-0005-0000-0000-0000513B0000}"/>
    <cellStyle name="Normal 2 2 3 4 2 2" xfId="21474" xr:uid="{00000000-0005-0000-0000-0000523B0000}"/>
    <cellStyle name="Normal 2 2 3 4 3" xfId="21473" xr:uid="{00000000-0005-0000-0000-0000533B0000}"/>
    <cellStyle name="Normal 2 2 3 5" xfId="13340" xr:uid="{00000000-0005-0000-0000-0000543B0000}"/>
    <cellStyle name="Normal 2 2 3 5 2" xfId="21475" xr:uid="{00000000-0005-0000-0000-0000553B0000}"/>
    <cellStyle name="Normal 2 2 3 6" xfId="13341" xr:uid="{00000000-0005-0000-0000-0000563B0000}"/>
    <cellStyle name="Normal 2 2 3 6 2" xfId="21476" xr:uid="{00000000-0005-0000-0000-0000573B0000}"/>
    <cellStyle name="Normal 2 2 3 7" xfId="13342" xr:uid="{00000000-0005-0000-0000-0000583B0000}"/>
    <cellStyle name="Normal 2 2 3 7 2" xfId="21477" xr:uid="{00000000-0005-0000-0000-0000593B0000}"/>
    <cellStyle name="Normal 2 2 3 8" xfId="13343" xr:uid="{00000000-0005-0000-0000-00005A3B0000}"/>
    <cellStyle name="Normal 2 2 3 8 2" xfId="21478" xr:uid="{00000000-0005-0000-0000-00005B3B0000}"/>
    <cellStyle name="Normal 2 2 4" xfId="13344" xr:uid="{00000000-0005-0000-0000-00005C3B0000}"/>
    <cellStyle name="Normal 2 2 4 2" xfId="13345" xr:uid="{00000000-0005-0000-0000-00005D3B0000}"/>
    <cellStyle name="Normal 2 2 4 2 2" xfId="13346" xr:uid="{00000000-0005-0000-0000-00005E3B0000}"/>
    <cellStyle name="Normal 2 2 4 2 2 2" xfId="21480" xr:uid="{00000000-0005-0000-0000-00005F3B0000}"/>
    <cellStyle name="Normal 2 2 4 2 3" xfId="13347" xr:uid="{00000000-0005-0000-0000-0000603B0000}"/>
    <cellStyle name="Normal 2 2 4 2 3 2" xfId="21481" xr:uid="{00000000-0005-0000-0000-0000613B0000}"/>
    <cellStyle name="Normal 2 2 4 2 4" xfId="21479" xr:uid="{00000000-0005-0000-0000-0000623B0000}"/>
    <cellStyle name="Normal 2 2 4 3" xfId="13348" xr:uid="{00000000-0005-0000-0000-0000633B0000}"/>
    <cellStyle name="Normal 2 2 4 3 2" xfId="21482" xr:uid="{00000000-0005-0000-0000-0000643B0000}"/>
    <cellStyle name="Normal 2 2 4 4" xfId="13349" xr:uid="{00000000-0005-0000-0000-0000653B0000}"/>
    <cellStyle name="Normal 2 2 4 4 2" xfId="21483" xr:uid="{00000000-0005-0000-0000-0000663B0000}"/>
    <cellStyle name="Normal 2 2 4 5" xfId="13350" xr:uid="{00000000-0005-0000-0000-0000673B0000}"/>
    <cellStyle name="Normal 2 2 4 5 2" xfId="21484" xr:uid="{00000000-0005-0000-0000-0000683B0000}"/>
    <cellStyle name="Normal 2 2 4 6" xfId="13351" xr:uid="{00000000-0005-0000-0000-0000693B0000}"/>
    <cellStyle name="Normal 2 2 4 6 2" xfId="21485" xr:uid="{00000000-0005-0000-0000-00006A3B0000}"/>
    <cellStyle name="Normal 2 2 4 7" xfId="13352" xr:uid="{00000000-0005-0000-0000-00006B3B0000}"/>
    <cellStyle name="Normal 2 2 4 7 2" xfId="21486" xr:uid="{00000000-0005-0000-0000-00006C3B0000}"/>
    <cellStyle name="Normal 2 2 4 8" xfId="13353" xr:uid="{00000000-0005-0000-0000-00006D3B0000}"/>
    <cellStyle name="Normal 2 2 5" xfId="13354" xr:uid="{00000000-0005-0000-0000-00006E3B0000}"/>
    <cellStyle name="Normal 2 2 5 2" xfId="13355" xr:uid="{00000000-0005-0000-0000-00006F3B0000}"/>
    <cellStyle name="Normal 2 2 5 2 2" xfId="21488" xr:uid="{00000000-0005-0000-0000-0000703B0000}"/>
    <cellStyle name="Normal 2 2 5 3" xfId="13356" xr:uid="{00000000-0005-0000-0000-0000713B0000}"/>
    <cellStyle name="Normal 2 2 5 3 2" xfId="21489" xr:uid="{00000000-0005-0000-0000-0000723B0000}"/>
    <cellStyle name="Normal 2 2 5 4" xfId="13357" xr:uid="{00000000-0005-0000-0000-0000733B0000}"/>
    <cellStyle name="Normal 2 2 5 5" xfId="21487" xr:uid="{00000000-0005-0000-0000-0000743B0000}"/>
    <cellStyle name="Normal 2 2 6" xfId="13358" xr:uid="{00000000-0005-0000-0000-0000753B0000}"/>
    <cellStyle name="Normal 2 2 6 2" xfId="13359" xr:uid="{00000000-0005-0000-0000-0000763B0000}"/>
    <cellStyle name="Normal 2 2 6 2 2" xfId="21491" xr:uid="{00000000-0005-0000-0000-0000773B0000}"/>
    <cellStyle name="Normal 2 2 6 3" xfId="13360" xr:uid="{00000000-0005-0000-0000-0000783B0000}"/>
    <cellStyle name="Normal 2 2 6 4" xfId="21490" xr:uid="{00000000-0005-0000-0000-0000793B0000}"/>
    <cellStyle name="Normal 2 2 7" xfId="13361" xr:uid="{00000000-0005-0000-0000-00007A3B0000}"/>
    <cellStyle name="Normal 2 2 7 2" xfId="21492" xr:uid="{00000000-0005-0000-0000-00007B3B0000}"/>
    <cellStyle name="Normal 2 2 8" xfId="13362" xr:uid="{00000000-0005-0000-0000-00007C3B0000}"/>
    <cellStyle name="Normal 2 2 8 2" xfId="21493" xr:uid="{00000000-0005-0000-0000-00007D3B0000}"/>
    <cellStyle name="Normal 2 2 9" xfId="13363" xr:uid="{00000000-0005-0000-0000-00007E3B0000}"/>
    <cellStyle name="Normal 2 2 9 2" xfId="21494" xr:uid="{00000000-0005-0000-0000-00007F3B0000}"/>
    <cellStyle name="Normal 2 2_EBT" xfId="25583" xr:uid="{00000000-0005-0000-0000-0000803B0000}"/>
    <cellStyle name="Normal 2 20" xfId="13364" xr:uid="{00000000-0005-0000-0000-0000813B0000}"/>
    <cellStyle name="Normal 2 20 2" xfId="13365" xr:uid="{00000000-0005-0000-0000-0000823B0000}"/>
    <cellStyle name="Normal 2 20 2 2" xfId="13366" xr:uid="{00000000-0005-0000-0000-0000833B0000}"/>
    <cellStyle name="Normal 2 20 2 2 2" xfId="21496" xr:uid="{00000000-0005-0000-0000-0000843B0000}"/>
    <cellStyle name="Normal 2 20 2 3" xfId="21495" xr:uid="{00000000-0005-0000-0000-0000853B0000}"/>
    <cellStyle name="Normal 2 20 3" xfId="13367" xr:uid="{00000000-0005-0000-0000-0000863B0000}"/>
    <cellStyle name="Normal 2 20 3 2" xfId="21497" xr:uid="{00000000-0005-0000-0000-0000873B0000}"/>
    <cellStyle name="Normal 2 20 4" xfId="13368" xr:uid="{00000000-0005-0000-0000-0000883B0000}"/>
    <cellStyle name="Normal 2 20 4 2" xfId="21498" xr:uid="{00000000-0005-0000-0000-0000893B0000}"/>
    <cellStyle name="Normal 2 20 5" xfId="13369" xr:uid="{00000000-0005-0000-0000-00008A3B0000}"/>
    <cellStyle name="Normal 2 20 5 2" xfId="21499" xr:uid="{00000000-0005-0000-0000-00008B3B0000}"/>
    <cellStyle name="Normal 2 21" xfId="13370" xr:uid="{00000000-0005-0000-0000-00008C3B0000}"/>
    <cellStyle name="Normal 2 21 2" xfId="13371" xr:uid="{00000000-0005-0000-0000-00008D3B0000}"/>
    <cellStyle name="Normal 2 21 2 2" xfId="13372" xr:uid="{00000000-0005-0000-0000-00008E3B0000}"/>
    <cellStyle name="Normal 2 21 2 2 2" xfId="13373" xr:uid="{00000000-0005-0000-0000-00008F3B0000}"/>
    <cellStyle name="Normal 2 21 2 2 2 2" xfId="21502" xr:uid="{00000000-0005-0000-0000-0000903B0000}"/>
    <cellStyle name="Normal 2 21 2 2 3" xfId="21501" xr:uid="{00000000-0005-0000-0000-0000913B0000}"/>
    <cellStyle name="Normal 2 21 2 3" xfId="13374" xr:uid="{00000000-0005-0000-0000-0000923B0000}"/>
    <cellStyle name="Normal 2 21 2 3 2" xfId="21503" xr:uid="{00000000-0005-0000-0000-0000933B0000}"/>
    <cellStyle name="Normal 2 21 2 4" xfId="21500" xr:uid="{00000000-0005-0000-0000-0000943B0000}"/>
    <cellStyle name="Normal 2 21 3" xfId="13375" xr:uid="{00000000-0005-0000-0000-0000953B0000}"/>
    <cellStyle name="Normal 2 21 3 2" xfId="13376" xr:uid="{00000000-0005-0000-0000-0000963B0000}"/>
    <cellStyle name="Normal 2 21 3 2 2" xfId="21505" xr:uid="{00000000-0005-0000-0000-0000973B0000}"/>
    <cellStyle name="Normal 2 21 3 3" xfId="21504" xr:uid="{00000000-0005-0000-0000-0000983B0000}"/>
    <cellStyle name="Normal 2 21 4" xfId="13377" xr:uid="{00000000-0005-0000-0000-0000993B0000}"/>
    <cellStyle name="Normal 2 21 4 2" xfId="21506" xr:uid="{00000000-0005-0000-0000-00009A3B0000}"/>
    <cellStyle name="Normal 2 21 5" xfId="13378" xr:uid="{00000000-0005-0000-0000-00009B3B0000}"/>
    <cellStyle name="Normal 2 21 5 2" xfId="21507" xr:uid="{00000000-0005-0000-0000-00009C3B0000}"/>
    <cellStyle name="Normal 2 21 6" xfId="13379" xr:uid="{00000000-0005-0000-0000-00009D3B0000}"/>
    <cellStyle name="Normal 2 21 6 2" xfId="21508" xr:uid="{00000000-0005-0000-0000-00009E3B0000}"/>
    <cellStyle name="Normal 2 21 7" xfId="13380" xr:uid="{00000000-0005-0000-0000-00009F3B0000}"/>
    <cellStyle name="Normal 2 21 7 2" xfId="21509" xr:uid="{00000000-0005-0000-0000-0000A03B0000}"/>
    <cellStyle name="Normal 2 22" xfId="13381" xr:uid="{00000000-0005-0000-0000-0000A13B0000}"/>
    <cellStyle name="Normal 2 22 2" xfId="13382" xr:uid="{00000000-0005-0000-0000-0000A23B0000}"/>
    <cellStyle name="Normal 2 22 2 2" xfId="13383" xr:uid="{00000000-0005-0000-0000-0000A33B0000}"/>
    <cellStyle name="Normal 2 22 2 2 2" xfId="13384" xr:uid="{00000000-0005-0000-0000-0000A43B0000}"/>
    <cellStyle name="Normal 2 22 2 2 2 2" xfId="21512" xr:uid="{00000000-0005-0000-0000-0000A53B0000}"/>
    <cellStyle name="Normal 2 22 2 2 3" xfId="21511" xr:uid="{00000000-0005-0000-0000-0000A63B0000}"/>
    <cellStyle name="Normal 2 22 2 3" xfId="13385" xr:uid="{00000000-0005-0000-0000-0000A73B0000}"/>
    <cellStyle name="Normal 2 22 2 3 2" xfId="21513" xr:uid="{00000000-0005-0000-0000-0000A83B0000}"/>
    <cellStyle name="Normal 2 22 2 4" xfId="21510" xr:uid="{00000000-0005-0000-0000-0000A93B0000}"/>
    <cellStyle name="Normal 2 22 3" xfId="13386" xr:uid="{00000000-0005-0000-0000-0000AA3B0000}"/>
    <cellStyle name="Normal 2 22 3 2" xfId="13387" xr:uid="{00000000-0005-0000-0000-0000AB3B0000}"/>
    <cellStyle name="Normal 2 22 3 2 2" xfId="21515" xr:uid="{00000000-0005-0000-0000-0000AC3B0000}"/>
    <cellStyle name="Normal 2 22 3 3" xfId="21514" xr:uid="{00000000-0005-0000-0000-0000AD3B0000}"/>
    <cellStyle name="Normal 2 22 4" xfId="13388" xr:uid="{00000000-0005-0000-0000-0000AE3B0000}"/>
    <cellStyle name="Normal 2 22 4 2" xfId="21516" xr:uid="{00000000-0005-0000-0000-0000AF3B0000}"/>
    <cellStyle name="Normal 2 22 5" xfId="13389" xr:uid="{00000000-0005-0000-0000-0000B03B0000}"/>
    <cellStyle name="Normal 2 22 5 2" xfId="21517" xr:uid="{00000000-0005-0000-0000-0000B13B0000}"/>
    <cellStyle name="Normal 2 22 6" xfId="13390" xr:uid="{00000000-0005-0000-0000-0000B23B0000}"/>
    <cellStyle name="Normal 2 22 6 2" xfId="21518" xr:uid="{00000000-0005-0000-0000-0000B33B0000}"/>
    <cellStyle name="Normal 2 22 7" xfId="13391" xr:uid="{00000000-0005-0000-0000-0000B43B0000}"/>
    <cellStyle name="Normal 2 22 7 2" xfId="21519" xr:uid="{00000000-0005-0000-0000-0000B53B0000}"/>
    <cellStyle name="Normal 2 23" xfId="13392" xr:uid="{00000000-0005-0000-0000-0000B63B0000}"/>
    <cellStyle name="Normal 2 23 2" xfId="13393" xr:uid="{00000000-0005-0000-0000-0000B73B0000}"/>
    <cellStyle name="Normal 2 23 2 2" xfId="13394" xr:uid="{00000000-0005-0000-0000-0000B83B0000}"/>
    <cellStyle name="Normal 2 23 2 2 2" xfId="13395" xr:uid="{00000000-0005-0000-0000-0000B93B0000}"/>
    <cellStyle name="Normal 2 23 2 2 2 2" xfId="21522" xr:uid="{00000000-0005-0000-0000-0000BA3B0000}"/>
    <cellStyle name="Normal 2 23 2 2 3" xfId="21521" xr:uid="{00000000-0005-0000-0000-0000BB3B0000}"/>
    <cellStyle name="Normal 2 23 2 3" xfId="13396" xr:uid="{00000000-0005-0000-0000-0000BC3B0000}"/>
    <cellStyle name="Normal 2 23 2 3 2" xfId="21523" xr:uid="{00000000-0005-0000-0000-0000BD3B0000}"/>
    <cellStyle name="Normal 2 23 2 4" xfId="21520" xr:uid="{00000000-0005-0000-0000-0000BE3B0000}"/>
    <cellStyle name="Normal 2 23 3" xfId="13397" xr:uid="{00000000-0005-0000-0000-0000BF3B0000}"/>
    <cellStyle name="Normal 2 23 3 2" xfId="13398" xr:uid="{00000000-0005-0000-0000-0000C03B0000}"/>
    <cellStyle name="Normal 2 23 3 2 2" xfId="21525" xr:uid="{00000000-0005-0000-0000-0000C13B0000}"/>
    <cellStyle name="Normal 2 23 3 3" xfId="21524" xr:uid="{00000000-0005-0000-0000-0000C23B0000}"/>
    <cellStyle name="Normal 2 23 4" xfId="13399" xr:uid="{00000000-0005-0000-0000-0000C33B0000}"/>
    <cellStyle name="Normal 2 23 4 2" xfId="21526" xr:uid="{00000000-0005-0000-0000-0000C43B0000}"/>
    <cellStyle name="Normal 2 23 5" xfId="13400" xr:uid="{00000000-0005-0000-0000-0000C53B0000}"/>
    <cellStyle name="Normal 2 23 5 2" xfId="21527" xr:uid="{00000000-0005-0000-0000-0000C63B0000}"/>
    <cellStyle name="Normal 2 23 6" xfId="13401" xr:uid="{00000000-0005-0000-0000-0000C73B0000}"/>
    <cellStyle name="Normal 2 23 6 2" xfId="21528" xr:uid="{00000000-0005-0000-0000-0000C83B0000}"/>
    <cellStyle name="Normal 2 24" xfId="13402" xr:uid="{00000000-0005-0000-0000-0000C93B0000}"/>
    <cellStyle name="Normal 2 24 2" xfId="13403" xr:uid="{00000000-0005-0000-0000-0000CA3B0000}"/>
    <cellStyle name="Normal 2 24 2 2" xfId="21529" xr:uid="{00000000-0005-0000-0000-0000CB3B0000}"/>
    <cellStyle name="Normal 2 24 3" xfId="13404" xr:uid="{00000000-0005-0000-0000-0000CC3B0000}"/>
    <cellStyle name="Normal 2 24 3 2" xfId="21530" xr:uid="{00000000-0005-0000-0000-0000CD3B0000}"/>
    <cellStyle name="Normal 2 25" xfId="13405" xr:uid="{00000000-0005-0000-0000-0000CE3B0000}"/>
    <cellStyle name="Normal 2 25 2" xfId="13406" xr:uid="{00000000-0005-0000-0000-0000CF3B0000}"/>
    <cellStyle name="Normal 2 25 2 2" xfId="21531" xr:uid="{00000000-0005-0000-0000-0000D03B0000}"/>
    <cellStyle name="Normal 2 25 3" xfId="13407" xr:uid="{00000000-0005-0000-0000-0000D13B0000}"/>
    <cellStyle name="Normal 2 25 3 2" xfId="21532" xr:uid="{00000000-0005-0000-0000-0000D23B0000}"/>
    <cellStyle name="Normal 2 26" xfId="13408" xr:uid="{00000000-0005-0000-0000-0000D33B0000}"/>
    <cellStyle name="Normal 2 26 2" xfId="13409" xr:uid="{00000000-0005-0000-0000-0000D43B0000}"/>
    <cellStyle name="Normal 2 26 2 2" xfId="21533" xr:uid="{00000000-0005-0000-0000-0000D53B0000}"/>
    <cellStyle name="Normal 2 26 3" xfId="13410" xr:uid="{00000000-0005-0000-0000-0000D63B0000}"/>
    <cellStyle name="Normal 2 26 3 2" xfId="21534" xr:uid="{00000000-0005-0000-0000-0000D73B0000}"/>
    <cellStyle name="Normal 2 27" xfId="13411" xr:uid="{00000000-0005-0000-0000-0000D83B0000}"/>
    <cellStyle name="Normal 2 27 2" xfId="13412" xr:uid="{00000000-0005-0000-0000-0000D93B0000}"/>
    <cellStyle name="Normal 2 27 2 2" xfId="13413" xr:uid="{00000000-0005-0000-0000-0000DA3B0000}"/>
    <cellStyle name="Normal 2 27 2 2 2" xfId="13414" xr:uid="{00000000-0005-0000-0000-0000DB3B0000}"/>
    <cellStyle name="Normal 2 27 2 2 2 2" xfId="21537" xr:uid="{00000000-0005-0000-0000-0000DC3B0000}"/>
    <cellStyle name="Normal 2 27 2 2 3" xfId="21536" xr:uid="{00000000-0005-0000-0000-0000DD3B0000}"/>
    <cellStyle name="Normal 2 27 2 3" xfId="13415" xr:uid="{00000000-0005-0000-0000-0000DE3B0000}"/>
    <cellStyle name="Normal 2 27 2 3 2" xfId="21538" xr:uid="{00000000-0005-0000-0000-0000DF3B0000}"/>
    <cellStyle name="Normal 2 27 2 4" xfId="21535" xr:uid="{00000000-0005-0000-0000-0000E03B0000}"/>
    <cellStyle name="Normal 2 27 3" xfId="13416" xr:uid="{00000000-0005-0000-0000-0000E13B0000}"/>
    <cellStyle name="Normal 2 27 3 2" xfId="13417" xr:uid="{00000000-0005-0000-0000-0000E23B0000}"/>
    <cellStyle name="Normal 2 27 3 2 2" xfId="21540" xr:uid="{00000000-0005-0000-0000-0000E33B0000}"/>
    <cellStyle name="Normal 2 27 3 3" xfId="21539" xr:uid="{00000000-0005-0000-0000-0000E43B0000}"/>
    <cellStyle name="Normal 2 27 4" xfId="13418" xr:uid="{00000000-0005-0000-0000-0000E53B0000}"/>
    <cellStyle name="Normal 2 27 4 2" xfId="21541" xr:uid="{00000000-0005-0000-0000-0000E63B0000}"/>
    <cellStyle name="Normal 2 27 5" xfId="13419" xr:uid="{00000000-0005-0000-0000-0000E73B0000}"/>
    <cellStyle name="Normal 2 27 5 2" xfId="21542" xr:uid="{00000000-0005-0000-0000-0000E83B0000}"/>
    <cellStyle name="Normal 2 27 6" xfId="13420" xr:uid="{00000000-0005-0000-0000-0000E93B0000}"/>
    <cellStyle name="Normal 2 27 6 2" xfId="21543" xr:uid="{00000000-0005-0000-0000-0000EA3B0000}"/>
    <cellStyle name="Normal 2 28" xfId="13421" xr:uid="{00000000-0005-0000-0000-0000EB3B0000}"/>
    <cellStyle name="Normal 2 28 2" xfId="13422" xr:uid="{00000000-0005-0000-0000-0000EC3B0000}"/>
    <cellStyle name="Normal 2 28 2 2" xfId="21544" xr:uid="{00000000-0005-0000-0000-0000ED3B0000}"/>
    <cellStyle name="Normal 2 28 3" xfId="13423" xr:uid="{00000000-0005-0000-0000-0000EE3B0000}"/>
    <cellStyle name="Normal 2 28 3 2" xfId="21545" xr:uid="{00000000-0005-0000-0000-0000EF3B0000}"/>
    <cellStyle name="Normal 2 29" xfId="13424" xr:uid="{00000000-0005-0000-0000-0000F03B0000}"/>
    <cellStyle name="Normal 2 29 2" xfId="13425" xr:uid="{00000000-0005-0000-0000-0000F13B0000}"/>
    <cellStyle name="Normal 2 29 2 2" xfId="21546" xr:uid="{00000000-0005-0000-0000-0000F23B0000}"/>
    <cellStyle name="Normal 2 29 3" xfId="13426" xr:uid="{00000000-0005-0000-0000-0000F33B0000}"/>
    <cellStyle name="Normal 2 29 3 2" xfId="21547" xr:uid="{00000000-0005-0000-0000-0000F43B0000}"/>
    <cellStyle name="Normal 2 3" xfId="13427" xr:uid="{00000000-0005-0000-0000-0000F53B0000}"/>
    <cellStyle name="Normal 2 3 10" xfId="13428" xr:uid="{00000000-0005-0000-0000-0000F63B0000}"/>
    <cellStyle name="Normal 2 3 10 2" xfId="21548" xr:uid="{00000000-0005-0000-0000-0000F73B0000}"/>
    <cellStyle name="Normal 2 3 2" xfId="13429" xr:uid="{00000000-0005-0000-0000-0000F83B0000}"/>
    <cellStyle name="Normal 2 3 2 2" xfId="13430" xr:uid="{00000000-0005-0000-0000-0000F93B0000}"/>
    <cellStyle name="Normal 2 3 2 2 2" xfId="13431" xr:uid="{00000000-0005-0000-0000-0000FA3B0000}"/>
    <cellStyle name="Normal 2 3 2 2 2 2" xfId="13432" xr:uid="{00000000-0005-0000-0000-0000FB3B0000}"/>
    <cellStyle name="Normal 2 3 2 2 2 2 2" xfId="21552" xr:uid="{00000000-0005-0000-0000-0000FC3B0000}"/>
    <cellStyle name="Normal 2 3 2 2 2 3" xfId="13433" xr:uid="{00000000-0005-0000-0000-0000FD3B0000}"/>
    <cellStyle name="Normal 2 3 2 2 2 3 2" xfId="21553" xr:uid="{00000000-0005-0000-0000-0000FE3B0000}"/>
    <cellStyle name="Normal 2 3 2 2 2 4" xfId="13434" xr:uid="{00000000-0005-0000-0000-0000FF3B0000}"/>
    <cellStyle name="Normal 2 3 2 2 2 5" xfId="13435" xr:uid="{00000000-0005-0000-0000-0000003C0000}"/>
    <cellStyle name="Normal 2 3 2 2 2 6" xfId="21551" xr:uid="{00000000-0005-0000-0000-0000013C0000}"/>
    <cellStyle name="Normal 2 3 2 2 3" xfId="13436" xr:uid="{00000000-0005-0000-0000-0000023C0000}"/>
    <cellStyle name="Normal 2 3 2 2 3 2" xfId="21554" xr:uid="{00000000-0005-0000-0000-0000033C0000}"/>
    <cellStyle name="Normal 2 3 2 2 4" xfId="13437" xr:uid="{00000000-0005-0000-0000-0000043C0000}"/>
    <cellStyle name="Normal 2 3 2 2 4 2" xfId="21555" xr:uid="{00000000-0005-0000-0000-0000053C0000}"/>
    <cellStyle name="Normal 2 3 2 2 5" xfId="13438" xr:uid="{00000000-0005-0000-0000-0000063C0000}"/>
    <cellStyle name="Normal 2 3 2 2 6" xfId="13439" xr:uid="{00000000-0005-0000-0000-0000073C0000}"/>
    <cellStyle name="Normal 2 3 2 2 7" xfId="21550" xr:uid="{00000000-0005-0000-0000-0000083C0000}"/>
    <cellStyle name="Normal 2 3 2 3" xfId="13440" xr:uid="{00000000-0005-0000-0000-0000093C0000}"/>
    <cellStyle name="Normal 2 3 2 3 2" xfId="13441" xr:uid="{00000000-0005-0000-0000-00000A3C0000}"/>
    <cellStyle name="Normal 2 3 2 3 2 2" xfId="21557" xr:uid="{00000000-0005-0000-0000-00000B3C0000}"/>
    <cellStyle name="Normal 2 3 2 3 3" xfId="13442" xr:uid="{00000000-0005-0000-0000-00000C3C0000}"/>
    <cellStyle name="Normal 2 3 2 3 3 2" xfId="21558" xr:uid="{00000000-0005-0000-0000-00000D3C0000}"/>
    <cellStyle name="Normal 2 3 2 3 4" xfId="13443" xr:uid="{00000000-0005-0000-0000-00000E3C0000}"/>
    <cellStyle name="Normal 2 3 2 3 5" xfId="13444" xr:uid="{00000000-0005-0000-0000-00000F3C0000}"/>
    <cellStyle name="Normal 2 3 2 3 6" xfId="21556" xr:uid="{00000000-0005-0000-0000-0000103C0000}"/>
    <cellStyle name="Normal 2 3 2 4" xfId="13445" xr:uid="{00000000-0005-0000-0000-0000113C0000}"/>
    <cellStyle name="Normal 2 3 2 4 2" xfId="21559" xr:uid="{00000000-0005-0000-0000-0000123C0000}"/>
    <cellStyle name="Normal 2 3 2 5" xfId="13446" xr:uid="{00000000-0005-0000-0000-0000133C0000}"/>
    <cellStyle name="Normal 2 3 2 5 2" xfId="21560" xr:uid="{00000000-0005-0000-0000-0000143C0000}"/>
    <cellStyle name="Normal 2 3 2 6" xfId="13447" xr:uid="{00000000-0005-0000-0000-0000153C0000}"/>
    <cellStyle name="Normal 2 3 2 7" xfId="13448" xr:uid="{00000000-0005-0000-0000-0000163C0000}"/>
    <cellStyle name="Normal 2 3 2 8" xfId="21549" xr:uid="{00000000-0005-0000-0000-0000173C0000}"/>
    <cellStyle name="Normal 2 3 3" xfId="13449" xr:uid="{00000000-0005-0000-0000-0000183C0000}"/>
    <cellStyle name="Normal 2 3 3 2" xfId="13450" xr:uid="{00000000-0005-0000-0000-0000193C0000}"/>
    <cellStyle name="Normal 2 3 3 2 2" xfId="13451" xr:uid="{00000000-0005-0000-0000-00001A3C0000}"/>
    <cellStyle name="Normal 2 3 3 2 2 2" xfId="21563" xr:uid="{00000000-0005-0000-0000-00001B3C0000}"/>
    <cellStyle name="Normal 2 3 3 2 3" xfId="13452" xr:uid="{00000000-0005-0000-0000-00001C3C0000}"/>
    <cellStyle name="Normal 2 3 3 2 3 2" xfId="21564" xr:uid="{00000000-0005-0000-0000-00001D3C0000}"/>
    <cellStyle name="Normal 2 3 3 2 4" xfId="13453" xr:uid="{00000000-0005-0000-0000-00001E3C0000}"/>
    <cellStyle name="Normal 2 3 3 2 5" xfId="13454" xr:uid="{00000000-0005-0000-0000-00001F3C0000}"/>
    <cellStyle name="Normal 2 3 3 2 6" xfId="21562" xr:uid="{00000000-0005-0000-0000-0000203C0000}"/>
    <cellStyle name="Normal 2 3 3 3" xfId="13455" xr:uid="{00000000-0005-0000-0000-0000213C0000}"/>
    <cellStyle name="Normal 2 3 3 3 2" xfId="21565" xr:uid="{00000000-0005-0000-0000-0000223C0000}"/>
    <cellStyle name="Normal 2 3 3 4" xfId="13456" xr:uid="{00000000-0005-0000-0000-0000233C0000}"/>
    <cellStyle name="Normal 2 3 3 4 2" xfId="21566" xr:uid="{00000000-0005-0000-0000-0000243C0000}"/>
    <cellStyle name="Normal 2 3 3 5" xfId="13457" xr:uid="{00000000-0005-0000-0000-0000253C0000}"/>
    <cellStyle name="Normal 2 3 3 6" xfId="13458" xr:uid="{00000000-0005-0000-0000-0000263C0000}"/>
    <cellStyle name="Normal 2 3 3 7" xfId="21561" xr:uid="{00000000-0005-0000-0000-0000273C0000}"/>
    <cellStyle name="Normal 2 3 4" xfId="13459" xr:uid="{00000000-0005-0000-0000-0000283C0000}"/>
    <cellStyle name="Normal 2 3 4 2" xfId="13460" xr:uid="{00000000-0005-0000-0000-0000293C0000}"/>
    <cellStyle name="Normal 2 3 4 2 2" xfId="21568" xr:uid="{00000000-0005-0000-0000-00002A3C0000}"/>
    <cellStyle name="Normal 2 3 4 3" xfId="13461" xr:uid="{00000000-0005-0000-0000-00002B3C0000}"/>
    <cellStyle name="Normal 2 3 4 3 2" xfId="21569" xr:uid="{00000000-0005-0000-0000-00002C3C0000}"/>
    <cellStyle name="Normal 2 3 4 4" xfId="13462" xr:uid="{00000000-0005-0000-0000-00002D3C0000}"/>
    <cellStyle name="Normal 2 3 4 5" xfId="13463" xr:uid="{00000000-0005-0000-0000-00002E3C0000}"/>
    <cellStyle name="Normal 2 3 4 6" xfId="21567" xr:uid="{00000000-0005-0000-0000-00002F3C0000}"/>
    <cellStyle name="Normal 2 3 5" xfId="13464" xr:uid="{00000000-0005-0000-0000-0000303C0000}"/>
    <cellStyle name="Normal 2 3 5 2" xfId="21570" xr:uid="{00000000-0005-0000-0000-0000313C0000}"/>
    <cellStyle name="Normal 2 3 6" xfId="13465" xr:uid="{00000000-0005-0000-0000-0000323C0000}"/>
    <cellStyle name="Normal 2 3 6 2" xfId="21571" xr:uid="{00000000-0005-0000-0000-0000333C0000}"/>
    <cellStyle name="Normal 2 3 7" xfId="13466" xr:uid="{00000000-0005-0000-0000-0000343C0000}"/>
    <cellStyle name="Normal 2 3 7 2" xfId="13467" xr:uid="{00000000-0005-0000-0000-0000353C0000}"/>
    <cellStyle name="Normal 2 3 7 3" xfId="21572" xr:uid="{00000000-0005-0000-0000-0000363C0000}"/>
    <cellStyle name="Normal 2 3 8" xfId="13468" xr:uid="{00000000-0005-0000-0000-0000373C0000}"/>
    <cellStyle name="Normal 2 3 8 2" xfId="13469" xr:uid="{00000000-0005-0000-0000-0000383C0000}"/>
    <cellStyle name="Normal 2 3 8 3" xfId="21573" xr:uid="{00000000-0005-0000-0000-0000393C0000}"/>
    <cellStyle name="Normal 2 3 9" xfId="13470" xr:uid="{00000000-0005-0000-0000-00003A3C0000}"/>
    <cellStyle name="Normal 2 3 9 2" xfId="21574" xr:uid="{00000000-0005-0000-0000-00003B3C0000}"/>
    <cellStyle name="Normal 2 30" xfId="13471" xr:uid="{00000000-0005-0000-0000-00003C3C0000}"/>
    <cellStyle name="Normal 2 30 2" xfId="13472" xr:uid="{00000000-0005-0000-0000-00003D3C0000}"/>
    <cellStyle name="Normal 2 30 2 2" xfId="21575" xr:uid="{00000000-0005-0000-0000-00003E3C0000}"/>
    <cellStyle name="Normal 2 30 3" xfId="13473" xr:uid="{00000000-0005-0000-0000-00003F3C0000}"/>
    <cellStyle name="Normal 2 30 3 2" xfId="21576" xr:uid="{00000000-0005-0000-0000-0000403C0000}"/>
    <cellStyle name="Normal 2 31" xfId="13474" xr:uid="{00000000-0005-0000-0000-0000413C0000}"/>
    <cellStyle name="Normal 2 32" xfId="13475" xr:uid="{00000000-0005-0000-0000-0000423C0000}"/>
    <cellStyle name="Normal 2 33" xfId="13476" xr:uid="{00000000-0005-0000-0000-0000433C0000}"/>
    <cellStyle name="Normal 2 34" xfId="13477" xr:uid="{00000000-0005-0000-0000-0000443C0000}"/>
    <cellStyle name="Normal 2 35" xfId="13478" xr:uid="{00000000-0005-0000-0000-0000453C0000}"/>
    <cellStyle name="Normal 2 36" xfId="13479" xr:uid="{00000000-0005-0000-0000-0000463C0000}"/>
    <cellStyle name="Normal 2 37" xfId="13480" xr:uid="{00000000-0005-0000-0000-0000473C0000}"/>
    <cellStyle name="Normal 2 38" xfId="13481" xr:uid="{00000000-0005-0000-0000-0000483C0000}"/>
    <cellStyle name="Normal 2 39" xfId="13482" xr:uid="{00000000-0005-0000-0000-0000493C0000}"/>
    <cellStyle name="Normal 2 4" xfId="13483" xr:uid="{00000000-0005-0000-0000-00004A3C0000}"/>
    <cellStyle name="Normal 2 4 2" xfId="13484" xr:uid="{00000000-0005-0000-0000-00004B3C0000}"/>
    <cellStyle name="Normal 2 4 2 2" xfId="13485" xr:uid="{00000000-0005-0000-0000-00004C3C0000}"/>
    <cellStyle name="Normal 2 4 2 2 2" xfId="13486" xr:uid="{00000000-0005-0000-0000-00004D3C0000}"/>
    <cellStyle name="Normal 2 4 2 2 2 2" xfId="21579" xr:uid="{00000000-0005-0000-0000-00004E3C0000}"/>
    <cellStyle name="Normal 2 4 2 2 3" xfId="13487" xr:uid="{00000000-0005-0000-0000-00004F3C0000}"/>
    <cellStyle name="Normal 2 4 2 2 3 2" xfId="21580" xr:uid="{00000000-0005-0000-0000-0000503C0000}"/>
    <cellStyle name="Normal 2 4 2 2 4" xfId="13488" xr:uid="{00000000-0005-0000-0000-0000513C0000}"/>
    <cellStyle name="Normal 2 4 2 2 5" xfId="13489" xr:uid="{00000000-0005-0000-0000-0000523C0000}"/>
    <cellStyle name="Normal 2 4 2 2 6" xfId="21578" xr:uid="{00000000-0005-0000-0000-0000533C0000}"/>
    <cellStyle name="Normal 2 4 2 3" xfId="13490" xr:uid="{00000000-0005-0000-0000-0000543C0000}"/>
    <cellStyle name="Normal 2 4 2 3 2" xfId="21581" xr:uid="{00000000-0005-0000-0000-0000553C0000}"/>
    <cellStyle name="Normal 2 4 2 4" xfId="13491" xr:uid="{00000000-0005-0000-0000-0000563C0000}"/>
    <cellStyle name="Normal 2 4 2 4 2" xfId="21582" xr:uid="{00000000-0005-0000-0000-0000573C0000}"/>
    <cellStyle name="Normal 2 4 2 5" xfId="13492" xr:uid="{00000000-0005-0000-0000-0000583C0000}"/>
    <cellStyle name="Normal 2 4 2 6" xfId="13493" xr:uid="{00000000-0005-0000-0000-0000593C0000}"/>
    <cellStyle name="Normal 2 4 2 7" xfId="21577" xr:uid="{00000000-0005-0000-0000-00005A3C0000}"/>
    <cellStyle name="Normal 2 4 3" xfId="13494" xr:uid="{00000000-0005-0000-0000-00005B3C0000}"/>
    <cellStyle name="Normal 2 4 3 2" xfId="13495" xr:uid="{00000000-0005-0000-0000-00005C3C0000}"/>
    <cellStyle name="Normal 2 4 3 2 2" xfId="21584" xr:uid="{00000000-0005-0000-0000-00005D3C0000}"/>
    <cellStyle name="Normal 2 4 3 3" xfId="13496" xr:uid="{00000000-0005-0000-0000-00005E3C0000}"/>
    <cellStyle name="Normal 2 4 3 3 2" xfId="21585" xr:uid="{00000000-0005-0000-0000-00005F3C0000}"/>
    <cellStyle name="Normal 2 4 3 4" xfId="13497" xr:uid="{00000000-0005-0000-0000-0000603C0000}"/>
    <cellStyle name="Normal 2 4 3 5" xfId="13498" xr:uid="{00000000-0005-0000-0000-0000613C0000}"/>
    <cellStyle name="Normal 2 4 3 6" xfId="21583" xr:uid="{00000000-0005-0000-0000-0000623C0000}"/>
    <cellStyle name="Normal 2 4 4" xfId="13499" xr:uid="{00000000-0005-0000-0000-0000633C0000}"/>
    <cellStyle name="Normal 2 4 4 2" xfId="13500" xr:uid="{00000000-0005-0000-0000-0000643C0000}"/>
    <cellStyle name="Normal 2 4 4 2 2" xfId="21587" xr:uid="{00000000-0005-0000-0000-0000653C0000}"/>
    <cellStyle name="Normal 2 4 4 3" xfId="21586" xr:uid="{00000000-0005-0000-0000-0000663C0000}"/>
    <cellStyle name="Normal 2 4 5" xfId="13501" xr:uid="{00000000-0005-0000-0000-0000673C0000}"/>
    <cellStyle name="Normal 2 4 5 2" xfId="21588" xr:uid="{00000000-0005-0000-0000-0000683C0000}"/>
    <cellStyle name="Normal 2 4 6" xfId="13502" xr:uid="{00000000-0005-0000-0000-0000693C0000}"/>
    <cellStyle name="Normal 2 4 6 2" xfId="13503" xr:uid="{00000000-0005-0000-0000-00006A3C0000}"/>
    <cellStyle name="Normal 2 4 6 3" xfId="21589" xr:uid="{00000000-0005-0000-0000-00006B3C0000}"/>
    <cellStyle name="Normal 2 4 7" xfId="13504" xr:uid="{00000000-0005-0000-0000-00006C3C0000}"/>
    <cellStyle name="Normal 2 4 7 2" xfId="13505" xr:uid="{00000000-0005-0000-0000-00006D3C0000}"/>
    <cellStyle name="Normal 2 4 7 3" xfId="21590" xr:uid="{00000000-0005-0000-0000-00006E3C0000}"/>
    <cellStyle name="Normal 2 4 8" xfId="13506" xr:uid="{00000000-0005-0000-0000-00006F3C0000}"/>
    <cellStyle name="Normal 2 4 8 2" xfId="21591" xr:uid="{00000000-0005-0000-0000-0000703C0000}"/>
    <cellStyle name="Normal 2 40" xfId="13507" xr:uid="{00000000-0005-0000-0000-0000713C0000}"/>
    <cellStyle name="Normal 2 41" xfId="13508" xr:uid="{00000000-0005-0000-0000-0000723C0000}"/>
    <cellStyle name="Normal 2 42" xfId="13509" xr:uid="{00000000-0005-0000-0000-0000733C0000}"/>
    <cellStyle name="Normal 2 43" xfId="13510" xr:uid="{00000000-0005-0000-0000-0000743C0000}"/>
    <cellStyle name="Normal 2 44" xfId="13511" xr:uid="{00000000-0005-0000-0000-0000753C0000}"/>
    <cellStyle name="Normal 2 44 2" xfId="21592" xr:uid="{00000000-0005-0000-0000-0000763C0000}"/>
    <cellStyle name="Normal 2 45" xfId="13512" xr:uid="{00000000-0005-0000-0000-0000773C0000}"/>
    <cellStyle name="Normal 2 45 2" xfId="21593" xr:uid="{00000000-0005-0000-0000-0000783C0000}"/>
    <cellStyle name="Normal 2 46" xfId="13513" xr:uid="{00000000-0005-0000-0000-0000793C0000}"/>
    <cellStyle name="Normal 2 47" xfId="13514" xr:uid="{00000000-0005-0000-0000-00007A3C0000}"/>
    <cellStyle name="Normal 2 5" xfId="13515" xr:uid="{00000000-0005-0000-0000-00007B3C0000}"/>
    <cellStyle name="Normal 2 5 2" xfId="13516" xr:uid="{00000000-0005-0000-0000-00007C3C0000}"/>
    <cellStyle name="Normal 2 5 2 2" xfId="13517" xr:uid="{00000000-0005-0000-0000-00007D3C0000}"/>
    <cellStyle name="Normal 2 5 2 2 2" xfId="21595" xr:uid="{00000000-0005-0000-0000-00007E3C0000}"/>
    <cellStyle name="Normal 2 5 2 3" xfId="13518" xr:uid="{00000000-0005-0000-0000-00007F3C0000}"/>
    <cellStyle name="Normal 2 5 2 3 2" xfId="21596" xr:uid="{00000000-0005-0000-0000-0000803C0000}"/>
    <cellStyle name="Normal 2 5 2 4" xfId="13519" xr:uid="{00000000-0005-0000-0000-0000813C0000}"/>
    <cellStyle name="Normal 2 5 2 5" xfId="13520" xr:uid="{00000000-0005-0000-0000-0000823C0000}"/>
    <cellStyle name="Normal 2 5 2 6" xfId="21594" xr:uid="{00000000-0005-0000-0000-0000833C0000}"/>
    <cellStyle name="Normal 2 5 3" xfId="13521" xr:uid="{00000000-0005-0000-0000-0000843C0000}"/>
    <cellStyle name="Normal 2 5 3 2" xfId="13522" xr:uid="{00000000-0005-0000-0000-0000853C0000}"/>
    <cellStyle name="Normal 2 5 3 2 2" xfId="21598" xr:uid="{00000000-0005-0000-0000-0000863C0000}"/>
    <cellStyle name="Normal 2 5 3 3" xfId="21597" xr:uid="{00000000-0005-0000-0000-0000873C0000}"/>
    <cellStyle name="Normal 2 5 4" xfId="13523" xr:uid="{00000000-0005-0000-0000-0000883C0000}"/>
    <cellStyle name="Normal 2 5 4 2" xfId="13524" xr:uid="{00000000-0005-0000-0000-0000893C0000}"/>
    <cellStyle name="Normal 2 5 4 2 2" xfId="21600" xr:uid="{00000000-0005-0000-0000-00008A3C0000}"/>
    <cellStyle name="Normal 2 5 4 3" xfId="21599" xr:uid="{00000000-0005-0000-0000-00008B3C0000}"/>
    <cellStyle name="Normal 2 5 5" xfId="13525" xr:uid="{00000000-0005-0000-0000-00008C3C0000}"/>
    <cellStyle name="Normal 2 5 5 2" xfId="13526" xr:uid="{00000000-0005-0000-0000-00008D3C0000}"/>
    <cellStyle name="Normal 2 5 5 3" xfId="21601" xr:uid="{00000000-0005-0000-0000-00008E3C0000}"/>
    <cellStyle name="Normal 2 5 6" xfId="13527" xr:uid="{00000000-0005-0000-0000-00008F3C0000}"/>
    <cellStyle name="Normal 2 5 6 2" xfId="13528" xr:uid="{00000000-0005-0000-0000-0000903C0000}"/>
    <cellStyle name="Normal 2 5 6 3" xfId="21602" xr:uid="{00000000-0005-0000-0000-0000913C0000}"/>
    <cellStyle name="Normal 2 5 7" xfId="13529" xr:uid="{00000000-0005-0000-0000-0000923C0000}"/>
    <cellStyle name="Normal 2 5 7 2" xfId="21603" xr:uid="{00000000-0005-0000-0000-0000933C0000}"/>
    <cellStyle name="Normal 2 5 8" xfId="13530" xr:uid="{00000000-0005-0000-0000-0000943C0000}"/>
    <cellStyle name="Normal 2 5 8 2" xfId="21604" xr:uid="{00000000-0005-0000-0000-0000953C0000}"/>
    <cellStyle name="Normal 2 6" xfId="13531" xr:uid="{00000000-0005-0000-0000-0000963C0000}"/>
    <cellStyle name="Normal 2 6 10" xfId="13532" xr:uid="{00000000-0005-0000-0000-0000973C0000}"/>
    <cellStyle name="Normal 2 6 10 2" xfId="21605" xr:uid="{00000000-0005-0000-0000-0000983C0000}"/>
    <cellStyle name="Normal 2 6 11" xfId="13533" xr:uid="{00000000-0005-0000-0000-0000993C0000}"/>
    <cellStyle name="Normal 2 6 11 2" xfId="21606" xr:uid="{00000000-0005-0000-0000-00009A3C0000}"/>
    <cellStyle name="Normal 2 6 2" xfId="13534" xr:uid="{00000000-0005-0000-0000-00009B3C0000}"/>
    <cellStyle name="Normal 2 6 2 10" xfId="21607" xr:uid="{00000000-0005-0000-0000-00009C3C0000}"/>
    <cellStyle name="Normal 2 6 2 2" xfId="13535" xr:uid="{00000000-0005-0000-0000-00009D3C0000}"/>
    <cellStyle name="Normal 2 6 2 2 2" xfId="13536" xr:uid="{00000000-0005-0000-0000-00009E3C0000}"/>
    <cellStyle name="Normal 2 6 2 2 2 2" xfId="13537" xr:uid="{00000000-0005-0000-0000-00009F3C0000}"/>
    <cellStyle name="Normal 2 6 2 2 2 2 2" xfId="21610" xr:uid="{00000000-0005-0000-0000-0000A03C0000}"/>
    <cellStyle name="Normal 2 6 2 2 2 3" xfId="13538" xr:uid="{00000000-0005-0000-0000-0000A13C0000}"/>
    <cellStyle name="Normal 2 6 2 2 2 3 2" xfId="21611" xr:uid="{00000000-0005-0000-0000-0000A23C0000}"/>
    <cellStyle name="Normal 2 6 2 2 2 4" xfId="21609" xr:uid="{00000000-0005-0000-0000-0000A33C0000}"/>
    <cellStyle name="Normal 2 6 2 2 3" xfId="13539" xr:uid="{00000000-0005-0000-0000-0000A43C0000}"/>
    <cellStyle name="Normal 2 6 2 2 3 2" xfId="13540" xr:uid="{00000000-0005-0000-0000-0000A53C0000}"/>
    <cellStyle name="Normal 2 6 2 2 3 2 2" xfId="21613" xr:uid="{00000000-0005-0000-0000-0000A63C0000}"/>
    <cellStyle name="Normal 2 6 2 2 3 3" xfId="21612" xr:uid="{00000000-0005-0000-0000-0000A73C0000}"/>
    <cellStyle name="Normal 2 6 2 2 4" xfId="13541" xr:uid="{00000000-0005-0000-0000-0000A83C0000}"/>
    <cellStyle name="Normal 2 6 2 2 4 2" xfId="21614" xr:uid="{00000000-0005-0000-0000-0000A93C0000}"/>
    <cellStyle name="Normal 2 6 2 2 5" xfId="21608" xr:uid="{00000000-0005-0000-0000-0000AA3C0000}"/>
    <cellStyle name="Normal 2 6 2 3" xfId="13542" xr:uid="{00000000-0005-0000-0000-0000AB3C0000}"/>
    <cellStyle name="Normal 2 6 2 3 2" xfId="13543" xr:uid="{00000000-0005-0000-0000-0000AC3C0000}"/>
    <cellStyle name="Normal 2 6 2 3 2 2" xfId="13544" xr:uid="{00000000-0005-0000-0000-0000AD3C0000}"/>
    <cellStyle name="Normal 2 6 2 3 2 2 2" xfId="21617" xr:uid="{00000000-0005-0000-0000-0000AE3C0000}"/>
    <cellStyle name="Normal 2 6 2 3 2 3" xfId="21616" xr:uid="{00000000-0005-0000-0000-0000AF3C0000}"/>
    <cellStyle name="Normal 2 6 2 3 3" xfId="13545" xr:uid="{00000000-0005-0000-0000-0000B03C0000}"/>
    <cellStyle name="Normal 2 6 2 3 3 2" xfId="21618" xr:uid="{00000000-0005-0000-0000-0000B13C0000}"/>
    <cellStyle name="Normal 2 6 2 3 4" xfId="21615" xr:uid="{00000000-0005-0000-0000-0000B23C0000}"/>
    <cellStyle name="Normal 2 6 2 4" xfId="13546" xr:uid="{00000000-0005-0000-0000-0000B33C0000}"/>
    <cellStyle name="Normal 2 6 2 4 2" xfId="13547" xr:uid="{00000000-0005-0000-0000-0000B43C0000}"/>
    <cellStyle name="Normal 2 6 2 4 2 2" xfId="21620" xr:uid="{00000000-0005-0000-0000-0000B53C0000}"/>
    <cellStyle name="Normal 2 6 2 4 3" xfId="21619" xr:uid="{00000000-0005-0000-0000-0000B63C0000}"/>
    <cellStyle name="Normal 2 6 2 5" xfId="13548" xr:uid="{00000000-0005-0000-0000-0000B73C0000}"/>
    <cellStyle name="Normal 2 6 2 5 2" xfId="21621" xr:uid="{00000000-0005-0000-0000-0000B83C0000}"/>
    <cellStyle name="Normal 2 6 2 6" xfId="13549" xr:uid="{00000000-0005-0000-0000-0000B93C0000}"/>
    <cellStyle name="Normal 2 6 2 6 2" xfId="21622" xr:uid="{00000000-0005-0000-0000-0000BA3C0000}"/>
    <cellStyle name="Normal 2 6 2 7" xfId="13550" xr:uid="{00000000-0005-0000-0000-0000BB3C0000}"/>
    <cellStyle name="Normal 2 6 2 7 2" xfId="21623" xr:uid="{00000000-0005-0000-0000-0000BC3C0000}"/>
    <cellStyle name="Normal 2 6 2 8" xfId="13551" xr:uid="{00000000-0005-0000-0000-0000BD3C0000}"/>
    <cellStyle name="Normal 2 6 2 8 2" xfId="21624" xr:uid="{00000000-0005-0000-0000-0000BE3C0000}"/>
    <cellStyle name="Normal 2 6 2 9" xfId="13552" xr:uid="{00000000-0005-0000-0000-0000BF3C0000}"/>
    <cellStyle name="Normal 2 6 3" xfId="13553" xr:uid="{00000000-0005-0000-0000-0000C03C0000}"/>
    <cellStyle name="Normal 2 6 3 2" xfId="13554" xr:uid="{00000000-0005-0000-0000-0000C13C0000}"/>
    <cellStyle name="Normal 2 6 3 2 2" xfId="13555" xr:uid="{00000000-0005-0000-0000-0000C23C0000}"/>
    <cellStyle name="Normal 2 6 3 2 2 2" xfId="21627" xr:uid="{00000000-0005-0000-0000-0000C33C0000}"/>
    <cellStyle name="Normal 2 6 3 2 3" xfId="13556" xr:uid="{00000000-0005-0000-0000-0000C43C0000}"/>
    <cellStyle name="Normal 2 6 3 2 3 2" xfId="21628" xr:uid="{00000000-0005-0000-0000-0000C53C0000}"/>
    <cellStyle name="Normal 2 6 3 2 4" xfId="21626" xr:uid="{00000000-0005-0000-0000-0000C63C0000}"/>
    <cellStyle name="Normal 2 6 3 3" xfId="13557" xr:uid="{00000000-0005-0000-0000-0000C73C0000}"/>
    <cellStyle name="Normal 2 6 3 3 2" xfId="13558" xr:uid="{00000000-0005-0000-0000-0000C83C0000}"/>
    <cellStyle name="Normal 2 6 3 3 2 2" xfId="21630" xr:uid="{00000000-0005-0000-0000-0000C93C0000}"/>
    <cellStyle name="Normal 2 6 3 3 3" xfId="21629" xr:uid="{00000000-0005-0000-0000-0000CA3C0000}"/>
    <cellStyle name="Normal 2 6 3 4" xfId="13559" xr:uid="{00000000-0005-0000-0000-0000CB3C0000}"/>
    <cellStyle name="Normal 2 6 3 4 2" xfId="21631" xr:uid="{00000000-0005-0000-0000-0000CC3C0000}"/>
    <cellStyle name="Normal 2 6 3 5" xfId="13560" xr:uid="{00000000-0005-0000-0000-0000CD3C0000}"/>
    <cellStyle name="Normal 2 6 3 5 2" xfId="21632" xr:uid="{00000000-0005-0000-0000-0000CE3C0000}"/>
    <cellStyle name="Normal 2 6 3 6" xfId="21625" xr:uid="{00000000-0005-0000-0000-0000CF3C0000}"/>
    <cellStyle name="Normal 2 6 4" xfId="13561" xr:uid="{00000000-0005-0000-0000-0000D03C0000}"/>
    <cellStyle name="Normal 2 6 4 2" xfId="13562" xr:uid="{00000000-0005-0000-0000-0000D13C0000}"/>
    <cellStyle name="Normal 2 6 4 2 2" xfId="13563" xr:uid="{00000000-0005-0000-0000-0000D23C0000}"/>
    <cellStyle name="Normal 2 6 4 2 2 2" xfId="21635" xr:uid="{00000000-0005-0000-0000-0000D33C0000}"/>
    <cellStyle name="Normal 2 6 4 2 3" xfId="21634" xr:uid="{00000000-0005-0000-0000-0000D43C0000}"/>
    <cellStyle name="Normal 2 6 4 3" xfId="13564" xr:uid="{00000000-0005-0000-0000-0000D53C0000}"/>
    <cellStyle name="Normal 2 6 4 3 2" xfId="21636" xr:uid="{00000000-0005-0000-0000-0000D63C0000}"/>
    <cellStyle name="Normal 2 6 4 4" xfId="13565" xr:uid="{00000000-0005-0000-0000-0000D73C0000}"/>
    <cellStyle name="Normal 2 6 4 4 2" xfId="21637" xr:uid="{00000000-0005-0000-0000-0000D83C0000}"/>
    <cellStyle name="Normal 2 6 4 5" xfId="21633" xr:uid="{00000000-0005-0000-0000-0000D93C0000}"/>
    <cellStyle name="Normal 2 6 5" xfId="13566" xr:uid="{00000000-0005-0000-0000-0000DA3C0000}"/>
    <cellStyle name="Normal 2 6 5 2" xfId="13567" xr:uid="{00000000-0005-0000-0000-0000DB3C0000}"/>
    <cellStyle name="Normal 2 6 5 2 2" xfId="21639" xr:uid="{00000000-0005-0000-0000-0000DC3C0000}"/>
    <cellStyle name="Normal 2 6 5 3" xfId="21638" xr:uid="{00000000-0005-0000-0000-0000DD3C0000}"/>
    <cellStyle name="Normal 2 6 6" xfId="13568" xr:uid="{00000000-0005-0000-0000-0000DE3C0000}"/>
    <cellStyle name="Normal 2 6 6 2" xfId="21640" xr:uid="{00000000-0005-0000-0000-0000DF3C0000}"/>
    <cellStyle name="Normal 2 6 7" xfId="13569" xr:uid="{00000000-0005-0000-0000-0000E03C0000}"/>
    <cellStyle name="Normal 2 6 7 2" xfId="21641" xr:uid="{00000000-0005-0000-0000-0000E13C0000}"/>
    <cellStyle name="Normal 2 6 8" xfId="13570" xr:uid="{00000000-0005-0000-0000-0000E23C0000}"/>
    <cellStyle name="Normal 2 6 8 2" xfId="21642" xr:uid="{00000000-0005-0000-0000-0000E33C0000}"/>
    <cellStyle name="Normal 2 6 9" xfId="13571" xr:uid="{00000000-0005-0000-0000-0000E43C0000}"/>
    <cellStyle name="Normal 2 6 9 2" xfId="21643" xr:uid="{00000000-0005-0000-0000-0000E53C0000}"/>
    <cellStyle name="Normal 2 7" xfId="13572" xr:uid="{00000000-0005-0000-0000-0000E63C0000}"/>
    <cellStyle name="Normal 2 7 10" xfId="13573" xr:uid="{00000000-0005-0000-0000-0000E73C0000}"/>
    <cellStyle name="Normal 2 7 10 2" xfId="21644" xr:uid="{00000000-0005-0000-0000-0000E83C0000}"/>
    <cellStyle name="Normal 2 7 2" xfId="13574" xr:uid="{00000000-0005-0000-0000-0000E93C0000}"/>
    <cellStyle name="Normal 2 7 2 2" xfId="13575" xr:uid="{00000000-0005-0000-0000-0000EA3C0000}"/>
    <cellStyle name="Normal 2 7 2 2 2" xfId="13576" xr:uid="{00000000-0005-0000-0000-0000EB3C0000}"/>
    <cellStyle name="Normal 2 7 2 2 2 2" xfId="21647" xr:uid="{00000000-0005-0000-0000-0000EC3C0000}"/>
    <cellStyle name="Normal 2 7 2 2 3" xfId="13577" xr:uid="{00000000-0005-0000-0000-0000ED3C0000}"/>
    <cellStyle name="Normal 2 7 2 2 3 2" xfId="21648" xr:uid="{00000000-0005-0000-0000-0000EE3C0000}"/>
    <cellStyle name="Normal 2 7 2 2 4" xfId="21646" xr:uid="{00000000-0005-0000-0000-0000EF3C0000}"/>
    <cellStyle name="Normal 2 7 2 3" xfId="13578" xr:uid="{00000000-0005-0000-0000-0000F03C0000}"/>
    <cellStyle name="Normal 2 7 2 3 2" xfId="13579" xr:uid="{00000000-0005-0000-0000-0000F13C0000}"/>
    <cellStyle name="Normal 2 7 2 3 2 2" xfId="21650" xr:uid="{00000000-0005-0000-0000-0000F23C0000}"/>
    <cellStyle name="Normal 2 7 2 3 3" xfId="21649" xr:uid="{00000000-0005-0000-0000-0000F33C0000}"/>
    <cellStyle name="Normal 2 7 2 4" xfId="13580" xr:uid="{00000000-0005-0000-0000-0000F43C0000}"/>
    <cellStyle name="Normal 2 7 2 4 2" xfId="21651" xr:uid="{00000000-0005-0000-0000-0000F53C0000}"/>
    <cellStyle name="Normal 2 7 2 5" xfId="13581" xr:uid="{00000000-0005-0000-0000-0000F63C0000}"/>
    <cellStyle name="Normal 2 7 2 5 2" xfId="21652" xr:uid="{00000000-0005-0000-0000-0000F73C0000}"/>
    <cellStyle name="Normal 2 7 2 6" xfId="21645" xr:uid="{00000000-0005-0000-0000-0000F83C0000}"/>
    <cellStyle name="Normal 2 7 3" xfId="13582" xr:uid="{00000000-0005-0000-0000-0000F93C0000}"/>
    <cellStyle name="Normal 2 7 3 2" xfId="13583" xr:uid="{00000000-0005-0000-0000-0000FA3C0000}"/>
    <cellStyle name="Normal 2 7 3 2 2" xfId="13584" xr:uid="{00000000-0005-0000-0000-0000FB3C0000}"/>
    <cellStyle name="Normal 2 7 3 2 2 2" xfId="21655" xr:uid="{00000000-0005-0000-0000-0000FC3C0000}"/>
    <cellStyle name="Normal 2 7 3 2 3" xfId="21654" xr:uid="{00000000-0005-0000-0000-0000FD3C0000}"/>
    <cellStyle name="Normal 2 7 3 3" xfId="13585" xr:uid="{00000000-0005-0000-0000-0000FE3C0000}"/>
    <cellStyle name="Normal 2 7 3 3 2" xfId="21656" xr:uid="{00000000-0005-0000-0000-0000FF3C0000}"/>
    <cellStyle name="Normal 2 7 3 4" xfId="13586" xr:uid="{00000000-0005-0000-0000-0000003D0000}"/>
    <cellStyle name="Normal 2 7 3 4 2" xfId="21657" xr:uid="{00000000-0005-0000-0000-0000013D0000}"/>
    <cellStyle name="Normal 2 7 3 5" xfId="21653" xr:uid="{00000000-0005-0000-0000-0000023D0000}"/>
    <cellStyle name="Normal 2 7 4" xfId="13587" xr:uid="{00000000-0005-0000-0000-0000033D0000}"/>
    <cellStyle name="Normal 2 7 4 2" xfId="13588" xr:uid="{00000000-0005-0000-0000-0000043D0000}"/>
    <cellStyle name="Normal 2 7 4 2 2" xfId="21659" xr:uid="{00000000-0005-0000-0000-0000053D0000}"/>
    <cellStyle name="Normal 2 7 4 3" xfId="13589" xr:uid="{00000000-0005-0000-0000-0000063D0000}"/>
    <cellStyle name="Normal 2 7 4 3 2" xfId="21660" xr:uid="{00000000-0005-0000-0000-0000073D0000}"/>
    <cellStyle name="Normal 2 7 4 4" xfId="21658" xr:uid="{00000000-0005-0000-0000-0000083D0000}"/>
    <cellStyle name="Normal 2 7 5" xfId="13590" xr:uid="{00000000-0005-0000-0000-0000093D0000}"/>
    <cellStyle name="Normal 2 7 5 2" xfId="21661" xr:uid="{00000000-0005-0000-0000-00000A3D0000}"/>
    <cellStyle name="Normal 2 7 6" xfId="13591" xr:uid="{00000000-0005-0000-0000-00000B3D0000}"/>
    <cellStyle name="Normal 2 7 6 2" xfId="21662" xr:uid="{00000000-0005-0000-0000-00000C3D0000}"/>
    <cellStyle name="Normal 2 7 7" xfId="13592" xr:uid="{00000000-0005-0000-0000-00000D3D0000}"/>
    <cellStyle name="Normal 2 7 7 2" xfId="21663" xr:uid="{00000000-0005-0000-0000-00000E3D0000}"/>
    <cellStyle name="Normal 2 7 8" xfId="13593" xr:uid="{00000000-0005-0000-0000-00000F3D0000}"/>
    <cellStyle name="Normal 2 7 8 2" xfId="21664" xr:uid="{00000000-0005-0000-0000-0000103D0000}"/>
    <cellStyle name="Normal 2 7 9" xfId="13594" xr:uid="{00000000-0005-0000-0000-0000113D0000}"/>
    <cellStyle name="Normal 2 7 9 2" xfId="21665" xr:uid="{00000000-0005-0000-0000-0000123D0000}"/>
    <cellStyle name="Normal 2 8" xfId="13595" xr:uid="{00000000-0005-0000-0000-0000133D0000}"/>
    <cellStyle name="Normal 2 8 10" xfId="13596" xr:uid="{00000000-0005-0000-0000-0000143D0000}"/>
    <cellStyle name="Normal 2 8 10 2" xfId="21666" xr:uid="{00000000-0005-0000-0000-0000153D0000}"/>
    <cellStyle name="Normal 2 8 11" xfId="13597" xr:uid="{00000000-0005-0000-0000-0000163D0000}"/>
    <cellStyle name="Normal 2 8 2" xfId="13598" xr:uid="{00000000-0005-0000-0000-0000173D0000}"/>
    <cellStyle name="Normal 2 8 2 2" xfId="13599" xr:uid="{00000000-0005-0000-0000-0000183D0000}"/>
    <cellStyle name="Normal 2 8 2 2 2" xfId="13600" xr:uid="{00000000-0005-0000-0000-0000193D0000}"/>
    <cellStyle name="Normal 2 8 2 2 2 2" xfId="21669" xr:uid="{00000000-0005-0000-0000-00001A3D0000}"/>
    <cellStyle name="Normal 2 8 2 2 3" xfId="13601" xr:uid="{00000000-0005-0000-0000-00001B3D0000}"/>
    <cellStyle name="Normal 2 8 2 2 3 2" xfId="21670" xr:uid="{00000000-0005-0000-0000-00001C3D0000}"/>
    <cellStyle name="Normal 2 8 2 2 4" xfId="21668" xr:uid="{00000000-0005-0000-0000-00001D3D0000}"/>
    <cellStyle name="Normal 2 8 2 3" xfId="13602" xr:uid="{00000000-0005-0000-0000-00001E3D0000}"/>
    <cellStyle name="Normal 2 8 2 3 2" xfId="21671" xr:uid="{00000000-0005-0000-0000-00001F3D0000}"/>
    <cellStyle name="Normal 2 8 2 4" xfId="13603" xr:uid="{00000000-0005-0000-0000-0000203D0000}"/>
    <cellStyle name="Normal 2 8 2 4 2" xfId="21672" xr:uid="{00000000-0005-0000-0000-0000213D0000}"/>
    <cellStyle name="Normal 2 8 2 5" xfId="13604" xr:uid="{00000000-0005-0000-0000-0000223D0000}"/>
    <cellStyle name="Normal 2 8 2 5 2" xfId="21673" xr:uid="{00000000-0005-0000-0000-0000233D0000}"/>
    <cellStyle name="Normal 2 8 2 6" xfId="21667" xr:uid="{00000000-0005-0000-0000-0000243D0000}"/>
    <cellStyle name="Normal 2 8 3" xfId="13605" xr:uid="{00000000-0005-0000-0000-0000253D0000}"/>
    <cellStyle name="Normal 2 8 3 2" xfId="13606" xr:uid="{00000000-0005-0000-0000-0000263D0000}"/>
    <cellStyle name="Normal 2 8 3 2 2" xfId="21675" xr:uid="{00000000-0005-0000-0000-0000273D0000}"/>
    <cellStyle name="Normal 2 8 3 3" xfId="13607" xr:uid="{00000000-0005-0000-0000-0000283D0000}"/>
    <cellStyle name="Normal 2 8 3 3 2" xfId="21676" xr:uid="{00000000-0005-0000-0000-0000293D0000}"/>
    <cellStyle name="Normal 2 8 3 4" xfId="13608" xr:uid="{00000000-0005-0000-0000-00002A3D0000}"/>
    <cellStyle name="Normal 2 8 3 4 2" xfId="21677" xr:uid="{00000000-0005-0000-0000-00002B3D0000}"/>
    <cellStyle name="Normal 2 8 3 5" xfId="21674" xr:uid="{00000000-0005-0000-0000-00002C3D0000}"/>
    <cellStyle name="Normal 2 8 4" xfId="13609" xr:uid="{00000000-0005-0000-0000-00002D3D0000}"/>
    <cellStyle name="Normal 2 8 4 2" xfId="13610" xr:uid="{00000000-0005-0000-0000-00002E3D0000}"/>
    <cellStyle name="Normal 2 8 4 2 2" xfId="21679" xr:uid="{00000000-0005-0000-0000-00002F3D0000}"/>
    <cellStyle name="Normal 2 8 4 3" xfId="13611" xr:uid="{00000000-0005-0000-0000-0000303D0000}"/>
    <cellStyle name="Normal 2 8 4 3 2" xfId="21680" xr:uid="{00000000-0005-0000-0000-0000313D0000}"/>
    <cellStyle name="Normal 2 8 4 4" xfId="21678" xr:uid="{00000000-0005-0000-0000-0000323D0000}"/>
    <cellStyle name="Normal 2 8 5" xfId="13612" xr:uid="{00000000-0005-0000-0000-0000333D0000}"/>
    <cellStyle name="Normal 2 8 5 2" xfId="21681" xr:uid="{00000000-0005-0000-0000-0000343D0000}"/>
    <cellStyle name="Normal 2 8 6" xfId="13613" xr:uid="{00000000-0005-0000-0000-0000353D0000}"/>
    <cellStyle name="Normal 2 8 6 2" xfId="21682" xr:uid="{00000000-0005-0000-0000-0000363D0000}"/>
    <cellStyle name="Normal 2 8 7" xfId="13614" xr:uid="{00000000-0005-0000-0000-0000373D0000}"/>
    <cellStyle name="Normal 2 8 7 2" xfId="21683" xr:uid="{00000000-0005-0000-0000-0000383D0000}"/>
    <cellStyle name="Normal 2 8 8" xfId="13615" xr:uid="{00000000-0005-0000-0000-0000393D0000}"/>
    <cellStyle name="Normal 2 8 8 2" xfId="21684" xr:uid="{00000000-0005-0000-0000-00003A3D0000}"/>
    <cellStyle name="Normal 2 8 9" xfId="13616" xr:uid="{00000000-0005-0000-0000-00003B3D0000}"/>
    <cellStyle name="Normal 2 8 9 2" xfId="21685" xr:uid="{00000000-0005-0000-0000-00003C3D0000}"/>
    <cellStyle name="Normal 2 9" xfId="13617" xr:uid="{00000000-0005-0000-0000-00003D3D0000}"/>
    <cellStyle name="Normal 2 9 2" xfId="13618" xr:uid="{00000000-0005-0000-0000-00003E3D0000}"/>
    <cellStyle name="Normal 2 9 2 2" xfId="13619" xr:uid="{00000000-0005-0000-0000-00003F3D0000}"/>
    <cellStyle name="Normal 2 9 2 2 2" xfId="13620" xr:uid="{00000000-0005-0000-0000-0000403D0000}"/>
    <cellStyle name="Normal 2 9 2 2 2 2" xfId="21688" xr:uid="{00000000-0005-0000-0000-0000413D0000}"/>
    <cellStyle name="Normal 2 9 2 2 3" xfId="13621" xr:uid="{00000000-0005-0000-0000-0000423D0000}"/>
    <cellStyle name="Normal 2 9 2 2 3 2" xfId="21689" xr:uid="{00000000-0005-0000-0000-0000433D0000}"/>
    <cellStyle name="Normal 2 9 2 2 4" xfId="21687" xr:uid="{00000000-0005-0000-0000-0000443D0000}"/>
    <cellStyle name="Normal 2 9 2 3" xfId="13622" xr:uid="{00000000-0005-0000-0000-0000453D0000}"/>
    <cellStyle name="Normal 2 9 2 3 2" xfId="21690" xr:uid="{00000000-0005-0000-0000-0000463D0000}"/>
    <cellStyle name="Normal 2 9 2 4" xfId="13623" xr:uid="{00000000-0005-0000-0000-0000473D0000}"/>
    <cellStyle name="Normal 2 9 2 4 2" xfId="21691" xr:uid="{00000000-0005-0000-0000-0000483D0000}"/>
    <cellStyle name="Normal 2 9 2 5" xfId="13624" xr:uid="{00000000-0005-0000-0000-0000493D0000}"/>
    <cellStyle name="Normal 2 9 2 5 2" xfId="21692" xr:uid="{00000000-0005-0000-0000-00004A3D0000}"/>
    <cellStyle name="Normal 2 9 2 6" xfId="21686" xr:uid="{00000000-0005-0000-0000-00004B3D0000}"/>
    <cellStyle name="Normal 2 9 3" xfId="13625" xr:uid="{00000000-0005-0000-0000-00004C3D0000}"/>
    <cellStyle name="Normal 2 9 3 2" xfId="13626" xr:uid="{00000000-0005-0000-0000-00004D3D0000}"/>
    <cellStyle name="Normal 2 9 3 2 2" xfId="21694" xr:uid="{00000000-0005-0000-0000-00004E3D0000}"/>
    <cellStyle name="Normal 2 9 3 3" xfId="13627" xr:uid="{00000000-0005-0000-0000-00004F3D0000}"/>
    <cellStyle name="Normal 2 9 3 3 2" xfId="21695" xr:uid="{00000000-0005-0000-0000-0000503D0000}"/>
    <cellStyle name="Normal 2 9 3 4" xfId="13628" xr:uid="{00000000-0005-0000-0000-0000513D0000}"/>
    <cellStyle name="Normal 2 9 3 4 2" xfId="21696" xr:uid="{00000000-0005-0000-0000-0000523D0000}"/>
    <cellStyle name="Normal 2 9 3 5" xfId="21693" xr:uid="{00000000-0005-0000-0000-0000533D0000}"/>
    <cellStyle name="Normal 2 9 4" xfId="13629" xr:uid="{00000000-0005-0000-0000-0000543D0000}"/>
    <cellStyle name="Normal 2 9 4 2" xfId="13630" xr:uid="{00000000-0005-0000-0000-0000553D0000}"/>
    <cellStyle name="Normal 2 9 4 2 2" xfId="21698" xr:uid="{00000000-0005-0000-0000-0000563D0000}"/>
    <cellStyle name="Normal 2 9 4 3" xfId="21697" xr:uid="{00000000-0005-0000-0000-0000573D0000}"/>
    <cellStyle name="Normal 2 9 5" xfId="13631" xr:uid="{00000000-0005-0000-0000-0000583D0000}"/>
    <cellStyle name="Normal 2 9 5 2" xfId="21699" xr:uid="{00000000-0005-0000-0000-0000593D0000}"/>
    <cellStyle name="Normal 2 9 6" xfId="13632" xr:uid="{00000000-0005-0000-0000-00005A3D0000}"/>
    <cellStyle name="Normal 2 9 6 2" xfId="21700" xr:uid="{00000000-0005-0000-0000-00005B3D0000}"/>
    <cellStyle name="Normal 2 9 7" xfId="13633" xr:uid="{00000000-0005-0000-0000-00005C3D0000}"/>
    <cellStyle name="Normal 2 9 7 2" xfId="21701" xr:uid="{00000000-0005-0000-0000-00005D3D0000}"/>
    <cellStyle name="Normal 2 9 8" xfId="13634" xr:uid="{00000000-0005-0000-0000-00005E3D0000}"/>
    <cellStyle name="Normal 2 9 8 2" xfId="21702" xr:uid="{00000000-0005-0000-0000-00005F3D0000}"/>
    <cellStyle name="Normal 2 9 9" xfId="13635" xr:uid="{00000000-0005-0000-0000-0000603D0000}"/>
    <cellStyle name="Normal 20" xfId="13636" xr:uid="{00000000-0005-0000-0000-0000613D0000}"/>
    <cellStyle name="Normal 20 2" xfId="13637" xr:uid="{00000000-0005-0000-0000-0000623D0000}"/>
    <cellStyle name="Normal 20 2 2" xfId="13638" xr:uid="{00000000-0005-0000-0000-0000633D0000}"/>
    <cellStyle name="Normal 20 2 2 2" xfId="13639" xr:uid="{00000000-0005-0000-0000-0000643D0000}"/>
    <cellStyle name="Normal 20 2 2 3" xfId="13640" xr:uid="{00000000-0005-0000-0000-0000653D0000}"/>
    <cellStyle name="Normal 20 2 3" xfId="13641" xr:uid="{00000000-0005-0000-0000-0000663D0000}"/>
    <cellStyle name="Normal 20 2 4" xfId="13642" xr:uid="{00000000-0005-0000-0000-0000673D0000}"/>
    <cellStyle name="Normal 20 2 5" xfId="13643" xr:uid="{00000000-0005-0000-0000-0000683D0000}"/>
    <cellStyle name="Normal 20 2 6" xfId="13644" xr:uid="{00000000-0005-0000-0000-0000693D0000}"/>
    <cellStyle name="Normal 20 2 7" xfId="13645" xr:uid="{00000000-0005-0000-0000-00006A3D0000}"/>
    <cellStyle name="Normal 20 2 8" xfId="21703" xr:uid="{00000000-0005-0000-0000-00006B3D0000}"/>
    <cellStyle name="Normal 20 3" xfId="13646" xr:uid="{00000000-0005-0000-0000-00006C3D0000}"/>
    <cellStyle name="Normal 20 3 2" xfId="13647" xr:uid="{00000000-0005-0000-0000-00006D3D0000}"/>
    <cellStyle name="Normal 20 3 2 2" xfId="13648" xr:uid="{00000000-0005-0000-0000-00006E3D0000}"/>
    <cellStyle name="Normal 20 3 2 3" xfId="13649" xr:uid="{00000000-0005-0000-0000-00006F3D0000}"/>
    <cellStyle name="Normal 20 3 3" xfId="13650" xr:uid="{00000000-0005-0000-0000-0000703D0000}"/>
    <cellStyle name="Normal 20 3 4" xfId="13651" xr:uid="{00000000-0005-0000-0000-0000713D0000}"/>
    <cellStyle name="Normal 20 3 5" xfId="13652" xr:uid="{00000000-0005-0000-0000-0000723D0000}"/>
    <cellStyle name="Normal 20 3 6" xfId="21704" xr:uid="{00000000-0005-0000-0000-0000733D0000}"/>
    <cellStyle name="Normal 20 4" xfId="13653" xr:uid="{00000000-0005-0000-0000-0000743D0000}"/>
    <cellStyle name="Normal 20 4 2" xfId="13654" xr:uid="{00000000-0005-0000-0000-0000753D0000}"/>
    <cellStyle name="Normal 20 4 3" xfId="21705" xr:uid="{00000000-0005-0000-0000-0000763D0000}"/>
    <cellStyle name="Normal 20 5" xfId="13655" xr:uid="{00000000-0005-0000-0000-0000773D0000}"/>
    <cellStyle name="Normal 20 5 2" xfId="13656" xr:uid="{00000000-0005-0000-0000-0000783D0000}"/>
    <cellStyle name="Normal 20 5 3" xfId="21706" xr:uid="{00000000-0005-0000-0000-0000793D0000}"/>
    <cellStyle name="Normal 20 6" xfId="13657" xr:uid="{00000000-0005-0000-0000-00007A3D0000}"/>
    <cellStyle name="Normal 20 6 2" xfId="13658" xr:uid="{00000000-0005-0000-0000-00007B3D0000}"/>
    <cellStyle name="Normal 20 6 3" xfId="21707" xr:uid="{00000000-0005-0000-0000-00007C3D0000}"/>
    <cellStyle name="Normal 20 7" xfId="13659" xr:uid="{00000000-0005-0000-0000-00007D3D0000}"/>
    <cellStyle name="Normal 20 7 2" xfId="21708" xr:uid="{00000000-0005-0000-0000-00007E3D0000}"/>
    <cellStyle name="Normal 20 8" xfId="13660" xr:uid="{00000000-0005-0000-0000-00007F3D0000}"/>
    <cellStyle name="Normal 200" xfId="13661" xr:uid="{00000000-0005-0000-0000-0000803D0000}"/>
    <cellStyle name="Normal 200 2" xfId="13662" xr:uid="{00000000-0005-0000-0000-0000813D0000}"/>
    <cellStyle name="Normal 200 3" xfId="13663" xr:uid="{00000000-0005-0000-0000-0000823D0000}"/>
    <cellStyle name="Normal 200 4" xfId="13664" xr:uid="{00000000-0005-0000-0000-0000833D0000}"/>
    <cellStyle name="Normal 201" xfId="13665" xr:uid="{00000000-0005-0000-0000-0000843D0000}"/>
    <cellStyle name="Normal 201 2" xfId="13666" xr:uid="{00000000-0005-0000-0000-0000853D0000}"/>
    <cellStyle name="Normal 201 3" xfId="13667" xr:uid="{00000000-0005-0000-0000-0000863D0000}"/>
    <cellStyle name="Normal 201 4" xfId="13668" xr:uid="{00000000-0005-0000-0000-0000873D0000}"/>
    <cellStyle name="Normal 202" xfId="13669" xr:uid="{00000000-0005-0000-0000-0000883D0000}"/>
    <cellStyle name="Normal 202 2" xfId="13670" xr:uid="{00000000-0005-0000-0000-0000893D0000}"/>
    <cellStyle name="Normal 202 3" xfId="13671" xr:uid="{00000000-0005-0000-0000-00008A3D0000}"/>
    <cellStyle name="Normal 202 4" xfId="13672" xr:uid="{00000000-0005-0000-0000-00008B3D0000}"/>
    <cellStyle name="Normal 203" xfId="13673" xr:uid="{00000000-0005-0000-0000-00008C3D0000}"/>
    <cellStyle name="Normal 203 2" xfId="13674" xr:uid="{00000000-0005-0000-0000-00008D3D0000}"/>
    <cellStyle name="Normal 203 3" xfId="13675" xr:uid="{00000000-0005-0000-0000-00008E3D0000}"/>
    <cellStyle name="Normal 203 4" xfId="13676" xr:uid="{00000000-0005-0000-0000-00008F3D0000}"/>
    <cellStyle name="Normal 204" xfId="13677" xr:uid="{00000000-0005-0000-0000-0000903D0000}"/>
    <cellStyle name="Normal 204 2" xfId="13678" xr:uid="{00000000-0005-0000-0000-0000913D0000}"/>
    <cellStyle name="Normal 204 3" xfId="13679" xr:uid="{00000000-0005-0000-0000-0000923D0000}"/>
    <cellStyle name="Normal 204 4" xfId="13680" xr:uid="{00000000-0005-0000-0000-0000933D0000}"/>
    <cellStyle name="Normal 205" xfId="13681" xr:uid="{00000000-0005-0000-0000-0000943D0000}"/>
    <cellStyle name="Normal 205 2" xfId="13682" xr:uid="{00000000-0005-0000-0000-0000953D0000}"/>
    <cellStyle name="Normal 205 3" xfId="13683" xr:uid="{00000000-0005-0000-0000-0000963D0000}"/>
    <cellStyle name="Normal 206" xfId="13684" xr:uid="{00000000-0005-0000-0000-0000973D0000}"/>
    <cellStyle name="Normal 206 2" xfId="13685" xr:uid="{00000000-0005-0000-0000-0000983D0000}"/>
    <cellStyle name="Normal 206 3" xfId="13686" xr:uid="{00000000-0005-0000-0000-0000993D0000}"/>
    <cellStyle name="Normal 206 4" xfId="13687" xr:uid="{00000000-0005-0000-0000-00009A3D0000}"/>
    <cellStyle name="Normal 207" xfId="13688" xr:uid="{00000000-0005-0000-0000-00009B3D0000}"/>
    <cellStyle name="Normal 207 2" xfId="13689" xr:uid="{00000000-0005-0000-0000-00009C3D0000}"/>
    <cellStyle name="Normal 207 3" xfId="13690" xr:uid="{00000000-0005-0000-0000-00009D3D0000}"/>
    <cellStyle name="Normal 207 4" xfId="13691" xr:uid="{00000000-0005-0000-0000-00009E3D0000}"/>
    <cellStyle name="Normal 208" xfId="13692" xr:uid="{00000000-0005-0000-0000-00009F3D0000}"/>
    <cellStyle name="Normal 208 2" xfId="13693" xr:uid="{00000000-0005-0000-0000-0000A03D0000}"/>
    <cellStyle name="Normal 208 3" xfId="13694" xr:uid="{00000000-0005-0000-0000-0000A13D0000}"/>
    <cellStyle name="Normal 209" xfId="13695" xr:uid="{00000000-0005-0000-0000-0000A23D0000}"/>
    <cellStyle name="Normal 209 2" xfId="13696" xr:uid="{00000000-0005-0000-0000-0000A33D0000}"/>
    <cellStyle name="Normal 209 3" xfId="13697" xr:uid="{00000000-0005-0000-0000-0000A43D0000}"/>
    <cellStyle name="Normal 209 4" xfId="13698" xr:uid="{00000000-0005-0000-0000-0000A53D0000}"/>
    <cellStyle name="Normal 21" xfId="13699" xr:uid="{00000000-0005-0000-0000-0000A63D0000}"/>
    <cellStyle name="Normal 21 10" xfId="13700" xr:uid="{00000000-0005-0000-0000-0000A73D0000}"/>
    <cellStyle name="Normal 21 10 2" xfId="21709" xr:uid="{00000000-0005-0000-0000-0000A83D0000}"/>
    <cellStyle name="Normal 21 11" xfId="13701" xr:uid="{00000000-0005-0000-0000-0000A93D0000}"/>
    <cellStyle name="Normal 21 2" xfId="13702" xr:uid="{00000000-0005-0000-0000-0000AA3D0000}"/>
    <cellStyle name="Normal 21 2 2" xfId="13703" xr:uid="{00000000-0005-0000-0000-0000AB3D0000}"/>
    <cellStyle name="Normal 21 2 2 2" xfId="13704" xr:uid="{00000000-0005-0000-0000-0000AC3D0000}"/>
    <cellStyle name="Normal 21 2 2 2 2" xfId="13705" xr:uid="{00000000-0005-0000-0000-0000AD3D0000}"/>
    <cellStyle name="Normal 21 2 2 2 2 2" xfId="21713" xr:uid="{00000000-0005-0000-0000-0000AE3D0000}"/>
    <cellStyle name="Normal 21 2 2 2 3" xfId="13706" xr:uid="{00000000-0005-0000-0000-0000AF3D0000}"/>
    <cellStyle name="Normal 21 2 2 2 4" xfId="21712" xr:uid="{00000000-0005-0000-0000-0000B03D0000}"/>
    <cellStyle name="Normal 21 2 2 3" xfId="13707" xr:uid="{00000000-0005-0000-0000-0000B13D0000}"/>
    <cellStyle name="Normal 21 2 2 3 2" xfId="13708" xr:uid="{00000000-0005-0000-0000-0000B23D0000}"/>
    <cellStyle name="Normal 21 2 2 3 3" xfId="21714" xr:uid="{00000000-0005-0000-0000-0000B33D0000}"/>
    <cellStyle name="Normal 21 2 2 4" xfId="13709" xr:uid="{00000000-0005-0000-0000-0000B43D0000}"/>
    <cellStyle name="Normal 21 2 2 5" xfId="21711" xr:uid="{00000000-0005-0000-0000-0000B53D0000}"/>
    <cellStyle name="Normal 21 2 3" xfId="13710" xr:uid="{00000000-0005-0000-0000-0000B63D0000}"/>
    <cellStyle name="Normal 21 2 3 2" xfId="13711" xr:uid="{00000000-0005-0000-0000-0000B73D0000}"/>
    <cellStyle name="Normal 21 2 3 2 2" xfId="21716" xr:uid="{00000000-0005-0000-0000-0000B83D0000}"/>
    <cellStyle name="Normal 21 2 3 3" xfId="13712" xr:uid="{00000000-0005-0000-0000-0000B93D0000}"/>
    <cellStyle name="Normal 21 2 3 4" xfId="21715" xr:uid="{00000000-0005-0000-0000-0000BA3D0000}"/>
    <cellStyle name="Normal 21 2 4" xfId="13713" xr:uid="{00000000-0005-0000-0000-0000BB3D0000}"/>
    <cellStyle name="Normal 21 2 4 2" xfId="13714" xr:uid="{00000000-0005-0000-0000-0000BC3D0000}"/>
    <cellStyle name="Normal 21 2 4 3" xfId="21717" xr:uid="{00000000-0005-0000-0000-0000BD3D0000}"/>
    <cellStyle name="Normal 21 2 5" xfId="13715" xr:uid="{00000000-0005-0000-0000-0000BE3D0000}"/>
    <cellStyle name="Normal 21 2 5 2" xfId="13716" xr:uid="{00000000-0005-0000-0000-0000BF3D0000}"/>
    <cellStyle name="Normal 21 2 5 3" xfId="21718" xr:uid="{00000000-0005-0000-0000-0000C03D0000}"/>
    <cellStyle name="Normal 21 2 6" xfId="13717" xr:uid="{00000000-0005-0000-0000-0000C13D0000}"/>
    <cellStyle name="Normal 21 2 7" xfId="13718" xr:uid="{00000000-0005-0000-0000-0000C23D0000}"/>
    <cellStyle name="Normal 21 2 8" xfId="21710" xr:uid="{00000000-0005-0000-0000-0000C33D0000}"/>
    <cellStyle name="Normal 21 3" xfId="13719" xr:uid="{00000000-0005-0000-0000-0000C43D0000}"/>
    <cellStyle name="Normal 21 3 2" xfId="13720" xr:uid="{00000000-0005-0000-0000-0000C53D0000}"/>
    <cellStyle name="Normal 21 3 2 2" xfId="13721" xr:uid="{00000000-0005-0000-0000-0000C63D0000}"/>
    <cellStyle name="Normal 21 3 2 2 2" xfId="13722" xr:uid="{00000000-0005-0000-0000-0000C73D0000}"/>
    <cellStyle name="Normal 21 3 2 2 2 2" xfId="21722" xr:uid="{00000000-0005-0000-0000-0000C83D0000}"/>
    <cellStyle name="Normal 21 3 2 2 3" xfId="13723" xr:uid="{00000000-0005-0000-0000-0000C93D0000}"/>
    <cellStyle name="Normal 21 3 2 2 4" xfId="21721" xr:uid="{00000000-0005-0000-0000-0000CA3D0000}"/>
    <cellStyle name="Normal 21 3 2 3" xfId="13724" xr:uid="{00000000-0005-0000-0000-0000CB3D0000}"/>
    <cellStyle name="Normal 21 3 2 3 2" xfId="13725" xr:uid="{00000000-0005-0000-0000-0000CC3D0000}"/>
    <cellStyle name="Normal 21 3 2 3 3" xfId="21723" xr:uid="{00000000-0005-0000-0000-0000CD3D0000}"/>
    <cellStyle name="Normal 21 3 2 4" xfId="13726" xr:uid="{00000000-0005-0000-0000-0000CE3D0000}"/>
    <cellStyle name="Normal 21 3 2 5" xfId="21720" xr:uid="{00000000-0005-0000-0000-0000CF3D0000}"/>
    <cellStyle name="Normal 21 3 3" xfId="13727" xr:uid="{00000000-0005-0000-0000-0000D03D0000}"/>
    <cellStyle name="Normal 21 3 3 2" xfId="13728" xr:uid="{00000000-0005-0000-0000-0000D13D0000}"/>
    <cellStyle name="Normal 21 3 3 2 2" xfId="21725" xr:uid="{00000000-0005-0000-0000-0000D23D0000}"/>
    <cellStyle name="Normal 21 3 3 3" xfId="13729" xr:uid="{00000000-0005-0000-0000-0000D33D0000}"/>
    <cellStyle name="Normal 21 3 3 4" xfId="21724" xr:uid="{00000000-0005-0000-0000-0000D43D0000}"/>
    <cellStyle name="Normal 21 3 4" xfId="13730" xr:uid="{00000000-0005-0000-0000-0000D53D0000}"/>
    <cellStyle name="Normal 21 3 4 2" xfId="13731" xr:uid="{00000000-0005-0000-0000-0000D63D0000}"/>
    <cellStyle name="Normal 21 3 4 3" xfId="21726" xr:uid="{00000000-0005-0000-0000-0000D73D0000}"/>
    <cellStyle name="Normal 21 3 5" xfId="13732" xr:uid="{00000000-0005-0000-0000-0000D83D0000}"/>
    <cellStyle name="Normal 21 3 5 2" xfId="21727" xr:uid="{00000000-0005-0000-0000-0000D93D0000}"/>
    <cellStyle name="Normal 21 3 6" xfId="13733" xr:uid="{00000000-0005-0000-0000-0000DA3D0000}"/>
    <cellStyle name="Normal 21 3 7" xfId="21719" xr:uid="{00000000-0005-0000-0000-0000DB3D0000}"/>
    <cellStyle name="Normal 21 4" xfId="13734" xr:uid="{00000000-0005-0000-0000-0000DC3D0000}"/>
    <cellStyle name="Normal 21 4 2" xfId="13735" xr:uid="{00000000-0005-0000-0000-0000DD3D0000}"/>
    <cellStyle name="Normal 21 4 2 2" xfId="13736" xr:uid="{00000000-0005-0000-0000-0000DE3D0000}"/>
    <cellStyle name="Normal 21 4 2 2 2" xfId="13737" xr:uid="{00000000-0005-0000-0000-0000DF3D0000}"/>
    <cellStyle name="Normal 21 4 2 2 2 2" xfId="21731" xr:uid="{00000000-0005-0000-0000-0000E03D0000}"/>
    <cellStyle name="Normal 21 4 2 2 3" xfId="21730" xr:uid="{00000000-0005-0000-0000-0000E13D0000}"/>
    <cellStyle name="Normal 21 4 2 3" xfId="13738" xr:uid="{00000000-0005-0000-0000-0000E23D0000}"/>
    <cellStyle name="Normal 21 4 2 3 2" xfId="21732" xr:uid="{00000000-0005-0000-0000-0000E33D0000}"/>
    <cellStyle name="Normal 21 4 2 4" xfId="21729" xr:uid="{00000000-0005-0000-0000-0000E43D0000}"/>
    <cellStyle name="Normal 21 4 3" xfId="13739" xr:uid="{00000000-0005-0000-0000-0000E53D0000}"/>
    <cellStyle name="Normal 21 4 3 2" xfId="13740" xr:uid="{00000000-0005-0000-0000-0000E63D0000}"/>
    <cellStyle name="Normal 21 4 3 2 2" xfId="21734" xr:uid="{00000000-0005-0000-0000-0000E73D0000}"/>
    <cellStyle name="Normal 21 4 3 3" xfId="21733" xr:uid="{00000000-0005-0000-0000-0000E83D0000}"/>
    <cellStyle name="Normal 21 4 4" xfId="13741" xr:uid="{00000000-0005-0000-0000-0000E93D0000}"/>
    <cellStyle name="Normal 21 4 4 2" xfId="21735" xr:uid="{00000000-0005-0000-0000-0000EA3D0000}"/>
    <cellStyle name="Normal 21 4 5" xfId="13742" xr:uid="{00000000-0005-0000-0000-0000EB3D0000}"/>
    <cellStyle name="Normal 21 4 5 2" xfId="21736" xr:uid="{00000000-0005-0000-0000-0000EC3D0000}"/>
    <cellStyle name="Normal 21 4 6" xfId="13743" xr:uid="{00000000-0005-0000-0000-0000ED3D0000}"/>
    <cellStyle name="Normal 21 4 7" xfId="21728" xr:uid="{00000000-0005-0000-0000-0000EE3D0000}"/>
    <cellStyle name="Normal 21 5" xfId="13744" xr:uid="{00000000-0005-0000-0000-0000EF3D0000}"/>
    <cellStyle name="Normal 21 5 2" xfId="13745" xr:uid="{00000000-0005-0000-0000-0000F03D0000}"/>
    <cellStyle name="Normal 21 5 2 2" xfId="13746" xr:uid="{00000000-0005-0000-0000-0000F13D0000}"/>
    <cellStyle name="Normal 21 5 2 2 2" xfId="21739" xr:uid="{00000000-0005-0000-0000-0000F23D0000}"/>
    <cellStyle name="Normal 21 5 2 3" xfId="21738" xr:uid="{00000000-0005-0000-0000-0000F33D0000}"/>
    <cellStyle name="Normal 21 5 3" xfId="13747" xr:uid="{00000000-0005-0000-0000-0000F43D0000}"/>
    <cellStyle name="Normal 21 5 3 2" xfId="21740" xr:uid="{00000000-0005-0000-0000-0000F53D0000}"/>
    <cellStyle name="Normal 21 5 4" xfId="13748" xr:uid="{00000000-0005-0000-0000-0000F63D0000}"/>
    <cellStyle name="Normal 21 5 4 2" xfId="21741" xr:uid="{00000000-0005-0000-0000-0000F73D0000}"/>
    <cellStyle name="Normal 21 5 5" xfId="13749" xr:uid="{00000000-0005-0000-0000-0000F83D0000}"/>
    <cellStyle name="Normal 21 5 6" xfId="21737" xr:uid="{00000000-0005-0000-0000-0000F93D0000}"/>
    <cellStyle name="Normal 21 6" xfId="13750" xr:uid="{00000000-0005-0000-0000-0000FA3D0000}"/>
    <cellStyle name="Normal 21 6 2" xfId="13751" xr:uid="{00000000-0005-0000-0000-0000FB3D0000}"/>
    <cellStyle name="Normal 21 6 2 2" xfId="21743" xr:uid="{00000000-0005-0000-0000-0000FC3D0000}"/>
    <cellStyle name="Normal 21 6 3" xfId="13752" xr:uid="{00000000-0005-0000-0000-0000FD3D0000}"/>
    <cellStyle name="Normal 21 6 3 2" xfId="21744" xr:uid="{00000000-0005-0000-0000-0000FE3D0000}"/>
    <cellStyle name="Normal 21 6 4" xfId="13753" xr:uid="{00000000-0005-0000-0000-0000FF3D0000}"/>
    <cellStyle name="Normal 21 6 5" xfId="21742" xr:uid="{00000000-0005-0000-0000-0000003E0000}"/>
    <cellStyle name="Normal 21 7" xfId="13754" xr:uid="{00000000-0005-0000-0000-0000013E0000}"/>
    <cellStyle name="Normal 21 7 2" xfId="21745" xr:uid="{00000000-0005-0000-0000-0000023E0000}"/>
    <cellStyle name="Normal 21 8" xfId="13755" xr:uid="{00000000-0005-0000-0000-0000033E0000}"/>
    <cellStyle name="Normal 21 8 2" xfId="21746" xr:uid="{00000000-0005-0000-0000-0000043E0000}"/>
    <cellStyle name="Normal 21 9" xfId="13756" xr:uid="{00000000-0005-0000-0000-0000053E0000}"/>
    <cellStyle name="Normal 21 9 2" xfId="21747" xr:uid="{00000000-0005-0000-0000-0000063E0000}"/>
    <cellStyle name="Normal 210" xfId="13757" xr:uid="{00000000-0005-0000-0000-0000073E0000}"/>
    <cellStyle name="Normal 210 2" xfId="13758" xr:uid="{00000000-0005-0000-0000-0000083E0000}"/>
    <cellStyle name="Normal 210 3" xfId="13759" xr:uid="{00000000-0005-0000-0000-0000093E0000}"/>
    <cellStyle name="Normal 211" xfId="13760" xr:uid="{00000000-0005-0000-0000-00000A3E0000}"/>
    <cellStyle name="Normal 211 2" xfId="13761" xr:uid="{00000000-0005-0000-0000-00000B3E0000}"/>
    <cellStyle name="Normal 211 3" xfId="13762" xr:uid="{00000000-0005-0000-0000-00000C3E0000}"/>
    <cellStyle name="Normal 212" xfId="13763" xr:uid="{00000000-0005-0000-0000-00000D3E0000}"/>
    <cellStyle name="Normal 212 2" xfId="13764" xr:uid="{00000000-0005-0000-0000-00000E3E0000}"/>
    <cellStyle name="Normal 212 3" xfId="13765" xr:uid="{00000000-0005-0000-0000-00000F3E0000}"/>
    <cellStyle name="Normal 213" xfId="13766" xr:uid="{00000000-0005-0000-0000-0000103E0000}"/>
    <cellStyle name="Normal 213 2" xfId="13767" xr:uid="{00000000-0005-0000-0000-0000113E0000}"/>
    <cellStyle name="Normal 213 3" xfId="13768" xr:uid="{00000000-0005-0000-0000-0000123E0000}"/>
    <cellStyle name="Normal 214" xfId="13769" xr:uid="{00000000-0005-0000-0000-0000133E0000}"/>
    <cellStyle name="Normal 214 2" xfId="13770" xr:uid="{00000000-0005-0000-0000-0000143E0000}"/>
    <cellStyle name="Normal 214 3" xfId="13771" xr:uid="{00000000-0005-0000-0000-0000153E0000}"/>
    <cellStyle name="Normal 215" xfId="13772" xr:uid="{00000000-0005-0000-0000-0000163E0000}"/>
    <cellStyle name="Normal 215 2" xfId="13773" xr:uid="{00000000-0005-0000-0000-0000173E0000}"/>
    <cellStyle name="Normal 215 3" xfId="13774" xr:uid="{00000000-0005-0000-0000-0000183E0000}"/>
    <cellStyle name="Normal 216" xfId="13775" xr:uid="{00000000-0005-0000-0000-0000193E0000}"/>
    <cellStyle name="Normal 216 2" xfId="13776" xr:uid="{00000000-0005-0000-0000-00001A3E0000}"/>
    <cellStyle name="Normal 216 3" xfId="13777" xr:uid="{00000000-0005-0000-0000-00001B3E0000}"/>
    <cellStyle name="Normal 217" xfId="13778" xr:uid="{00000000-0005-0000-0000-00001C3E0000}"/>
    <cellStyle name="Normal 217 2" xfId="13779" xr:uid="{00000000-0005-0000-0000-00001D3E0000}"/>
    <cellStyle name="Normal 217 3" xfId="13780" xr:uid="{00000000-0005-0000-0000-00001E3E0000}"/>
    <cellStyle name="Normal 218" xfId="13781" xr:uid="{00000000-0005-0000-0000-00001F3E0000}"/>
    <cellStyle name="Normal 218 2" xfId="13782" xr:uid="{00000000-0005-0000-0000-0000203E0000}"/>
    <cellStyle name="Normal 218 3" xfId="13783" xr:uid="{00000000-0005-0000-0000-0000213E0000}"/>
    <cellStyle name="Normal 219" xfId="13784" xr:uid="{00000000-0005-0000-0000-0000223E0000}"/>
    <cellStyle name="Normal 219 2" xfId="13785" xr:uid="{00000000-0005-0000-0000-0000233E0000}"/>
    <cellStyle name="Normal 219 3" xfId="13786" xr:uid="{00000000-0005-0000-0000-0000243E0000}"/>
    <cellStyle name="Normal 22" xfId="13787" xr:uid="{00000000-0005-0000-0000-0000253E0000}"/>
    <cellStyle name="Normal 22 2" xfId="13788" xr:uid="{00000000-0005-0000-0000-0000263E0000}"/>
    <cellStyle name="Normal 22 2 2" xfId="13789" xr:uid="{00000000-0005-0000-0000-0000273E0000}"/>
    <cellStyle name="Normal 22 2 3" xfId="21748" xr:uid="{00000000-0005-0000-0000-0000283E0000}"/>
    <cellStyle name="Normal 22 3" xfId="13790" xr:uid="{00000000-0005-0000-0000-0000293E0000}"/>
    <cellStyle name="Normal 22 3 2" xfId="21749" xr:uid="{00000000-0005-0000-0000-00002A3E0000}"/>
    <cellStyle name="Normal 22 4" xfId="13791" xr:uid="{00000000-0005-0000-0000-00002B3E0000}"/>
    <cellStyle name="Normal 22 4 2" xfId="21750" xr:uid="{00000000-0005-0000-0000-00002C3E0000}"/>
    <cellStyle name="Normal 220" xfId="13792" xr:uid="{00000000-0005-0000-0000-00002D3E0000}"/>
    <cellStyle name="Normal 220 2" xfId="13793" xr:uid="{00000000-0005-0000-0000-00002E3E0000}"/>
    <cellStyle name="Normal 220 3" xfId="13794" xr:uid="{00000000-0005-0000-0000-00002F3E0000}"/>
    <cellStyle name="Normal 221" xfId="13795" xr:uid="{00000000-0005-0000-0000-0000303E0000}"/>
    <cellStyle name="Normal 221 2" xfId="13796" xr:uid="{00000000-0005-0000-0000-0000313E0000}"/>
    <cellStyle name="Normal 221 3" xfId="13797" xr:uid="{00000000-0005-0000-0000-0000323E0000}"/>
    <cellStyle name="Normal 222" xfId="13798" xr:uid="{00000000-0005-0000-0000-0000333E0000}"/>
    <cellStyle name="Normal 222 2" xfId="13799" xr:uid="{00000000-0005-0000-0000-0000343E0000}"/>
    <cellStyle name="Normal 222 3" xfId="13800" xr:uid="{00000000-0005-0000-0000-0000353E0000}"/>
    <cellStyle name="Normal 223" xfId="13801" xr:uid="{00000000-0005-0000-0000-0000363E0000}"/>
    <cellStyle name="Normal 223 2" xfId="13802" xr:uid="{00000000-0005-0000-0000-0000373E0000}"/>
    <cellStyle name="Normal 223 3" xfId="13803" xr:uid="{00000000-0005-0000-0000-0000383E0000}"/>
    <cellStyle name="Normal 224" xfId="13804" xr:uid="{00000000-0005-0000-0000-0000393E0000}"/>
    <cellStyle name="Normal 224 2" xfId="13805" xr:uid="{00000000-0005-0000-0000-00003A3E0000}"/>
    <cellStyle name="Normal 224 3" xfId="13806" xr:uid="{00000000-0005-0000-0000-00003B3E0000}"/>
    <cellStyle name="Normal 225" xfId="13807" xr:uid="{00000000-0005-0000-0000-00003C3E0000}"/>
    <cellStyle name="Normal 225 2" xfId="13808" xr:uid="{00000000-0005-0000-0000-00003D3E0000}"/>
    <cellStyle name="Normal 225 3" xfId="13809" xr:uid="{00000000-0005-0000-0000-00003E3E0000}"/>
    <cellStyle name="Normal 226" xfId="13810" xr:uid="{00000000-0005-0000-0000-00003F3E0000}"/>
    <cellStyle name="Normal 226 2" xfId="13811" xr:uid="{00000000-0005-0000-0000-0000403E0000}"/>
    <cellStyle name="Normal 226 3" xfId="13812" xr:uid="{00000000-0005-0000-0000-0000413E0000}"/>
    <cellStyle name="Normal 227" xfId="13813" xr:uid="{00000000-0005-0000-0000-0000423E0000}"/>
    <cellStyle name="Normal 227 2" xfId="13814" xr:uid="{00000000-0005-0000-0000-0000433E0000}"/>
    <cellStyle name="Normal 227 3" xfId="13815" xr:uid="{00000000-0005-0000-0000-0000443E0000}"/>
    <cellStyle name="Normal 228" xfId="13816" xr:uid="{00000000-0005-0000-0000-0000453E0000}"/>
    <cellStyle name="Normal 228 2" xfId="13817" xr:uid="{00000000-0005-0000-0000-0000463E0000}"/>
    <cellStyle name="Normal 228 3" xfId="13818" xr:uid="{00000000-0005-0000-0000-0000473E0000}"/>
    <cellStyle name="Normal 229" xfId="13819" xr:uid="{00000000-0005-0000-0000-0000483E0000}"/>
    <cellStyle name="Normal 229 2" xfId="13820" xr:uid="{00000000-0005-0000-0000-0000493E0000}"/>
    <cellStyle name="Normal 229 3" xfId="13821" xr:uid="{00000000-0005-0000-0000-00004A3E0000}"/>
    <cellStyle name="Normal 23" xfId="13822" xr:uid="{00000000-0005-0000-0000-00004B3E0000}"/>
    <cellStyle name="Normal 23 2" xfId="13823" xr:uid="{00000000-0005-0000-0000-00004C3E0000}"/>
    <cellStyle name="Normal 23 2 2" xfId="13824" xr:uid="{00000000-0005-0000-0000-00004D3E0000}"/>
    <cellStyle name="Normal 23 2 2 2" xfId="13825" xr:uid="{00000000-0005-0000-0000-00004E3E0000}"/>
    <cellStyle name="Normal 23 2 2 2 2" xfId="13826" xr:uid="{00000000-0005-0000-0000-00004F3E0000}"/>
    <cellStyle name="Normal 23 2 2 2 2 2" xfId="21754" xr:uid="{00000000-0005-0000-0000-0000503E0000}"/>
    <cellStyle name="Normal 23 2 2 2 3" xfId="21753" xr:uid="{00000000-0005-0000-0000-0000513E0000}"/>
    <cellStyle name="Normal 23 2 2 3" xfId="13827" xr:uid="{00000000-0005-0000-0000-0000523E0000}"/>
    <cellStyle name="Normal 23 2 2 3 2" xfId="21755" xr:uid="{00000000-0005-0000-0000-0000533E0000}"/>
    <cellStyle name="Normal 23 2 2 4" xfId="21752" xr:uid="{00000000-0005-0000-0000-0000543E0000}"/>
    <cellStyle name="Normal 23 2 3" xfId="13828" xr:uid="{00000000-0005-0000-0000-0000553E0000}"/>
    <cellStyle name="Normal 23 2 3 2" xfId="13829" xr:uid="{00000000-0005-0000-0000-0000563E0000}"/>
    <cellStyle name="Normal 23 2 3 2 2" xfId="21757" xr:uid="{00000000-0005-0000-0000-0000573E0000}"/>
    <cellStyle name="Normal 23 2 3 3" xfId="21756" xr:uid="{00000000-0005-0000-0000-0000583E0000}"/>
    <cellStyle name="Normal 23 2 4" xfId="13830" xr:uid="{00000000-0005-0000-0000-0000593E0000}"/>
    <cellStyle name="Normal 23 2 4 2" xfId="21758" xr:uid="{00000000-0005-0000-0000-00005A3E0000}"/>
    <cellStyle name="Normal 23 2 5" xfId="21751" xr:uid="{00000000-0005-0000-0000-00005B3E0000}"/>
    <cellStyle name="Normal 23 3" xfId="13831" xr:uid="{00000000-0005-0000-0000-00005C3E0000}"/>
    <cellStyle name="Normal 23 3 2" xfId="13832" xr:uid="{00000000-0005-0000-0000-00005D3E0000}"/>
    <cellStyle name="Normal 23 3 2 2" xfId="13833" xr:uid="{00000000-0005-0000-0000-00005E3E0000}"/>
    <cellStyle name="Normal 23 3 2 2 2" xfId="13834" xr:uid="{00000000-0005-0000-0000-00005F3E0000}"/>
    <cellStyle name="Normal 23 3 2 2 2 2" xfId="21762" xr:uid="{00000000-0005-0000-0000-0000603E0000}"/>
    <cellStyle name="Normal 23 3 2 2 3" xfId="21761" xr:uid="{00000000-0005-0000-0000-0000613E0000}"/>
    <cellStyle name="Normal 23 3 2 3" xfId="13835" xr:uid="{00000000-0005-0000-0000-0000623E0000}"/>
    <cellStyle name="Normal 23 3 2 3 2" xfId="21763" xr:uid="{00000000-0005-0000-0000-0000633E0000}"/>
    <cellStyle name="Normal 23 3 2 4" xfId="21760" xr:uid="{00000000-0005-0000-0000-0000643E0000}"/>
    <cellStyle name="Normal 23 3 3" xfId="13836" xr:uid="{00000000-0005-0000-0000-0000653E0000}"/>
    <cellStyle name="Normal 23 3 3 2" xfId="13837" xr:uid="{00000000-0005-0000-0000-0000663E0000}"/>
    <cellStyle name="Normal 23 3 3 2 2" xfId="21765" xr:uid="{00000000-0005-0000-0000-0000673E0000}"/>
    <cellStyle name="Normal 23 3 3 3" xfId="21764" xr:uid="{00000000-0005-0000-0000-0000683E0000}"/>
    <cellStyle name="Normal 23 3 4" xfId="13838" xr:uid="{00000000-0005-0000-0000-0000693E0000}"/>
    <cellStyle name="Normal 23 3 4 2" xfId="21766" xr:uid="{00000000-0005-0000-0000-00006A3E0000}"/>
    <cellStyle name="Normal 23 3 5" xfId="13839" xr:uid="{00000000-0005-0000-0000-00006B3E0000}"/>
    <cellStyle name="Normal 23 3 6" xfId="21759" xr:uid="{00000000-0005-0000-0000-00006C3E0000}"/>
    <cellStyle name="Normal 23 4" xfId="13840" xr:uid="{00000000-0005-0000-0000-00006D3E0000}"/>
    <cellStyle name="Normal 23 4 2" xfId="13841" xr:uid="{00000000-0005-0000-0000-00006E3E0000}"/>
    <cellStyle name="Normal 23 4 2 2" xfId="13842" xr:uid="{00000000-0005-0000-0000-00006F3E0000}"/>
    <cellStyle name="Normal 23 4 2 2 2" xfId="13843" xr:uid="{00000000-0005-0000-0000-0000703E0000}"/>
    <cellStyle name="Normal 23 4 2 2 2 2" xfId="21770" xr:uid="{00000000-0005-0000-0000-0000713E0000}"/>
    <cellStyle name="Normal 23 4 2 2 3" xfId="21769" xr:uid="{00000000-0005-0000-0000-0000723E0000}"/>
    <cellStyle name="Normal 23 4 2 3" xfId="13844" xr:uid="{00000000-0005-0000-0000-0000733E0000}"/>
    <cellStyle name="Normal 23 4 2 3 2" xfId="21771" xr:uid="{00000000-0005-0000-0000-0000743E0000}"/>
    <cellStyle name="Normal 23 4 2 4" xfId="21768" xr:uid="{00000000-0005-0000-0000-0000753E0000}"/>
    <cellStyle name="Normal 23 4 3" xfId="13845" xr:uid="{00000000-0005-0000-0000-0000763E0000}"/>
    <cellStyle name="Normal 23 4 3 2" xfId="13846" xr:uid="{00000000-0005-0000-0000-0000773E0000}"/>
    <cellStyle name="Normal 23 4 3 2 2" xfId="21773" xr:uid="{00000000-0005-0000-0000-0000783E0000}"/>
    <cellStyle name="Normal 23 4 3 3" xfId="21772" xr:uid="{00000000-0005-0000-0000-0000793E0000}"/>
    <cellStyle name="Normal 23 4 4" xfId="13847" xr:uid="{00000000-0005-0000-0000-00007A3E0000}"/>
    <cellStyle name="Normal 23 4 4 2" xfId="21774" xr:uid="{00000000-0005-0000-0000-00007B3E0000}"/>
    <cellStyle name="Normal 23 4 5" xfId="13848" xr:uid="{00000000-0005-0000-0000-00007C3E0000}"/>
    <cellStyle name="Normal 23 4 6" xfId="21767" xr:uid="{00000000-0005-0000-0000-00007D3E0000}"/>
    <cellStyle name="Normal 23 5" xfId="13849" xr:uid="{00000000-0005-0000-0000-00007E3E0000}"/>
    <cellStyle name="Normal 23 5 2" xfId="13850" xr:uid="{00000000-0005-0000-0000-00007F3E0000}"/>
    <cellStyle name="Normal 23 5 2 2" xfId="13851" xr:uid="{00000000-0005-0000-0000-0000803E0000}"/>
    <cellStyle name="Normal 23 5 2 2 2" xfId="21777" xr:uid="{00000000-0005-0000-0000-0000813E0000}"/>
    <cellStyle name="Normal 23 5 2 3" xfId="21776" xr:uid="{00000000-0005-0000-0000-0000823E0000}"/>
    <cellStyle name="Normal 23 5 3" xfId="13852" xr:uid="{00000000-0005-0000-0000-0000833E0000}"/>
    <cellStyle name="Normal 23 5 3 2" xfId="21778" xr:uid="{00000000-0005-0000-0000-0000843E0000}"/>
    <cellStyle name="Normal 23 5 4" xfId="21775" xr:uid="{00000000-0005-0000-0000-0000853E0000}"/>
    <cellStyle name="Normal 23 6" xfId="13853" xr:uid="{00000000-0005-0000-0000-0000863E0000}"/>
    <cellStyle name="Normal 23 6 2" xfId="13854" xr:uid="{00000000-0005-0000-0000-0000873E0000}"/>
    <cellStyle name="Normal 23 6 2 2" xfId="21780" xr:uid="{00000000-0005-0000-0000-0000883E0000}"/>
    <cellStyle name="Normal 23 6 3" xfId="21779" xr:uid="{00000000-0005-0000-0000-0000893E0000}"/>
    <cellStyle name="Normal 23 7" xfId="13855" xr:uid="{00000000-0005-0000-0000-00008A3E0000}"/>
    <cellStyle name="Normal 23 7 2" xfId="21781" xr:uid="{00000000-0005-0000-0000-00008B3E0000}"/>
    <cellStyle name="Normal 23 8" xfId="13856" xr:uid="{00000000-0005-0000-0000-00008C3E0000}"/>
    <cellStyle name="Normal 23 8 2" xfId="21782" xr:uid="{00000000-0005-0000-0000-00008D3E0000}"/>
    <cellStyle name="Normal 23 9" xfId="13857" xr:uid="{00000000-0005-0000-0000-00008E3E0000}"/>
    <cellStyle name="Normal 23 9 2" xfId="21783" xr:uid="{00000000-0005-0000-0000-00008F3E0000}"/>
    <cellStyle name="Normal 230" xfId="13858" xr:uid="{00000000-0005-0000-0000-0000903E0000}"/>
    <cellStyle name="Normal 230 2" xfId="13859" xr:uid="{00000000-0005-0000-0000-0000913E0000}"/>
    <cellStyle name="Normal 230 3" xfId="13860" xr:uid="{00000000-0005-0000-0000-0000923E0000}"/>
    <cellStyle name="Normal 231" xfId="13861" xr:uid="{00000000-0005-0000-0000-0000933E0000}"/>
    <cellStyle name="Normal 231 2" xfId="13862" xr:uid="{00000000-0005-0000-0000-0000943E0000}"/>
    <cellStyle name="Normal 231 3" xfId="13863" xr:uid="{00000000-0005-0000-0000-0000953E0000}"/>
    <cellStyle name="Normal 232" xfId="13864" xr:uid="{00000000-0005-0000-0000-0000963E0000}"/>
    <cellStyle name="Normal 232 2" xfId="13865" xr:uid="{00000000-0005-0000-0000-0000973E0000}"/>
    <cellStyle name="Normal 232 3" xfId="13866" xr:uid="{00000000-0005-0000-0000-0000983E0000}"/>
    <cellStyle name="Normal 233" xfId="13867" xr:uid="{00000000-0005-0000-0000-0000993E0000}"/>
    <cellStyle name="Normal 233 2" xfId="13868" xr:uid="{00000000-0005-0000-0000-00009A3E0000}"/>
    <cellStyle name="Normal 233 3" xfId="13869" xr:uid="{00000000-0005-0000-0000-00009B3E0000}"/>
    <cellStyle name="Normal 234" xfId="13870" xr:uid="{00000000-0005-0000-0000-00009C3E0000}"/>
    <cellStyle name="Normal 234 2" xfId="13871" xr:uid="{00000000-0005-0000-0000-00009D3E0000}"/>
    <cellStyle name="Normal 234 3" xfId="13872" xr:uid="{00000000-0005-0000-0000-00009E3E0000}"/>
    <cellStyle name="Normal 235" xfId="13873" xr:uid="{00000000-0005-0000-0000-00009F3E0000}"/>
    <cellStyle name="Normal 235 2" xfId="13874" xr:uid="{00000000-0005-0000-0000-0000A03E0000}"/>
    <cellStyle name="Normal 235 3" xfId="13875" xr:uid="{00000000-0005-0000-0000-0000A13E0000}"/>
    <cellStyle name="Normal 236" xfId="13876" xr:uid="{00000000-0005-0000-0000-0000A23E0000}"/>
    <cellStyle name="Normal 236 2" xfId="13877" xr:uid="{00000000-0005-0000-0000-0000A33E0000}"/>
    <cellStyle name="Normal 236 3" xfId="13878" xr:uid="{00000000-0005-0000-0000-0000A43E0000}"/>
    <cellStyle name="Normal 237" xfId="13879" xr:uid="{00000000-0005-0000-0000-0000A53E0000}"/>
    <cellStyle name="Normal 237 2" xfId="13880" xr:uid="{00000000-0005-0000-0000-0000A63E0000}"/>
    <cellStyle name="Normal 237 3" xfId="13881" xr:uid="{00000000-0005-0000-0000-0000A73E0000}"/>
    <cellStyle name="Normal 238" xfId="13882" xr:uid="{00000000-0005-0000-0000-0000A83E0000}"/>
    <cellStyle name="Normal 238 2" xfId="13883" xr:uid="{00000000-0005-0000-0000-0000A93E0000}"/>
    <cellStyle name="Normal 238 3" xfId="13884" xr:uid="{00000000-0005-0000-0000-0000AA3E0000}"/>
    <cellStyle name="Normal 239" xfId="13885" xr:uid="{00000000-0005-0000-0000-0000AB3E0000}"/>
    <cellStyle name="Normal 239 2" xfId="13886" xr:uid="{00000000-0005-0000-0000-0000AC3E0000}"/>
    <cellStyle name="Normal 239 3" xfId="13887" xr:uid="{00000000-0005-0000-0000-0000AD3E0000}"/>
    <cellStyle name="Normal 24" xfId="13888" xr:uid="{00000000-0005-0000-0000-0000AE3E0000}"/>
    <cellStyle name="Normal 24 2" xfId="13889" xr:uid="{00000000-0005-0000-0000-0000AF3E0000}"/>
    <cellStyle name="Normal 24 2 2" xfId="13890" xr:uid="{00000000-0005-0000-0000-0000B03E0000}"/>
    <cellStyle name="Normal 24 2 2 2" xfId="13891" xr:uid="{00000000-0005-0000-0000-0000B13E0000}"/>
    <cellStyle name="Normal 24 2 2 2 2" xfId="13892" xr:uid="{00000000-0005-0000-0000-0000B23E0000}"/>
    <cellStyle name="Normal 24 2 2 2 2 2" xfId="21788" xr:uid="{00000000-0005-0000-0000-0000B33E0000}"/>
    <cellStyle name="Normal 24 2 2 2 3" xfId="21787" xr:uid="{00000000-0005-0000-0000-0000B43E0000}"/>
    <cellStyle name="Normal 24 2 2 3" xfId="13893" xr:uid="{00000000-0005-0000-0000-0000B53E0000}"/>
    <cellStyle name="Normal 24 2 2 3 2" xfId="21789" xr:uid="{00000000-0005-0000-0000-0000B63E0000}"/>
    <cellStyle name="Normal 24 2 2 4" xfId="21786" xr:uid="{00000000-0005-0000-0000-0000B73E0000}"/>
    <cellStyle name="Normal 24 2 3" xfId="13894" xr:uid="{00000000-0005-0000-0000-0000B83E0000}"/>
    <cellStyle name="Normal 24 2 3 2" xfId="13895" xr:uid="{00000000-0005-0000-0000-0000B93E0000}"/>
    <cellStyle name="Normal 24 2 3 2 2" xfId="21791" xr:uid="{00000000-0005-0000-0000-0000BA3E0000}"/>
    <cellStyle name="Normal 24 2 3 3" xfId="21790" xr:uid="{00000000-0005-0000-0000-0000BB3E0000}"/>
    <cellStyle name="Normal 24 2 4" xfId="13896" xr:uid="{00000000-0005-0000-0000-0000BC3E0000}"/>
    <cellStyle name="Normal 24 2 4 2" xfId="21792" xr:uid="{00000000-0005-0000-0000-0000BD3E0000}"/>
    <cellStyle name="Normal 24 2 5" xfId="21785" xr:uid="{00000000-0005-0000-0000-0000BE3E0000}"/>
    <cellStyle name="Normal 24 3" xfId="13897" xr:uid="{00000000-0005-0000-0000-0000BF3E0000}"/>
    <cellStyle name="Normal 24 3 2" xfId="13898" xr:uid="{00000000-0005-0000-0000-0000C03E0000}"/>
    <cellStyle name="Normal 24 3 2 2" xfId="13899" xr:uid="{00000000-0005-0000-0000-0000C13E0000}"/>
    <cellStyle name="Normal 24 3 2 2 2" xfId="13900" xr:uid="{00000000-0005-0000-0000-0000C23E0000}"/>
    <cellStyle name="Normal 24 3 2 2 2 2" xfId="21796" xr:uid="{00000000-0005-0000-0000-0000C33E0000}"/>
    <cellStyle name="Normal 24 3 2 2 3" xfId="21795" xr:uid="{00000000-0005-0000-0000-0000C43E0000}"/>
    <cellStyle name="Normal 24 3 2 3" xfId="13901" xr:uid="{00000000-0005-0000-0000-0000C53E0000}"/>
    <cellStyle name="Normal 24 3 2 3 2" xfId="21797" xr:uid="{00000000-0005-0000-0000-0000C63E0000}"/>
    <cellStyle name="Normal 24 3 2 4" xfId="21794" xr:uid="{00000000-0005-0000-0000-0000C73E0000}"/>
    <cellStyle name="Normal 24 3 3" xfId="13902" xr:uid="{00000000-0005-0000-0000-0000C83E0000}"/>
    <cellStyle name="Normal 24 3 3 2" xfId="13903" xr:uid="{00000000-0005-0000-0000-0000C93E0000}"/>
    <cellStyle name="Normal 24 3 3 2 2" xfId="21799" xr:uid="{00000000-0005-0000-0000-0000CA3E0000}"/>
    <cellStyle name="Normal 24 3 3 3" xfId="21798" xr:uid="{00000000-0005-0000-0000-0000CB3E0000}"/>
    <cellStyle name="Normal 24 3 4" xfId="13904" xr:uid="{00000000-0005-0000-0000-0000CC3E0000}"/>
    <cellStyle name="Normal 24 3 4 2" xfId="21800" xr:uid="{00000000-0005-0000-0000-0000CD3E0000}"/>
    <cellStyle name="Normal 24 3 5" xfId="13905" xr:uid="{00000000-0005-0000-0000-0000CE3E0000}"/>
    <cellStyle name="Normal 24 3 6" xfId="21793" xr:uid="{00000000-0005-0000-0000-0000CF3E0000}"/>
    <cellStyle name="Normal 24 4" xfId="13906" xr:uid="{00000000-0005-0000-0000-0000D03E0000}"/>
    <cellStyle name="Normal 24 4 2" xfId="13907" xr:uid="{00000000-0005-0000-0000-0000D13E0000}"/>
    <cellStyle name="Normal 24 4 2 2" xfId="13908" xr:uid="{00000000-0005-0000-0000-0000D23E0000}"/>
    <cellStyle name="Normal 24 4 2 2 2" xfId="13909" xr:uid="{00000000-0005-0000-0000-0000D33E0000}"/>
    <cellStyle name="Normal 24 4 2 2 2 2" xfId="21804" xr:uid="{00000000-0005-0000-0000-0000D43E0000}"/>
    <cellStyle name="Normal 24 4 2 2 3" xfId="21803" xr:uid="{00000000-0005-0000-0000-0000D53E0000}"/>
    <cellStyle name="Normal 24 4 2 3" xfId="13910" xr:uid="{00000000-0005-0000-0000-0000D63E0000}"/>
    <cellStyle name="Normal 24 4 2 3 2" xfId="21805" xr:uid="{00000000-0005-0000-0000-0000D73E0000}"/>
    <cellStyle name="Normal 24 4 2 4" xfId="21802" xr:uid="{00000000-0005-0000-0000-0000D83E0000}"/>
    <cellStyle name="Normal 24 4 3" xfId="13911" xr:uid="{00000000-0005-0000-0000-0000D93E0000}"/>
    <cellStyle name="Normal 24 4 3 2" xfId="13912" xr:uid="{00000000-0005-0000-0000-0000DA3E0000}"/>
    <cellStyle name="Normal 24 4 3 2 2" xfId="21807" xr:uid="{00000000-0005-0000-0000-0000DB3E0000}"/>
    <cellStyle name="Normal 24 4 3 3" xfId="21806" xr:uid="{00000000-0005-0000-0000-0000DC3E0000}"/>
    <cellStyle name="Normal 24 4 4" xfId="13913" xr:uid="{00000000-0005-0000-0000-0000DD3E0000}"/>
    <cellStyle name="Normal 24 4 4 2" xfId="21808" xr:uid="{00000000-0005-0000-0000-0000DE3E0000}"/>
    <cellStyle name="Normal 24 4 5" xfId="13914" xr:uid="{00000000-0005-0000-0000-0000DF3E0000}"/>
    <cellStyle name="Normal 24 4 6" xfId="21801" xr:uid="{00000000-0005-0000-0000-0000E03E0000}"/>
    <cellStyle name="Normal 24 5" xfId="13915" xr:uid="{00000000-0005-0000-0000-0000E13E0000}"/>
    <cellStyle name="Normal 24 5 2" xfId="13916" xr:uid="{00000000-0005-0000-0000-0000E23E0000}"/>
    <cellStyle name="Normal 24 5 2 2" xfId="13917" xr:uid="{00000000-0005-0000-0000-0000E33E0000}"/>
    <cellStyle name="Normal 24 5 2 2 2" xfId="21811" xr:uid="{00000000-0005-0000-0000-0000E43E0000}"/>
    <cellStyle name="Normal 24 5 2 3" xfId="21810" xr:uid="{00000000-0005-0000-0000-0000E53E0000}"/>
    <cellStyle name="Normal 24 5 3" xfId="13918" xr:uid="{00000000-0005-0000-0000-0000E63E0000}"/>
    <cellStyle name="Normal 24 5 3 2" xfId="21812" xr:uid="{00000000-0005-0000-0000-0000E73E0000}"/>
    <cellStyle name="Normal 24 5 4" xfId="21809" xr:uid="{00000000-0005-0000-0000-0000E83E0000}"/>
    <cellStyle name="Normal 24 6" xfId="13919" xr:uid="{00000000-0005-0000-0000-0000E93E0000}"/>
    <cellStyle name="Normal 24 6 2" xfId="13920" xr:uid="{00000000-0005-0000-0000-0000EA3E0000}"/>
    <cellStyle name="Normal 24 6 2 2" xfId="21814" xr:uid="{00000000-0005-0000-0000-0000EB3E0000}"/>
    <cellStyle name="Normal 24 6 3" xfId="21813" xr:uid="{00000000-0005-0000-0000-0000EC3E0000}"/>
    <cellStyle name="Normal 24 7" xfId="13921" xr:uid="{00000000-0005-0000-0000-0000ED3E0000}"/>
    <cellStyle name="Normal 24 7 2" xfId="21815" xr:uid="{00000000-0005-0000-0000-0000EE3E0000}"/>
    <cellStyle name="Normal 24 8" xfId="13922" xr:uid="{00000000-0005-0000-0000-0000EF3E0000}"/>
    <cellStyle name="Normal 24 8 2" xfId="21816" xr:uid="{00000000-0005-0000-0000-0000F03E0000}"/>
    <cellStyle name="Normal 24 9" xfId="21784" xr:uid="{00000000-0005-0000-0000-0000F13E0000}"/>
    <cellStyle name="Normal 240" xfId="13923" xr:uid="{00000000-0005-0000-0000-0000F23E0000}"/>
    <cellStyle name="Normal 240 2" xfId="13924" xr:uid="{00000000-0005-0000-0000-0000F33E0000}"/>
    <cellStyle name="Normal 240 3" xfId="13925" xr:uid="{00000000-0005-0000-0000-0000F43E0000}"/>
    <cellStyle name="Normal 241" xfId="13926" xr:uid="{00000000-0005-0000-0000-0000F53E0000}"/>
    <cellStyle name="Normal 241 2" xfId="13927" xr:uid="{00000000-0005-0000-0000-0000F63E0000}"/>
    <cellStyle name="Normal 241 3" xfId="13928" xr:uid="{00000000-0005-0000-0000-0000F73E0000}"/>
    <cellStyle name="Normal 242" xfId="13929" xr:uid="{00000000-0005-0000-0000-0000F83E0000}"/>
    <cellStyle name="Normal 242 2" xfId="13930" xr:uid="{00000000-0005-0000-0000-0000F93E0000}"/>
    <cellStyle name="Normal 242 3" xfId="13931" xr:uid="{00000000-0005-0000-0000-0000FA3E0000}"/>
    <cellStyle name="Normal 243" xfId="13932" xr:uid="{00000000-0005-0000-0000-0000FB3E0000}"/>
    <cellStyle name="Normal 243 2" xfId="13933" xr:uid="{00000000-0005-0000-0000-0000FC3E0000}"/>
    <cellStyle name="Normal 243 3" xfId="13934" xr:uid="{00000000-0005-0000-0000-0000FD3E0000}"/>
    <cellStyle name="Normal 244" xfId="13935" xr:uid="{00000000-0005-0000-0000-0000FE3E0000}"/>
    <cellStyle name="Normal 244 2" xfId="13936" xr:uid="{00000000-0005-0000-0000-0000FF3E0000}"/>
    <cellStyle name="Normal 244 3" xfId="13937" xr:uid="{00000000-0005-0000-0000-0000003F0000}"/>
    <cellStyle name="Normal 245" xfId="13938" xr:uid="{00000000-0005-0000-0000-0000013F0000}"/>
    <cellStyle name="Normal 245 2" xfId="13939" xr:uid="{00000000-0005-0000-0000-0000023F0000}"/>
    <cellStyle name="Normal 245 3" xfId="13940" xr:uid="{00000000-0005-0000-0000-0000033F0000}"/>
    <cellStyle name="Normal 246" xfId="13941" xr:uid="{00000000-0005-0000-0000-0000043F0000}"/>
    <cellStyle name="Normal 246 2" xfId="13942" xr:uid="{00000000-0005-0000-0000-0000053F0000}"/>
    <cellStyle name="Normal 246 3" xfId="13943" xr:uid="{00000000-0005-0000-0000-0000063F0000}"/>
    <cellStyle name="Normal 247" xfId="13944" xr:uid="{00000000-0005-0000-0000-0000073F0000}"/>
    <cellStyle name="Normal 247 2" xfId="13945" xr:uid="{00000000-0005-0000-0000-0000083F0000}"/>
    <cellStyle name="Normal 247 3" xfId="13946" xr:uid="{00000000-0005-0000-0000-0000093F0000}"/>
    <cellStyle name="Normal 248" xfId="13947" xr:uid="{00000000-0005-0000-0000-00000A3F0000}"/>
    <cellStyle name="Normal 248 2" xfId="13948" xr:uid="{00000000-0005-0000-0000-00000B3F0000}"/>
    <cellStyle name="Normal 248 3" xfId="13949" xr:uid="{00000000-0005-0000-0000-00000C3F0000}"/>
    <cellStyle name="Normal 249" xfId="13950" xr:uid="{00000000-0005-0000-0000-00000D3F0000}"/>
    <cellStyle name="Normal 249 2" xfId="13951" xr:uid="{00000000-0005-0000-0000-00000E3F0000}"/>
    <cellStyle name="Normal 249 3" xfId="13952" xr:uid="{00000000-0005-0000-0000-00000F3F0000}"/>
    <cellStyle name="Normal 25" xfId="13953" xr:uid="{00000000-0005-0000-0000-0000103F0000}"/>
    <cellStyle name="Normal 25 2" xfId="13954" xr:uid="{00000000-0005-0000-0000-0000113F0000}"/>
    <cellStyle name="Normal 25 2 2" xfId="21818" xr:uid="{00000000-0005-0000-0000-0000123F0000}"/>
    <cellStyle name="Normal 25 3" xfId="21817" xr:uid="{00000000-0005-0000-0000-0000133F0000}"/>
    <cellStyle name="Normal 250" xfId="13955" xr:uid="{00000000-0005-0000-0000-0000143F0000}"/>
    <cellStyle name="Normal 250 2" xfId="13956" xr:uid="{00000000-0005-0000-0000-0000153F0000}"/>
    <cellStyle name="Normal 250 3" xfId="13957" xr:uid="{00000000-0005-0000-0000-0000163F0000}"/>
    <cellStyle name="Normal 251" xfId="13958" xr:uid="{00000000-0005-0000-0000-0000173F0000}"/>
    <cellStyle name="Normal 251 2" xfId="13959" xr:uid="{00000000-0005-0000-0000-0000183F0000}"/>
    <cellStyle name="Normal 251 3" xfId="13960" xr:uid="{00000000-0005-0000-0000-0000193F0000}"/>
    <cellStyle name="Normal 252" xfId="13961" xr:uid="{00000000-0005-0000-0000-00001A3F0000}"/>
    <cellStyle name="Normal 252 2" xfId="13962" xr:uid="{00000000-0005-0000-0000-00001B3F0000}"/>
    <cellStyle name="Normal 252 3" xfId="13963" xr:uid="{00000000-0005-0000-0000-00001C3F0000}"/>
    <cellStyle name="Normal 253" xfId="13964" xr:uid="{00000000-0005-0000-0000-00001D3F0000}"/>
    <cellStyle name="Normal 253 2" xfId="13965" xr:uid="{00000000-0005-0000-0000-00001E3F0000}"/>
    <cellStyle name="Normal 253 3" xfId="13966" xr:uid="{00000000-0005-0000-0000-00001F3F0000}"/>
    <cellStyle name="Normal 254" xfId="13967" xr:uid="{00000000-0005-0000-0000-0000203F0000}"/>
    <cellStyle name="Normal 254 2" xfId="13968" xr:uid="{00000000-0005-0000-0000-0000213F0000}"/>
    <cellStyle name="Normal 254 3" xfId="13969" xr:uid="{00000000-0005-0000-0000-0000223F0000}"/>
    <cellStyle name="Normal 255" xfId="13970" xr:uid="{00000000-0005-0000-0000-0000233F0000}"/>
    <cellStyle name="Normal 255 2" xfId="13971" xr:uid="{00000000-0005-0000-0000-0000243F0000}"/>
    <cellStyle name="Normal 255 3" xfId="13972" xr:uid="{00000000-0005-0000-0000-0000253F0000}"/>
    <cellStyle name="Normal 256" xfId="13973" xr:uid="{00000000-0005-0000-0000-0000263F0000}"/>
    <cellStyle name="Normal 256 2" xfId="13974" xr:uid="{00000000-0005-0000-0000-0000273F0000}"/>
    <cellStyle name="Normal 256 3" xfId="13975" xr:uid="{00000000-0005-0000-0000-0000283F0000}"/>
    <cellStyle name="Normal 257" xfId="13976" xr:uid="{00000000-0005-0000-0000-0000293F0000}"/>
    <cellStyle name="Normal 257 2" xfId="13977" xr:uid="{00000000-0005-0000-0000-00002A3F0000}"/>
    <cellStyle name="Normal 257 3" xfId="13978" xr:uid="{00000000-0005-0000-0000-00002B3F0000}"/>
    <cellStyle name="Normal 258" xfId="13979" xr:uid="{00000000-0005-0000-0000-00002C3F0000}"/>
    <cellStyle name="Normal 258 2" xfId="13980" xr:uid="{00000000-0005-0000-0000-00002D3F0000}"/>
    <cellStyle name="Normal 258 3" xfId="13981" xr:uid="{00000000-0005-0000-0000-00002E3F0000}"/>
    <cellStyle name="Normal 259" xfId="13982" xr:uid="{00000000-0005-0000-0000-00002F3F0000}"/>
    <cellStyle name="Normal 259 2" xfId="13983" xr:uid="{00000000-0005-0000-0000-0000303F0000}"/>
    <cellStyle name="Normal 259 3" xfId="13984" xr:uid="{00000000-0005-0000-0000-0000313F0000}"/>
    <cellStyle name="Normal 26" xfId="13985" xr:uid="{00000000-0005-0000-0000-0000323F0000}"/>
    <cellStyle name="Normal 26 2" xfId="13986" xr:uid="{00000000-0005-0000-0000-0000333F0000}"/>
    <cellStyle name="Normal 26 2 2" xfId="21820" xr:uid="{00000000-0005-0000-0000-0000343F0000}"/>
    <cellStyle name="Normal 26 3" xfId="13987" xr:uid="{00000000-0005-0000-0000-0000353F0000}"/>
    <cellStyle name="Normal 26 3 2" xfId="13988" xr:uid="{00000000-0005-0000-0000-0000363F0000}"/>
    <cellStyle name="Normal 26 3 3" xfId="21821" xr:uid="{00000000-0005-0000-0000-0000373F0000}"/>
    <cellStyle name="Normal 26 4" xfId="13989" xr:uid="{00000000-0005-0000-0000-0000383F0000}"/>
    <cellStyle name="Normal 26 4 2" xfId="21822" xr:uid="{00000000-0005-0000-0000-0000393F0000}"/>
    <cellStyle name="Normal 26 5" xfId="21819" xr:uid="{00000000-0005-0000-0000-00003A3F0000}"/>
    <cellStyle name="Normal 260" xfId="13990" xr:uid="{00000000-0005-0000-0000-00003B3F0000}"/>
    <cellStyle name="Normal 260 2" xfId="13991" xr:uid="{00000000-0005-0000-0000-00003C3F0000}"/>
    <cellStyle name="Normal 260 3" xfId="13992" xr:uid="{00000000-0005-0000-0000-00003D3F0000}"/>
    <cellStyle name="Normal 261" xfId="13993" xr:uid="{00000000-0005-0000-0000-00003E3F0000}"/>
    <cellStyle name="Normal 261 2" xfId="13994" xr:uid="{00000000-0005-0000-0000-00003F3F0000}"/>
    <cellStyle name="Normal 261 3" xfId="13995" xr:uid="{00000000-0005-0000-0000-0000403F0000}"/>
    <cellStyle name="Normal 262" xfId="13996" xr:uid="{00000000-0005-0000-0000-0000413F0000}"/>
    <cellStyle name="Normal 262 2" xfId="13997" xr:uid="{00000000-0005-0000-0000-0000423F0000}"/>
    <cellStyle name="Normal 262 3" xfId="13998" xr:uid="{00000000-0005-0000-0000-0000433F0000}"/>
    <cellStyle name="Normal 263" xfId="13999" xr:uid="{00000000-0005-0000-0000-0000443F0000}"/>
    <cellStyle name="Normal 263 2" xfId="14000" xr:uid="{00000000-0005-0000-0000-0000453F0000}"/>
    <cellStyle name="Normal 263 3" xfId="14001" xr:uid="{00000000-0005-0000-0000-0000463F0000}"/>
    <cellStyle name="Normal 264" xfId="14002" xr:uid="{00000000-0005-0000-0000-0000473F0000}"/>
    <cellStyle name="Normal 264 2" xfId="14003" xr:uid="{00000000-0005-0000-0000-0000483F0000}"/>
    <cellStyle name="Normal 264 3" xfId="14004" xr:uid="{00000000-0005-0000-0000-0000493F0000}"/>
    <cellStyle name="Normal 265" xfId="14005" xr:uid="{00000000-0005-0000-0000-00004A3F0000}"/>
    <cellStyle name="Normal 265 2" xfId="14006" xr:uid="{00000000-0005-0000-0000-00004B3F0000}"/>
    <cellStyle name="Normal 265 3" xfId="14007" xr:uid="{00000000-0005-0000-0000-00004C3F0000}"/>
    <cellStyle name="Normal 266" xfId="14008" xr:uid="{00000000-0005-0000-0000-00004D3F0000}"/>
    <cellStyle name="Normal 266 2" xfId="14009" xr:uid="{00000000-0005-0000-0000-00004E3F0000}"/>
    <cellStyle name="Normal 266 3" xfId="14010" xr:uid="{00000000-0005-0000-0000-00004F3F0000}"/>
    <cellStyle name="Normal 267" xfId="14011" xr:uid="{00000000-0005-0000-0000-0000503F0000}"/>
    <cellStyle name="Normal 267 2" xfId="14012" xr:uid="{00000000-0005-0000-0000-0000513F0000}"/>
    <cellStyle name="Normal 267 3" xfId="14013" xr:uid="{00000000-0005-0000-0000-0000523F0000}"/>
    <cellStyle name="Normal 268" xfId="14014" xr:uid="{00000000-0005-0000-0000-0000533F0000}"/>
    <cellStyle name="Normal 268 2" xfId="14015" xr:uid="{00000000-0005-0000-0000-0000543F0000}"/>
    <cellStyle name="Normal 268 3" xfId="14016" xr:uid="{00000000-0005-0000-0000-0000553F0000}"/>
    <cellStyle name="Normal 269" xfId="14017" xr:uid="{00000000-0005-0000-0000-0000563F0000}"/>
    <cellStyle name="Normal 269 2" xfId="14018" xr:uid="{00000000-0005-0000-0000-0000573F0000}"/>
    <cellStyle name="Normal 269 3" xfId="14019" xr:uid="{00000000-0005-0000-0000-0000583F0000}"/>
    <cellStyle name="Normal 27" xfId="14020" xr:uid="{00000000-0005-0000-0000-0000593F0000}"/>
    <cellStyle name="Normal 27 2" xfId="14021" xr:uid="{00000000-0005-0000-0000-00005A3F0000}"/>
    <cellStyle name="Normal 27 2 2" xfId="14022" xr:uid="{00000000-0005-0000-0000-00005B3F0000}"/>
    <cellStyle name="Normal 27 2 2 2" xfId="14023" xr:uid="{00000000-0005-0000-0000-00005C3F0000}"/>
    <cellStyle name="Normal 27 2 2 2 2" xfId="21826" xr:uid="{00000000-0005-0000-0000-00005D3F0000}"/>
    <cellStyle name="Normal 27 2 2 3" xfId="21825" xr:uid="{00000000-0005-0000-0000-00005E3F0000}"/>
    <cellStyle name="Normal 27 2 3" xfId="14024" xr:uid="{00000000-0005-0000-0000-00005F3F0000}"/>
    <cellStyle name="Normal 27 2 3 2" xfId="21827" xr:uid="{00000000-0005-0000-0000-0000603F0000}"/>
    <cellStyle name="Normal 27 2 4" xfId="21824" xr:uid="{00000000-0005-0000-0000-0000613F0000}"/>
    <cellStyle name="Normal 27 3" xfId="14025" xr:uid="{00000000-0005-0000-0000-0000623F0000}"/>
    <cellStyle name="Normal 27 3 2" xfId="14026" xr:uid="{00000000-0005-0000-0000-0000633F0000}"/>
    <cellStyle name="Normal 27 3 2 2" xfId="21829" xr:uid="{00000000-0005-0000-0000-0000643F0000}"/>
    <cellStyle name="Normal 27 3 3" xfId="14027" xr:uid="{00000000-0005-0000-0000-0000653F0000}"/>
    <cellStyle name="Normal 27 3 4" xfId="21828" xr:uid="{00000000-0005-0000-0000-0000663F0000}"/>
    <cellStyle name="Normal 27 4" xfId="14028" xr:uid="{00000000-0005-0000-0000-0000673F0000}"/>
    <cellStyle name="Normal 27 4 2" xfId="14029" xr:uid="{00000000-0005-0000-0000-0000683F0000}"/>
    <cellStyle name="Normal 27 4 3" xfId="21830" xr:uid="{00000000-0005-0000-0000-0000693F0000}"/>
    <cellStyle name="Normal 27 5" xfId="14030" xr:uid="{00000000-0005-0000-0000-00006A3F0000}"/>
    <cellStyle name="Normal 27 5 2" xfId="21831" xr:uid="{00000000-0005-0000-0000-00006B3F0000}"/>
    <cellStyle name="Normal 27 6" xfId="14031" xr:uid="{00000000-0005-0000-0000-00006C3F0000}"/>
    <cellStyle name="Normal 27 6 2" xfId="21832" xr:uid="{00000000-0005-0000-0000-00006D3F0000}"/>
    <cellStyle name="Normal 27 7" xfId="21823" xr:uid="{00000000-0005-0000-0000-00006E3F0000}"/>
    <cellStyle name="Normal 270" xfId="14032" xr:uid="{00000000-0005-0000-0000-00006F3F0000}"/>
    <cellStyle name="Normal 270 2" xfId="14033" xr:uid="{00000000-0005-0000-0000-0000703F0000}"/>
    <cellStyle name="Normal 270 3" xfId="14034" xr:uid="{00000000-0005-0000-0000-0000713F0000}"/>
    <cellStyle name="Normal 271" xfId="14035" xr:uid="{00000000-0005-0000-0000-0000723F0000}"/>
    <cellStyle name="Normal 271 2" xfId="14036" xr:uid="{00000000-0005-0000-0000-0000733F0000}"/>
    <cellStyle name="Normal 271 3" xfId="14037" xr:uid="{00000000-0005-0000-0000-0000743F0000}"/>
    <cellStyle name="Normal 272" xfId="14038" xr:uid="{00000000-0005-0000-0000-0000753F0000}"/>
    <cellStyle name="Normal 272 2" xfId="14039" xr:uid="{00000000-0005-0000-0000-0000763F0000}"/>
    <cellStyle name="Normal 272 3" xfId="14040" xr:uid="{00000000-0005-0000-0000-0000773F0000}"/>
    <cellStyle name="Normal 273" xfId="14041" xr:uid="{00000000-0005-0000-0000-0000783F0000}"/>
    <cellStyle name="Normal 273 2" xfId="14042" xr:uid="{00000000-0005-0000-0000-0000793F0000}"/>
    <cellStyle name="Normal 273 3" xfId="14043" xr:uid="{00000000-0005-0000-0000-00007A3F0000}"/>
    <cellStyle name="Normal 274" xfId="14044" xr:uid="{00000000-0005-0000-0000-00007B3F0000}"/>
    <cellStyle name="Normal 274 2" xfId="14045" xr:uid="{00000000-0005-0000-0000-00007C3F0000}"/>
    <cellStyle name="Normal 274 3" xfId="14046" xr:uid="{00000000-0005-0000-0000-00007D3F0000}"/>
    <cellStyle name="Normal 275" xfId="14047" xr:uid="{00000000-0005-0000-0000-00007E3F0000}"/>
    <cellStyle name="Normal 275 2" xfId="14048" xr:uid="{00000000-0005-0000-0000-00007F3F0000}"/>
    <cellStyle name="Normal 275 3" xfId="14049" xr:uid="{00000000-0005-0000-0000-0000803F0000}"/>
    <cellStyle name="Normal 276" xfId="14050" xr:uid="{00000000-0005-0000-0000-0000813F0000}"/>
    <cellStyle name="Normal 276 2" xfId="14051" xr:uid="{00000000-0005-0000-0000-0000823F0000}"/>
    <cellStyle name="Normal 276 3" xfId="14052" xr:uid="{00000000-0005-0000-0000-0000833F0000}"/>
    <cellStyle name="Normal 277" xfId="14053" xr:uid="{00000000-0005-0000-0000-0000843F0000}"/>
    <cellStyle name="Normal 277 2" xfId="14054" xr:uid="{00000000-0005-0000-0000-0000853F0000}"/>
    <cellStyle name="Normal 277 3" xfId="14055" xr:uid="{00000000-0005-0000-0000-0000863F0000}"/>
    <cellStyle name="Normal 278" xfId="14056" xr:uid="{00000000-0005-0000-0000-0000873F0000}"/>
    <cellStyle name="Normal 278 2" xfId="14057" xr:uid="{00000000-0005-0000-0000-0000883F0000}"/>
    <cellStyle name="Normal 278 3" xfId="14058" xr:uid="{00000000-0005-0000-0000-0000893F0000}"/>
    <cellStyle name="Normal 279" xfId="14059" xr:uid="{00000000-0005-0000-0000-00008A3F0000}"/>
    <cellStyle name="Normal 279 2" xfId="14060" xr:uid="{00000000-0005-0000-0000-00008B3F0000}"/>
    <cellStyle name="Normal 279 3" xfId="14061" xr:uid="{00000000-0005-0000-0000-00008C3F0000}"/>
    <cellStyle name="Normal 28" xfId="14062" xr:uid="{00000000-0005-0000-0000-00008D3F0000}"/>
    <cellStyle name="Normal 28 2" xfId="14063" xr:uid="{00000000-0005-0000-0000-00008E3F0000}"/>
    <cellStyle name="Normal 28 2 2" xfId="21834" xr:uid="{00000000-0005-0000-0000-00008F3F0000}"/>
    <cellStyle name="Normal 28 3" xfId="14064" xr:uid="{00000000-0005-0000-0000-0000903F0000}"/>
    <cellStyle name="Normal 28 3 2" xfId="14065" xr:uid="{00000000-0005-0000-0000-0000913F0000}"/>
    <cellStyle name="Normal 28 3 3" xfId="21835" xr:uid="{00000000-0005-0000-0000-0000923F0000}"/>
    <cellStyle name="Normal 28 4" xfId="14066" xr:uid="{00000000-0005-0000-0000-0000933F0000}"/>
    <cellStyle name="Normal 28 5" xfId="21833" xr:uid="{00000000-0005-0000-0000-0000943F0000}"/>
    <cellStyle name="Normal 280" xfId="14067" xr:uid="{00000000-0005-0000-0000-0000953F0000}"/>
    <cellStyle name="Normal 280 2" xfId="14068" xr:uid="{00000000-0005-0000-0000-0000963F0000}"/>
    <cellStyle name="Normal 280 3" xfId="14069" xr:uid="{00000000-0005-0000-0000-0000973F0000}"/>
    <cellStyle name="Normal 281" xfId="14070" xr:uid="{00000000-0005-0000-0000-0000983F0000}"/>
    <cellStyle name="Normal 281 2" xfId="14071" xr:uid="{00000000-0005-0000-0000-0000993F0000}"/>
    <cellStyle name="Normal 281 3" xfId="14072" xr:uid="{00000000-0005-0000-0000-00009A3F0000}"/>
    <cellStyle name="Normal 282" xfId="14073" xr:uid="{00000000-0005-0000-0000-00009B3F0000}"/>
    <cellStyle name="Normal 282 2" xfId="14074" xr:uid="{00000000-0005-0000-0000-00009C3F0000}"/>
    <cellStyle name="Normal 282 3" xfId="14075" xr:uid="{00000000-0005-0000-0000-00009D3F0000}"/>
    <cellStyle name="Normal 283" xfId="14076" xr:uid="{00000000-0005-0000-0000-00009E3F0000}"/>
    <cellStyle name="Normal 283 2" xfId="14077" xr:uid="{00000000-0005-0000-0000-00009F3F0000}"/>
    <cellStyle name="Normal 283 3" xfId="14078" xr:uid="{00000000-0005-0000-0000-0000A03F0000}"/>
    <cellStyle name="Normal 284" xfId="14079" xr:uid="{00000000-0005-0000-0000-0000A13F0000}"/>
    <cellStyle name="Normal 284 2" xfId="14080" xr:uid="{00000000-0005-0000-0000-0000A23F0000}"/>
    <cellStyle name="Normal 284 3" xfId="14081" xr:uid="{00000000-0005-0000-0000-0000A33F0000}"/>
    <cellStyle name="Normal 285" xfId="14082" xr:uid="{00000000-0005-0000-0000-0000A43F0000}"/>
    <cellStyle name="Normal 285 2" xfId="14083" xr:uid="{00000000-0005-0000-0000-0000A53F0000}"/>
    <cellStyle name="Normal 285 3" xfId="14084" xr:uid="{00000000-0005-0000-0000-0000A63F0000}"/>
    <cellStyle name="Normal 286" xfId="14085" xr:uid="{00000000-0005-0000-0000-0000A73F0000}"/>
    <cellStyle name="Normal 286 2" xfId="14086" xr:uid="{00000000-0005-0000-0000-0000A83F0000}"/>
    <cellStyle name="Normal 286 3" xfId="14087" xr:uid="{00000000-0005-0000-0000-0000A93F0000}"/>
    <cellStyle name="Normal 287" xfId="14088" xr:uid="{00000000-0005-0000-0000-0000AA3F0000}"/>
    <cellStyle name="Normal 287 2" xfId="14089" xr:uid="{00000000-0005-0000-0000-0000AB3F0000}"/>
    <cellStyle name="Normal 287 3" xfId="14090" xr:uid="{00000000-0005-0000-0000-0000AC3F0000}"/>
    <cellStyle name="Normal 288" xfId="14091" xr:uid="{00000000-0005-0000-0000-0000AD3F0000}"/>
    <cellStyle name="Normal 288 2" xfId="14092" xr:uid="{00000000-0005-0000-0000-0000AE3F0000}"/>
    <cellStyle name="Normal 288 3" xfId="14093" xr:uid="{00000000-0005-0000-0000-0000AF3F0000}"/>
    <cellStyle name="Normal 289" xfId="14094" xr:uid="{00000000-0005-0000-0000-0000B03F0000}"/>
    <cellStyle name="Normal 289 2" xfId="14095" xr:uid="{00000000-0005-0000-0000-0000B13F0000}"/>
    <cellStyle name="Normal 289 3" xfId="14096" xr:uid="{00000000-0005-0000-0000-0000B23F0000}"/>
    <cellStyle name="Normal 29" xfId="14097" xr:uid="{00000000-0005-0000-0000-0000B33F0000}"/>
    <cellStyle name="Normal 29 2" xfId="14098" xr:uid="{00000000-0005-0000-0000-0000B43F0000}"/>
    <cellStyle name="Normal 29 2 2" xfId="14099" xr:uid="{00000000-0005-0000-0000-0000B53F0000}"/>
    <cellStyle name="Normal 29 2 2 2" xfId="21838" xr:uid="{00000000-0005-0000-0000-0000B63F0000}"/>
    <cellStyle name="Normal 29 2 3" xfId="21837" xr:uid="{00000000-0005-0000-0000-0000B73F0000}"/>
    <cellStyle name="Normal 29 3" xfId="14100" xr:uid="{00000000-0005-0000-0000-0000B83F0000}"/>
    <cellStyle name="Normal 29 3 2" xfId="14101" xr:uid="{00000000-0005-0000-0000-0000B93F0000}"/>
    <cellStyle name="Normal 29 3 3" xfId="21839" xr:uid="{00000000-0005-0000-0000-0000BA3F0000}"/>
    <cellStyle name="Normal 29 4" xfId="14102" xr:uid="{00000000-0005-0000-0000-0000BB3F0000}"/>
    <cellStyle name="Normal 29 4 2" xfId="21840" xr:uid="{00000000-0005-0000-0000-0000BC3F0000}"/>
    <cellStyle name="Normal 29 5" xfId="21836" xr:uid="{00000000-0005-0000-0000-0000BD3F0000}"/>
    <cellStyle name="Normal 290" xfId="14103" xr:uid="{00000000-0005-0000-0000-0000BE3F0000}"/>
    <cellStyle name="Normal 290 2" xfId="14104" xr:uid="{00000000-0005-0000-0000-0000BF3F0000}"/>
    <cellStyle name="Normal 290 3" xfId="14105" xr:uid="{00000000-0005-0000-0000-0000C03F0000}"/>
    <cellStyle name="Normal 291" xfId="14106" xr:uid="{00000000-0005-0000-0000-0000C13F0000}"/>
    <cellStyle name="Normal 291 2" xfId="14107" xr:uid="{00000000-0005-0000-0000-0000C23F0000}"/>
    <cellStyle name="Normal 291 3" xfId="14108" xr:uid="{00000000-0005-0000-0000-0000C33F0000}"/>
    <cellStyle name="Normal 292" xfId="14109" xr:uid="{00000000-0005-0000-0000-0000C43F0000}"/>
    <cellStyle name="Normal 292 2" xfId="14110" xr:uid="{00000000-0005-0000-0000-0000C53F0000}"/>
    <cellStyle name="Normal 292 3" xfId="14111" xr:uid="{00000000-0005-0000-0000-0000C63F0000}"/>
    <cellStyle name="Normal 293" xfId="14112" xr:uid="{00000000-0005-0000-0000-0000C73F0000}"/>
    <cellStyle name="Normal 293 2" xfId="14113" xr:uid="{00000000-0005-0000-0000-0000C83F0000}"/>
    <cellStyle name="Normal 293 3" xfId="14114" xr:uid="{00000000-0005-0000-0000-0000C93F0000}"/>
    <cellStyle name="Normal 294" xfId="14115" xr:uid="{00000000-0005-0000-0000-0000CA3F0000}"/>
    <cellStyle name="Normal 294 2" xfId="14116" xr:uid="{00000000-0005-0000-0000-0000CB3F0000}"/>
    <cellStyle name="Normal 294 3" xfId="14117" xr:uid="{00000000-0005-0000-0000-0000CC3F0000}"/>
    <cellStyle name="Normal 295" xfId="14118" xr:uid="{00000000-0005-0000-0000-0000CD3F0000}"/>
    <cellStyle name="Normal 295 2" xfId="14119" xr:uid="{00000000-0005-0000-0000-0000CE3F0000}"/>
    <cellStyle name="Normal 295 3" xfId="14120" xr:uid="{00000000-0005-0000-0000-0000CF3F0000}"/>
    <cellStyle name="Normal 296" xfId="14121" xr:uid="{00000000-0005-0000-0000-0000D03F0000}"/>
    <cellStyle name="Normal 296 2" xfId="14122" xr:uid="{00000000-0005-0000-0000-0000D13F0000}"/>
    <cellStyle name="Normal 296 3" xfId="14123" xr:uid="{00000000-0005-0000-0000-0000D23F0000}"/>
    <cellStyle name="Normal 297" xfId="14124" xr:uid="{00000000-0005-0000-0000-0000D33F0000}"/>
    <cellStyle name="Normal 297 2" xfId="14125" xr:uid="{00000000-0005-0000-0000-0000D43F0000}"/>
    <cellStyle name="Normal 297 3" xfId="14126" xr:uid="{00000000-0005-0000-0000-0000D53F0000}"/>
    <cellStyle name="Normal 298" xfId="14127" xr:uid="{00000000-0005-0000-0000-0000D63F0000}"/>
    <cellStyle name="Normal 298 2" xfId="14128" xr:uid="{00000000-0005-0000-0000-0000D73F0000}"/>
    <cellStyle name="Normal 298 3" xfId="14129" xr:uid="{00000000-0005-0000-0000-0000D83F0000}"/>
    <cellStyle name="Normal 299" xfId="14130" xr:uid="{00000000-0005-0000-0000-0000D93F0000}"/>
    <cellStyle name="Normal 299 2" xfId="14131" xr:uid="{00000000-0005-0000-0000-0000DA3F0000}"/>
    <cellStyle name="Normal 299 3" xfId="14132" xr:uid="{00000000-0005-0000-0000-0000DB3F0000}"/>
    <cellStyle name="Normal 3" xfId="5" xr:uid="{00000000-0005-0000-0000-0000DC3F0000}"/>
    <cellStyle name="Normal 3 10" xfId="14133" xr:uid="{00000000-0005-0000-0000-0000DD3F0000}"/>
    <cellStyle name="Normal 3 10 2" xfId="14134" xr:uid="{00000000-0005-0000-0000-0000DE3F0000}"/>
    <cellStyle name="Normal 3 10 2 2" xfId="14135" xr:uid="{00000000-0005-0000-0000-0000DF3F0000}"/>
    <cellStyle name="Normal 3 10 2 2 2" xfId="14136" xr:uid="{00000000-0005-0000-0000-0000E03F0000}"/>
    <cellStyle name="Normal 3 10 2 2 2 2" xfId="21844" xr:uid="{00000000-0005-0000-0000-0000E13F0000}"/>
    <cellStyle name="Normal 3 10 2 2 3" xfId="14137" xr:uid="{00000000-0005-0000-0000-0000E23F0000}"/>
    <cellStyle name="Normal 3 10 2 2 3 2" xfId="21845" xr:uid="{00000000-0005-0000-0000-0000E33F0000}"/>
    <cellStyle name="Normal 3 10 2 2 4" xfId="21843" xr:uid="{00000000-0005-0000-0000-0000E43F0000}"/>
    <cellStyle name="Normal 3 10 2 3" xfId="14138" xr:uid="{00000000-0005-0000-0000-0000E53F0000}"/>
    <cellStyle name="Normal 3 10 2 3 2" xfId="21846" xr:uid="{00000000-0005-0000-0000-0000E63F0000}"/>
    <cellStyle name="Normal 3 10 2 4" xfId="14139" xr:uid="{00000000-0005-0000-0000-0000E73F0000}"/>
    <cellStyle name="Normal 3 10 2 4 2" xfId="21847" xr:uid="{00000000-0005-0000-0000-0000E83F0000}"/>
    <cellStyle name="Normal 3 10 2 5" xfId="14140" xr:uid="{00000000-0005-0000-0000-0000E93F0000}"/>
    <cellStyle name="Normal 3 10 2 5 2" xfId="21848" xr:uid="{00000000-0005-0000-0000-0000EA3F0000}"/>
    <cellStyle name="Normal 3 10 2 6" xfId="21842" xr:uid="{00000000-0005-0000-0000-0000EB3F0000}"/>
    <cellStyle name="Normal 3 10 3" xfId="14141" xr:uid="{00000000-0005-0000-0000-0000EC3F0000}"/>
    <cellStyle name="Normal 3 10 3 2" xfId="14142" xr:uid="{00000000-0005-0000-0000-0000ED3F0000}"/>
    <cellStyle name="Normal 3 10 3 2 2" xfId="21850" xr:uid="{00000000-0005-0000-0000-0000EE3F0000}"/>
    <cellStyle name="Normal 3 10 3 3" xfId="14143" xr:uid="{00000000-0005-0000-0000-0000EF3F0000}"/>
    <cellStyle name="Normal 3 10 3 3 2" xfId="21851" xr:uid="{00000000-0005-0000-0000-0000F03F0000}"/>
    <cellStyle name="Normal 3 10 3 4" xfId="14144" xr:uid="{00000000-0005-0000-0000-0000F13F0000}"/>
    <cellStyle name="Normal 3 10 3 4 2" xfId="21852" xr:uid="{00000000-0005-0000-0000-0000F23F0000}"/>
    <cellStyle name="Normal 3 10 3 5" xfId="21849" xr:uid="{00000000-0005-0000-0000-0000F33F0000}"/>
    <cellStyle name="Normal 3 10 4" xfId="14145" xr:uid="{00000000-0005-0000-0000-0000F43F0000}"/>
    <cellStyle name="Normal 3 10 4 2" xfId="14146" xr:uid="{00000000-0005-0000-0000-0000F53F0000}"/>
    <cellStyle name="Normal 3 10 4 2 2" xfId="21854" xr:uid="{00000000-0005-0000-0000-0000F63F0000}"/>
    <cellStyle name="Normal 3 10 4 3" xfId="21853" xr:uid="{00000000-0005-0000-0000-0000F73F0000}"/>
    <cellStyle name="Normal 3 10 5" xfId="14147" xr:uid="{00000000-0005-0000-0000-0000F83F0000}"/>
    <cellStyle name="Normal 3 10 5 2" xfId="21855" xr:uid="{00000000-0005-0000-0000-0000F93F0000}"/>
    <cellStyle name="Normal 3 10 6" xfId="14148" xr:uid="{00000000-0005-0000-0000-0000FA3F0000}"/>
    <cellStyle name="Normal 3 10 6 2" xfId="21856" xr:uid="{00000000-0005-0000-0000-0000FB3F0000}"/>
    <cellStyle name="Normal 3 10 7" xfId="21841" xr:uid="{00000000-0005-0000-0000-0000FC3F0000}"/>
    <cellStyle name="Normal 3 11" xfId="14149" xr:uid="{00000000-0005-0000-0000-0000FD3F0000}"/>
    <cellStyle name="Normal 3 11 2" xfId="14150" xr:uid="{00000000-0005-0000-0000-0000FE3F0000}"/>
    <cellStyle name="Normal 3 11 2 2" xfId="14151" xr:uid="{00000000-0005-0000-0000-0000FF3F0000}"/>
    <cellStyle name="Normal 3 11 2 2 2" xfId="21859" xr:uid="{00000000-0005-0000-0000-000000400000}"/>
    <cellStyle name="Normal 3 11 2 3" xfId="21858" xr:uid="{00000000-0005-0000-0000-000001400000}"/>
    <cellStyle name="Normal 3 11 3" xfId="14152" xr:uid="{00000000-0005-0000-0000-000002400000}"/>
    <cellStyle name="Normal 3 11 3 2" xfId="21860" xr:uid="{00000000-0005-0000-0000-000003400000}"/>
    <cellStyle name="Normal 3 11 4" xfId="14153" xr:uid="{00000000-0005-0000-0000-000004400000}"/>
    <cellStyle name="Normal 3 11 4 2" xfId="21861" xr:uid="{00000000-0005-0000-0000-000005400000}"/>
    <cellStyle name="Normal 3 11 5" xfId="14154" xr:uid="{00000000-0005-0000-0000-000006400000}"/>
    <cellStyle name="Normal 3 11 5 2" xfId="21862" xr:uid="{00000000-0005-0000-0000-000007400000}"/>
    <cellStyle name="Normal 3 11 6" xfId="21857" xr:uid="{00000000-0005-0000-0000-000008400000}"/>
    <cellStyle name="Normal 3 12" xfId="14155" xr:uid="{00000000-0005-0000-0000-000009400000}"/>
    <cellStyle name="Normal 3 12 2" xfId="14156" xr:uid="{00000000-0005-0000-0000-00000A400000}"/>
    <cellStyle name="Normal 3 12 2 2" xfId="14157" xr:uid="{00000000-0005-0000-0000-00000B400000}"/>
    <cellStyle name="Normal 3 12 2 2 2" xfId="21865" xr:uid="{00000000-0005-0000-0000-00000C400000}"/>
    <cellStyle name="Normal 3 12 2 3" xfId="14158" xr:uid="{00000000-0005-0000-0000-00000D400000}"/>
    <cellStyle name="Normal 3 12 2 3 2" xfId="21866" xr:uid="{00000000-0005-0000-0000-00000E400000}"/>
    <cellStyle name="Normal 3 12 2 4" xfId="14159" xr:uid="{00000000-0005-0000-0000-00000F400000}"/>
    <cellStyle name="Normal 3 12 2 4 2" xfId="21867" xr:uid="{00000000-0005-0000-0000-000010400000}"/>
    <cellStyle name="Normal 3 12 2 5" xfId="21864" xr:uid="{00000000-0005-0000-0000-000011400000}"/>
    <cellStyle name="Normal 3 12 3" xfId="14160" xr:uid="{00000000-0005-0000-0000-000012400000}"/>
    <cellStyle name="Normal 3 12 3 2" xfId="21868" xr:uid="{00000000-0005-0000-0000-000013400000}"/>
    <cellStyle name="Normal 3 12 4" xfId="14161" xr:uid="{00000000-0005-0000-0000-000014400000}"/>
    <cellStyle name="Normal 3 12 4 2" xfId="21869" xr:uid="{00000000-0005-0000-0000-000015400000}"/>
    <cellStyle name="Normal 3 12 5" xfId="14162" xr:uid="{00000000-0005-0000-0000-000016400000}"/>
    <cellStyle name="Normal 3 12 5 2" xfId="21870" xr:uid="{00000000-0005-0000-0000-000017400000}"/>
    <cellStyle name="Normal 3 12 6" xfId="21863" xr:uid="{00000000-0005-0000-0000-000018400000}"/>
    <cellStyle name="Normal 3 13" xfId="14163" xr:uid="{00000000-0005-0000-0000-000019400000}"/>
    <cellStyle name="Normal 3 13 2" xfId="14164" xr:uid="{00000000-0005-0000-0000-00001A400000}"/>
    <cellStyle name="Normal 3 13 2 2" xfId="14165" xr:uid="{00000000-0005-0000-0000-00001B400000}"/>
    <cellStyle name="Normal 3 13 2 2 2" xfId="21873" xr:uid="{00000000-0005-0000-0000-00001C400000}"/>
    <cellStyle name="Normal 3 13 2 3" xfId="21872" xr:uid="{00000000-0005-0000-0000-00001D400000}"/>
    <cellStyle name="Normal 3 13 3" xfId="14166" xr:uid="{00000000-0005-0000-0000-00001E400000}"/>
    <cellStyle name="Normal 3 13 3 2" xfId="14167" xr:uid="{00000000-0005-0000-0000-00001F400000}"/>
    <cellStyle name="Normal 3 13 3 2 2" xfId="21875" xr:uid="{00000000-0005-0000-0000-000020400000}"/>
    <cellStyle name="Normal 3 13 3 3" xfId="21874" xr:uid="{00000000-0005-0000-0000-000021400000}"/>
    <cellStyle name="Normal 3 13 4" xfId="14168" xr:uid="{00000000-0005-0000-0000-000022400000}"/>
    <cellStyle name="Normal 3 13 4 2" xfId="21876" xr:uid="{00000000-0005-0000-0000-000023400000}"/>
    <cellStyle name="Normal 3 13 5" xfId="14169" xr:uid="{00000000-0005-0000-0000-000024400000}"/>
    <cellStyle name="Normal 3 13 5 2" xfId="21877" xr:uid="{00000000-0005-0000-0000-000025400000}"/>
    <cellStyle name="Normal 3 13 6" xfId="21871" xr:uid="{00000000-0005-0000-0000-000026400000}"/>
    <cellStyle name="Normal 3 14" xfId="14170" xr:uid="{00000000-0005-0000-0000-000027400000}"/>
    <cellStyle name="Normal 3 14 2" xfId="14171" xr:uid="{00000000-0005-0000-0000-000028400000}"/>
    <cellStyle name="Normal 3 14 2 2" xfId="14172" xr:uid="{00000000-0005-0000-0000-000029400000}"/>
    <cellStyle name="Normal 3 14 2 2 2" xfId="21880" xr:uid="{00000000-0005-0000-0000-00002A400000}"/>
    <cellStyle name="Normal 3 14 2 3" xfId="21879" xr:uid="{00000000-0005-0000-0000-00002B400000}"/>
    <cellStyle name="Normal 3 14 3" xfId="14173" xr:uid="{00000000-0005-0000-0000-00002C400000}"/>
    <cellStyle name="Normal 3 14 3 2" xfId="14174" xr:uid="{00000000-0005-0000-0000-00002D400000}"/>
    <cellStyle name="Normal 3 14 3 2 2" xfId="21882" xr:uid="{00000000-0005-0000-0000-00002E400000}"/>
    <cellStyle name="Normal 3 14 3 3" xfId="21881" xr:uid="{00000000-0005-0000-0000-00002F400000}"/>
    <cellStyle name="Normal 3 14 4" xfId="14175" xr:uid="{00000000-0005-0000-0000-000030400000}"/>
    <cellStyle name="Normal 3 14 4 2" xfId="14176" xr:uid="{00000000-0005-0000-0000-000031400000}"/>
    <cellStyle name="Normal 3 14 4 2 2" xfId="21884" xr:uid="{00000000-0005-0000-0000-000032400000}"/>
    <cellStyle name="Normal 3 14 4 3" xfId="21883" xr:uid="{00000000-0005-0000-0000-000033400000}"/>
    <cellStyle name="Normal 3 14 5" xfId="14177" xr:uid="{00000000-0005-0000-0000-000034400000}"/>
    <cellStyle name="Normal 3 14 5 2" xfId="21885" xr:uid="{00000000-0005-0000-0000-000035400000}"/>
    <cellStyle name="Normal 3 14 6" xfId="21878" xr:uid="{00000000-0005-0000-0000-000036400000}"/>
    <cellStyle name="Normal 3 15" xfId="14178" xr:uid="{00000000-0005-0000-0000-000037400000}"/>
    <cellStyle name="Normal 3 15 2" xfId="14179" xr:uid="{00000000-0005-0000-0000-000038400000}"/>
    <cellStyle name="Normal 3 15 2 2" xfId="21887" xr:uid="{00000000-0005-0000-0000-000039400000}"/>
    <cellStyle name="Normal 3 15 3" xfId="14180" xr:uid="{00000000-0005-0000-0000-00003A400000}"/>
    <cellStyle name="Normal 3 15 3 2" xfId="21888" xr:uid="{00000000-0005-0000-0000-00003B400000}"/>
    <cellStyle name="Normal 3 15 4" xfId="14181" xr:uid="{00000000-0005-0000-0000-00003C400000}"/>
    <cellStyle name="Normal 3 15 4 2" xfId="21889" xr:uid="{00000000-0005-0000-0000-00003D400000}"/>
    <cellStyle name="Normal 3 15 5" xfId="14182" xr:uid="{00000000-0005-0000-0000-00003E400000}"/>
    <cellStyle name="Normal 3 15 5 2" xfId="21890" xr:uid="{00000000-0005-0000-0000-00003F400000}"/>
    <cellStyle name="Normal 3 15 6" xfId="21886" xr:uid="{00000000-0005-0000-0000-000040400000}"/>
    <cellStyle name="Normal 3 16" xfId="14183" xr:uid="{00000000-0005-0000-0000-000041400000}"/>
    <cellStyle name="Normal 3 16 2" xfId="14184" xr:uid="{00000000-0005-0000-0000-000042400000}"/>
    <cellStyle name="Normal 3 16 2 2" xfId="21892" xr:uid="{00000000-0005-0000-0000-000043400000}"/>
    <cellStyle name="Normal 3 16 3" xfId="14185" xr:uid="{00000000-0005-0000-0000-000044400000}"/>
    <cellStyle name="Normal 3 16 3 2" xfId="21893" xr:uid="{00000000-0005-0000-0000-000045400000}"/>
    <cellStyle name="Normal 3 16 4" xfId="14186" xr:uid="{00000000-0005-0000-0000-000046400000}"/>
    <cellStyle name="Normal 3 16 4 2" xfId="21894" xr:uid="{00000000-0005-0000-0000-000047400000}"/>
    <cellStyle name="Normal 3 16 5" xfId="14187" xr:uid="{00000000-0005-0000-0000-000048400000}"/>
    <cellStyle name="Normal 3 16 5 2" xfId="21895" xr:uid="{00000000-0005-0000-0000-000049400000}"/>
    <cellStyle name="Normal 3 16 6" xfId="21891" xr:uid="{00000000-0005-0000-0000-00004A400000}"/>
    <cellStyle name="Normal 3 17" xfId="14188" xr:uid="{00000000-0005-0000-0000-00004B400000}"/>
    <cellStyle name="Normal 3 17 2" xfId="14189" xr:uid="{00000000-0005-0000-0000-00004C400000}"/>
    <cellStyle name="Normal 3 17 2 2" xfId="21897" xr:uid="{00000000-0005-0000-0000-00004D400000}"/>
    <cellStyle name="Normal 3 17 3" xfId="14190" xr:uid="{00000000-0005-0000-0000-00004E400000}"/>
    <cellStyle name="Normal 3 17 3 2" xfId="21898" xr:uid="{00000000-0005-0000-0000-00004F400000}"/>
    <cellStyle name="Normal 3 17 4" xfId="14191" xr:uid="{00000000-0005-0000-0000-000050400000}"/>
    <cellStyle name="Normal 3 17 4 2" xfId="21899" xr:uid="{00000000-0005-0000-0000-000051400000}"/>
    <cellStyle name="Normal 3 17 5" xfId="14192" xr:uid="{00000000-0005-0000-0000-000052400000}"/>
    <cellStyle name="Normal 3 17 5 2" xfId="21900" xr:uid="{00000000-0005-0000-0000-000053400000}"/>
    <cellStyle name="Normal 3 17 6" xfId="21896" xr:uid="{00000000-0005-0000-0000-000054400000}"/>
    <cellStyle name="Normal 3 18" xfId="14193" xr:uid="{00000000-0005-0000-0000-000055400000}"/>
    <cellStyle name="Normal 3 18 2" xfId="14194" xr:uid="{00000000-0005-0000-0000-000056400000}"/>
    <cellStyle name="Normal 3 18 2 2" xfId="14195" xr:uid="{00000000-0005-0000-0000-000057400000}"/>
    <cellStyle name="Normal 3 18 2 2 2" xfId="14196" xr:uid="{00000000-0005-0000-0000-000058400000}"/>
    <cellStyle name="Normal 3 18 2 2 2 2" xfId="21904" xr:uid="{00000000-0005-0000-0000-000059400000}"/>
    <cellStyle name="Normal 3 18 2 2 3" xfId="21903" xr:uid="{00000000-0005-0000-0000-00005A400000}"/>
    <cellStyle name="Normal 3 18 2 3" xfId="14197" xr:uid="{00000000-0005-0000-0000-00005B400000}"/>
    <cellStyle name="Normal 3 18 2 3 2" xfId="21905" xr:uid="{00000000-0005-0000-0000-00005C400000}"/>
    <cellStyle name="Normal 3 18 2 4" xfId="21902" xr:uid="{00000000-0005-0000-0000-00005D400000}"/>
    <cellStyle name="Normal 3 18 3" xfId="14198" xr:uid="{00000000-0005-0000-0000-00005E400000}"/>
    <cellStyle name="Normal 3 18 3 2" xfId="14199" xr:uid="{00000000-0005-0000-0000-00005F400000}"/>
    <cellStyle name="Normal 3 18 3 2 2" xfId="21907" xr:uid="{00000000-0005-0000-0000-000060400000}"/>
    <cellStyle name="Normal 3 18 3 3" xfId="21906" xr:uid="{00000000-0005-0000-0000-000061400000}"/>
    <cellStyle name="Normal 3 18 4" xfId="14200" xr:uid="{00000000-0005-0000-0000-000062400000}"/>
    <cellStyle name="Normal 3 18 4 2" xfId="21908" xr:uid="{00000000-0005-0000-0000-000063400000}"/>
    <cellStyle name="Normal 3 18 5" xfId="14201" xr:uid="{00000000-0005-0000-0000-000064400000}"/>
    <cellStyle name="Normal 3 18 5 2" xfId="21909" xr:uid="{00000000-0005-0000-0000-000065400000}"/>
    <cellStyle name="Normal 3 18 6" xfId="21901" xr:uid="{00000000-0005-0000-0000-000066400000}"/>
    <cellStyle name="Normal 3 19" xfId="14202" xr:uid="{00000000-0005-0000-0000-000067400000}"/>
    <cellStyle name="Normal 3 19 2" xfId="14203" xr:uid="{00000000-0005-0000-0000-000068400000}"/>
    <cellStyle name="Normal 3 19 2 2" xfId="21911" xr:uid="{00000000-0005-0000-0000-000069400000}"/>
    <cellStyle name="Normal 3 19 3" xfId="14204" xr:uid="{00000000-0005-0000-0000-00006A400000}"/>
    <cellStyle name="Normal 3 19 3 2" xfId="21912" xr:uid="{00000000-0005-0000-0000-00006B400000}"/>
    <cellStyle name="Normal 3 19 4" xfId="21910" xr:uid="{00000000-0005-0000-0000-00006C400000}"/>
    <cellStyle name="Normal 3 2" xfId="14205" xr:uid="{00000000-0005-0000-0000-00006D400000}"/>
    <cellStyle name="Normal 3 2 10" xfId="14206" xr:uid="{00000000-0005-0000-0000-00006E400000}"/>
    <cellStyle name="Normal 3 2 10 2" xfId="14207" xr:uid="{00000000-0005-0000-0000-00006F400000}"/>
    <cellStyle name="Normal 3 2 2" xfId="14208" xr:uid="{00000000-0005-0000-0000-000070400000}"/>
    <cellStyle name="Normal 3 2 2 10" xfId="21913" xr:uid="{00000000-0005-0000-0000-000071400000}"/>
    <cellStyle name="Normal 3 2 2 2" xfId="14209" xr:uid="{00000000-0005-0000-0000-000072400000}"/>
    <cellStyle name="Normal 3 2 2 2 2" xfId="14210" xr:uid="{00000000-0005-0000-0000-000073400000}"/>
    <cellStyle name="Normal 3 2 2 2 2 2" xfId="14211" xr:uid="{00000000-0005-0000-0000-000074400000}"/>
    <cellStyle name="Normal 3 2 2 2 2 2 2" xfId="14212" xr:uid="{00000000-0005-0000-0000-000075400000}"/>
    <cellStyle name="Normal 3 2 2 2 2 2 2 2" xfId="21917" xr:uid="{00000000-0005-0000-0000-000076400000}"/>
    <cellStyle name="Normal 3 2 2 2 2 2 3" xfId="14213" xr:uid="{00000000-0005-0000-0000-000077400000}"/>
    <cellStyle name="Normal 3 2 2 2 2 2 3 2" xfId="21918" xr:uid="{00000000-0005-0000-0000-000078400000}"/>
    <cellStyle name="Normal 3 2 2 2 2 2 4" xfId="14214" xr:uid="{00000000-0005-0000-0000-000079400000}"/>
    <cellStyle name="Normal 3 2 2 2 2 2 5" xfId="14215" xr:uid="{00000000-0005-0000-0000-00007A400000}"/>
    <cellStyle name="Normal 3 2 2 2 2 2 6" xfId="21916" xr:uid="{00000000-0005-0000-0000-00007B400000}"/>
    <cellStyle name="Normal 3 2 2 2 2 3" xfId="14216" xr:uid="{00000000-0005-0000-0000-00007C400000}"/>
    <cellStyle name="Normal 3 2 2 2 2 3 2" xfId="21919" xr:uid="{00000000-0005-0000-0000-00007D400000}"/>
    <cellStyle name="Normal 3 2 2 2 2 4" xfId="14217" xr:uid="{00000000-0005-0000-0000-00007E400000}"/>
    <cellStyle name="Normal 3 2 2 2 2 4 2" xfId="21920" xr:uid="{00000000-0005-0000-0000-00007F400000}"/>
    <cellStyle name="Normal 3 2 2 2 2 5" xfId="14218" xr:uid="{00000000-0005-0000-0000-000080400000}"/>
    <cellStyle name="Normal 3 2 2 2 2 6" xfId="14219" xr:uid="{00000000-0005-0000-0000-000081400000}"/>
    <cellStyle name="Normal 3 2 2 2 2 7" xfId="21915" xr:uid="{00000000-0005-0000-0000-000082400000}"/>
    <cellStyle name="Normal 3 2 2 2 3" xfId="14220" xr:uid="{00000000-0005-0000-0000-000083400000}"/>
    <cellStyle name="Normal 3 2 2 2 3 2" xfId="14221" xr:uid="{00000000-0005-0000-0000-000084400000}"/>
    <cellStyle name="Normal 3 2 2 2 3 2 2" xfId="21922" xr:uid="{00000000-0005-0000-0000-000085400000}"/>
    <cellStyle name="Normal 3 2 2 2 3 3" xfId="14222" xr:uid="{00000000-0005-0000-0000-000086400000}"/>
    <cellStyle name="Normal 3 2 2 2 3 3 2" xfId="21923" xr:uid="{00000000-0005-0000-0000-000087400000}"/>
    <cellStyle name="Normal 3 2 2 2 3 4" xfId="14223" xr:uid="{00000000-0005-0000-0000-000088400000}"/>
    <cellStyle name="Normal 3 2 2 2 3 5" xfId="14224" xr:uid="{00000000-0005-0000-0000-000089400000}"/>
    <cellStyle name="Normal 3 2 2 2 3 6" xfId="21921" xr:uid="{00000000-0005-0000-0000-00008A400000}"/>
    <cellStyle name="Normal 3 2 2 2 4" xfId="14225" xr:uid="{00000000-0005-0000-0000-00008B400000}"/>
    <cellStyle name="Normal 3 2 2 2 4 2" xfId="21924" xr:uid="{00000000-0005-0000-0000-00008C400000}"/>
    <cellStyle name="Normal 3 2 2 2 5" xfId="14226" xr:uid="{00000000-0005-0000-0000-00008D400000}"/>
    <cellStyle name="Normal 3 2 2 2 5 2" xfId="21925" xr:uid="{00000000-0005-0000-0000-00008E400000}"/>
    <cellStyle name="Normal 3 2 2 2 6" xfId="14227" xr:uid="{00000000-0005-0000-0000-00008F400000}"/>
    <cellStyle name="Normal 3 2 2 2 7" xfId="14228" xr:uid="{00000000-0005-0000-0000-000090400000}"/>
    <cellStyle name="Normal 3 2 2 2 8" xfId="21914" xr:uid="{00000000-0005-0000-0000-000091400000}"/>
    <cellStyle name="Normal 3 2 2 3" xfId="14229" xr:uid="{00000000-0005-0000-0000-000092400000}"/>
    <cellStyle name="Normal 3 2 2 3 2" xfId="14230" xr:uid="{00000000-0005-0000-0000-000093400000}"/>
    <cellStyle name="Normal 3 2 2 3 2 2" xfId="14231" xr:uid="{00000000-0005-0000-0000-000094400000}"/>
    <cellStyle name="Normal 3 2 2 3 2 2 2" xfId="21928" xr:uid="{00000000-0005-0000-0000-000095400000}"/>
    <cellStyle name="Normal 3 2 2 3 2 3" xfId="14232" xr:uid="{00000000-0005-0000-0000-000096400000}"/>
    <cellStyle name="Normal 3 2 2 3 2 3 2" xfId="21929" xr:uid="{00000000-0005-0000-0000-000097400000}"/>
    <cellStyle name="Normal 3 2 2 3 2 4" xfId="14233" xr:uid="{00000000-0005-0000-0000-000098400000}"/>
    <cellStyle name="Normal 3 2 2 3 2 5" xfId="14234" xr:uid="{00000000-0005-0000-0000-000099400000}"/>
    <cellStyle name="Normal 3 2 2 3 2 6" xfId="21927" xr:uid="{00000000-0005-0000-0000-00009A400000}"/>
    <cellStyle name="Normal 3 2 2 3 3" xfId="14235" xr:uid="{00000000-0005-0000-0000-00009B400000}"/>
    <cellStyle name="Normal 3 2 2 3 3 2" xfId="21930" xr:uid="{00000000-0005-0000-0000-00009C400000}"/>
    <cellStyle name="Normal 3 2 2 3 4" xfId="14236" xr:uid="{00000000-0005-0000-0000-00009D400000}"/>
    <cellStyle name="Normal 3 2 2 3 4 2" xfId="21931" xr:uid="{00000000-0005-0000-0000-00009E400000}"/>
    <cellStyle name="Normal 3 2 2 3 5" xfId="14237" xr:uid="{00000000-0005-0000-0000-00009F400000}"/>
    <cellStyle name="Normal 3 2 2 3 6" xfId="14238" xr:uid="{00000000-0005-0000-0000-0000A0400000}"/>
    <cellStyle name="Normal 3 2 2 3 7" xfId="21926" xr:uid="{00000000-0005-0000-0000-0000A1400000}"/>
    <cellStyle name="Normal 3 2 2 4" xfId="14239" xr:uid="{00000000-0005-0000-0000-0000A2400000}"/>
    <cellStyle name="Normal 3 2 2 4 2" xfId="14240" xr:uid="{00000000-0005-0000-0000-0000A3400000}"/>
    <cellStyle name="Normal 3 2 2 4 2 2" xfId="21933" xr:uid="{00000000-0005-0000-0000-0000A4400000}"/>
    <cellStyle name="Normal 3 2 2 4 3" xfId="14241" xr:uid="{00000000-0005-0000-0000-0000A5400000}"/>
    <cellStyle name="Normal 3 2 2 4 3 2" xfId="21934" xr:uid="{00000000-0005-0000-0000-0000A6400000}"/>
    <cellStyle name="Normal 3 2 2 4 4" xfId="14242" xr:uid="{00000000-0005-0000-0000-0000A7400000}"/>
    <cellStyle name="Normal 3 2 2 4 5" xfId="14243" xr:uid="{00000000-0005-0000-0000-0000A8400000}"/>
    <cellStyle name="Normal 3 2 2 4 6" xfId="21932" xr:uid="{00000000-0005-0000-0000-0000A9400000}"/>
    <cellStyle name="Normal 3 2 2 5" xfId="14244" xr:uid="{00000000-0005-0000-0000-0000AA400000}"/>
    <cellStyle name="Normal 3 2 2 5 2" xfId="21935" xr:uid="{00000000-0005-0000-0000-0000AB400000}"/>
    <cellStyle name="Normal 3 2 2 6" xfId="14245" xr:uid="{00000000-0005-0000-0000-0000AC400000}"/>
    <cellStyle name="Normal 3 2 2 6 2" xfId="21936" xr:uid="{00000000-0005-0000-0000-0000AD400000}"/>
    <cellStyle name="Normal 3 2 2 7" xfId="14246" xr:uid="{00000000-0005-0000-0000-0000AE400000}"/>
    <cellStyle name="Normal 3 2 2 8" xfId="14247" xr:uid="{00000000-0005-0000-0000-0000AF400000}"/>
    <cellStyle name="Normal 3 2 2 8 2" xfId="14248" xr:uid="{00000000-0005-0000-0000-0000B0400000}"/>
    <cellStyle name="Normal 3 2 2 9" xfId="14249" xr:uid="{00000000-0005-0000-0000-0000B1400000}"/>
    <cellStyle name="Normal 3 2 3" xfId="14250" xr:uid="{00000000-0005-0000-0000-0000B2400000}"/>
    <cellStyle name="Normal 3 2 3 2" xfId="14251" xr:uid="{00000000-0005-0000-0000-0000B3400000}"/>
    <cellStyle name="Normal 3 2 3 2 2" xfId="14252" xr:uid="{00000000-0005-0000-0000-0000B4400000}"/>
    <cellStyle name="Normal 3 2 3 2 2 2" xfId="14253" xr:uid="{00000000-0005-0000-0000-0000B5400000}"/>
    <cellStyle name="Normal 3 2 3 2 2 2 2" xfId="21940" xr:uid="{00000000-0005-0000-0000-0000B6400000}"/>
    <cellStyle name="Normal 3 2 3 2 2 3" xfId="14254" xr:uid="{00000000-0005-0000-0000-0000B7400000}"/>
    <cellStyle name="Normal 3 2 3 2 2 3 2" xfId="21941" xr:uid="{00000000-0005-0000-0000-0000B8400000}"/>
    <cellStyle name="Normal 3 2 3 2 2 4" xfId="14255" xr:uid="{00000000-0005-0000-0000-0000B9400000}"/>
    <cellStyle name="Normal 3 2 3 2 2 5" xfId="14256" xr:uid="{00000000-0005-0000-0000-0000BA400000}"/>
    <cellStyle name="Normal 3 2 3 2 2 6" xfId="21939" xr:uid="{00000000-0005-0000-0000-0000BB400000}"/>
    <cellStyle name="Normal 3 2 3 2 3" xfId="14257" xr:uid="{00000000-0005-0000-0000-0000BC400000}"/>
    <cellStyle name="Normal 3 2 3 2 3 2" xfId="21942" xr:uid="{00000000-0005-0000-0000-0000BD400000}"/>
    <cellStyle name="Normal 3 2 3 2 4" xfId="14258" xr:uid="{00000000-0005-0000-0000-0000BE400000}"/>
    <cellStyle name="Normal 3 2 3 2 4 2" xfId="21943" xr:uid="{00000000-0005-0000-0000-0000BF400000}"/>
    <cellStyle name="Normal 3 2 3 2 5" xfId="14259" xr:uid="{00000000-0005-0000-0000-0000C0400000}"/>
    <cellStyle name="Normal 3 2 3 2 6" xfId="14260" xr:uid="{00000000-0005-0000-0000-0000C1400000}"/>
    <cellStyle name="Normal 3 2 3 2 7" xfId="21938" xr:uid="{00000000-0005-0000-0000-0000C2400000}"/>
    <cellStyle name="Normal 3 2 3 3" xfId="14261" xr:uid="{00000000-0005-0000-0000-0000C3400000}"/>
    <cellStyle name="Normal 3 2 3 3 2" xfId="14262" xr:uid="{00000000-0005-0000-0000-0000C4400000}"/>
    <cellStyle name="Normal 3 2 3 3 2 2" xfId="21945" xr:uid="{00000000-0005-0000-0000-0000C5400000}"/>
    <cellStyle name="Normal 3 2 3 3 3" xfId="14263" xr:uid="{00000000-0005-0000-0000-0000C6400000}"/>
    <cellStyle name="Normal 3 2 3 3 3 2" xfId="21946" xr:uid="{00000000-0005-0000-0000-0000C7400000}"/>
    <cellStyle name="Normal 3 2 3 3 4" xfId="14264" xr:uid="{00000000-0005-0000-0000-0000C8400000}"/>
    <cellStyle name="Normal 3 2 3 3 5" xfId="14265" xr:uid="{00000000-0005-0000-0000-0000C9400000}"/>
    <cellStyle name="Normal 3 2 3 3 6" xfId="21944" xr:uid="{00000000-0005-0000-0000-0000CA400000}"/>
    <cellStyle name="Normal 3 2 3 4" xfId="14266" xr:uid="{00000000-0005-0000-0000-0000CB400000}"/>
    <cellStyle name="Normal 3 2 3 4 2" xfId="21947" xr:uid="{00000000-0005-0000-0000-0000CC400000}"/>
    <cellStyle name="Normal 3 2 3 5" xfId="14267" xr:uid="{00000000-0005-0000-0000-0000CD400000}"/>
    <cellStyle name="Normal 3 2 3 5 2" xfId="21948" xr:uid="{00000000-0005-0000-0000-0000CE400000}"/>
    <cellStyle name="Normal 3 2 3 6" xfId="14268" xr:uid="{00000000-0005-0000-0000-0000CF400000}"/>
    <cellStyle name="Normal 3 2 3 7" xfId="14269" xr:uid="{00000000-0005-0000-0000-0000D0400000}"/>
    <cellStyle name="Normal 3 2 3 8" xfId="21937" xr:uid="{00000000-0005-0000-0000-0000D1400000}"/>
    <cellStyle name="Normal 3 2 4" xfId="14270" xr:uid="{00000000-0005-0000-0000-0000D2400000}"/>
    <cellStyle name="Normal 3 2 4 2" xfId="14271" xr:uid="{00000000-0005-0000-0000-0000D3400000}"/>
    <cellStyle name="Normal 3 2 4 2 2" xfId="14272" xr:uid="{00000000-0005-0000-0000-0000D4400000}"/>
    <cellStyle name="Normal 3 2 4 2 2 2" xfId="21951" xr:uid="{00000000-0005-0000-0000-0000D5400000}"/>
    <cellStyle name="Normal 3 2 4 2 3" xfId="14273" xr:uid="{00000000-0005-0000-0000-0000D6400000}"/>
    <cellStyle name="Normal 3 2 4 2 3 2" xfId="21952" xr:uid="{00000000-0005-0000-0000-0000D7400000}"/>
    <cellStyle name="Normal 3 2 4 2 4" xfId="14274" xr:uid="{00000000-0005-0000-0000-0000D8400000}"/>
    <cellStyle name="Normal 3 2 4 2 5" xfId="14275" xr:uid="{00000000-0005-0000-0000-0000D9400000}"/>
    <cellStyle name="Normal 3 2 4 2 6" xfId="21950" xr:uid="{00000000-0005-0000-0000-0000DA400000}"/>
    <cellStyle name="Normal 3 2 4 3" xfId="14276" xr:uid="{00000000-0005-0000-0000-0000DB400000}"/>
    <cellStyle name="Normal 3 2 4 3 2" xfId="21953" xr:uid="{00000000-0005-0000-0000-0000DC400000}"/>
    <cellStyle name="Normal 3 2 4 4" xfId="14277" xr:uid="{00000000-0005-0000-0000-0000DD400000}"/>
    <cellStyle name="Normal 3 2 4 4 2" xfId="21954" xr:uid="{00000000-0005-0000-0000-0000DE400000}"/>
    <cellStyle name="Normal 3 2 4 5" xfId="14278" xr:uid="{00000000-0005-0000-0000-0000DF400000}"/>
    <cellStyle name="Normal 3 2 4 5 2" xfId="14279" xr:uid="{00000000-0005-0000-0000-0000E0400000}"/>
    <cellStyle name="Normal 3 2 4 5 3" xfId="21955" xr:uid="{00000000-0005-0000-0000-0000E1400000}"/>
    <cellStyle name="Normal 3 2 4 6" xfId="14280" xr:uid="{00000000-0005-0000-0000-0000E2400000}"/>
    <cellStyle name="Normal 3 2 4 7" xfId="21949" xr:uid="{00000000-0005-0000-0000-0000E3400000}"/>
    <cellStyle name="Normal 3 2 5" xfId="14281" xr:uid="{00000000-0005-0000-0000-0000E4400000}"/>
    <cellStyle name="Normal 3 2 5 2" xfId="14282" xr:uid="{00000000-0005-0000-0000-0000E5400000}"/>
    <cellStyle name="Normal 3 2 5 2 2" xfId="21957" xr:uid="{00000000-0005-0000-0000-0000E6400000}"/>
    <cellStyle name="Normal 3 2 5 3" xfId="14283" xr:uid="{00000000-0005-0000-0000-0000E7400000}"/>
    <cellStyle name="Normal 3 2 5 3 2" xfId="21958" xr:uid="{00000000-0005-0000-0000-0000E8400000}"/>
    <cellStyle name="Normal 3 2 5 4" xfId="14284" xr:uid="{00000000-0005-0000-0000-0000E9400000}"/>
    <cellStyle name="Normal 3 2 5 5" xfId="14285" xr:uid="{00000000-0005-0000-0000-0000EA400000}"/>
    <cellStyle name="Normal 3 2 5 6" xfId="21956" xr:uid="{00000000-0005-0000-0000-0000EB400000}"/>
    <cellStyle name="Normal 3 2 6" xfId="14286" xr:uid="{00000000-0005-0000-0000-0000EC400000}"/>
    <cellStyle name="Normal 3 2 6 2" xfId="14287" xr:uid="{00000000-0005-0000-0000-0000ED400000}"/>
    <cellStyle name="Normal 3 2 6 2 2" xfId="14288" xr:uid="{00000000-0005-0000-0000-0000EE400000}"/>
    <cellStyle name="Normal 3 2 6 2 3" xfId="21960" xr:uid="{00000000-0005-0000-0000-0000EF400000}"/>
    <cellStyle name="Normal 3 2 6 3" xfId="14289" xr:uid="{00000000-0005-0000-0000-0000F0400000}"/>
    <cellStyle name="Normal 3 2 6 3 2" xfId="21961" xr:uid="{00000000-0005-0000-0000-0000F1400000}"/>
    <cellStyle name="Normal 3 2 6 4" xfId="14290" xr:uid="{00000000-0005-0000-0000-0000F2400000}"/>
    <cellStyle name="Normal 3 2 6 5" xfId="21959" xr:uid="{00000000-0005-0000-0000-0000F3400000}"/>
    <cellStyle name="Normal 3 2 7" xfId="14291" xr:uid="{00000000-0005-0000-0000-0000F4400000}"/>
    <cellStyle name="Normal 3 2 7 2" xfId="21962" xr:uid="{00000000-0005-0000-0000-0000F5400000}"/>
    <cellStyle name="Normal 3 2 8" xfId="14292" xr:uid="{00000000-0005-0000-0000-0000F6400000}"/>
    <cellStyle name="Normal 3 2 8 2" xfId="14293" xr:uid="{00000000-0005-0000-0000-0000F7400000}"/>
    <cellStyle name="Normal 3 2 8 3" xfId="21963" xr:uid="{00000000-0005-0000-0000-0000F8400000}"/>
    <cellStyle name="Normal 3 2 9" xfId="14294" xr:uid="{00000000-0005-0000-0000-0000F9400000}"/>
    <cellStyle name="Normal 3 2 9 2" xfId="14295" xr:uid="{00000000-0005-0000-0000-0000FA400000}"/>
    <cellStyle name="Normal 3 2 9 2 2" xfId="14296" xr:uid="{00000000-0005-0000-0000-0000FB400000}"/>
    <cellStyle name="Normal 3 20" xfId="14297" xr:uid="{00000000-0005-0000-0000-0000FC400000}"/>
    <cellStyle name="Normal 3 20 2" xfId="14298" xr:uid="{00000000-0005-0000-0000-0000FD400000}"/>
    <cellStyle name="Normal 3 20 2 2" xfId="21965" xr:uid="{00000000-0005-0000-0000-0000FE400000}"/>
    <cellStyle name="Normal 3 20 3" xfId="14299" xr:uid="{00000000-0005-0000-0000-0000FF400000}"/>
    <cellStyle name="Normal 3 20 3 2" xfId="21966" xr:uid="{00000000-0005-0000-0000-000000410000}"/>
    <cellStyle name="Normal 3 20 4" xfId="21964" xr:uid="{00000000-0005-0000-0000-000001410000}"/>
    <cellStyle name="Normal 3 21" xfId="14300" xr:uid="{00000000-0005-0000-0000-000002410000}"/>
    <cellStyle name="Normal 3 21 2" xfId="14301" xr:uid="{00000000-0005-0000-0000-000003410000}"/>
    <cellStyle name="Normal 3 21 2 2" xfId="21968" xr:uid="{00000000-0005-0000-0000-000004410000}"/>
    <cellStyle name="Normal 3 21 3" xfId="21967" xr:uid="{00000000-0005-0000-0000-000005410000}"/>
    <cellStyle name="Normal 3 22" xfId="14302" xr:uid="{00000000-0005-0000-0000-000006410000}"/>
    <cellStyle name="Normal 3 22 2" xfId="14303" xr:uid="{00000000-0005-0000-0000-000007410000}"/>
    <cellStyle name="Normal 3 22 2 2" xfId="21970" xr:uid="{00000000-0005-0000-0000-000008410000}"/>
    <cellStyle name="Normal 3 22 3" xfId="21969" xr:uid="{00000000-0005-0000-0000-000009410000}"/>
    <cellStyle name="Normal 3 23" xfId="14304" xr:uid="{00000000-0005-0000-0000-00000A410000}"/>
    <cellStyle name="Normal 3 23 2" xfId="14305" xr:uid="{00000000-0005-0000-0000-00000B410000}"/>
    <cellStyle name="Normal 3 23 2 2" xfId="21972" xr:uid="{00000000-0005-0000-0000-00000C410000}"/>
    <cellStyle name="Normal 3 23 3" xfId="21971" xr:uid="{00000000-0005-0000-0000-00000D410000}"/>
    <cellStyle name="Normal 3 24" xfId="14306" xr:uid="{00000000-0005-0000-0000-00000E410000}"/>
    <cellStyle name="Normal 3 24 2" xfId="21973" xr:uid="{00000000-0005-0000-0000-00000F410000}"/>
    <cellStyle name="Normal 3 25" xfId="14307" xr:uid="{00000000-0005-0000-0000-000010410000}"/>
    <cellStyle name="Normal 3 25 2" xfId="21974" xr:uid="{00000000-0005-0000-0000-000011410000}"/>
    <cellStyle name="Normal 3 26" xfId="14308" xr:uid="{00000000-0005-0000-0000-000012410000}"/>
    <cellStyle name="Normal 3 26 2" xfId="21975" xr:uid="{00000000-0005-0000-0000-000013410000}"/>
    <cellStyle name="Normal 3 27" xfId="14309" xr:uid="{00000000-0005-0000-0000-000014410000}"/>
    <cellStyle name="Normal 3 27 2" xfId="21976" xr:uid="{00000000-0005-0000-0000-000015410000}"/>
    <cellStyle name="Normal 3 28" xfId="14310" xr:uid="{00000000-0005-0000-0000-000016410000}"/>
    <cellStyle name="Normal 3 28 2" xfId="21977" xr:uid="{00000000-0005-0000-0000-000017410000}"/>
    <cellStyle name="Normal 3 29" xfId="14311" xr:uid="{00000000-0005-0000-0000-000018410000}"/>
    <cellStyle name="Normal 3 29 2" xfId="21978" xr:uid="{00000000-0005-0000-0000-000019410000}"/>
    <cellStyle name="Normal 3 3" xfId="14312" xr:uid="{00000000-0005-0000-0000-00001A410000}"/>
    <cellStyle name="Normal 3 3 10" xfId="14313" xr:uid="{00000000-0005-0000-0000-00001B410000}"/>
    <cellStyle name="Normal 3 3 11" xfId="14314" xr:uid="{00000000-0005-0000-0000-00001C410000}"/>
    <cellStyle name="Normal 3 3 12" xfId="14315" xr:uid="{00000000-0005-0000-0000-00001D410000}"/>
    <cellStyle name="Normal 3 3 13" xfId="14316" xr:uid="{00000000-0005-0000-0000-00001E410000}"/>
    <cellStyle name="Normal 3 3 14" xfId="14317" xr:uid="{00000000-0005-0000-0000-00001F410000}"/>
    <cellStyle name="Normal 3 3 15" xfId="14318" xr:uid="{00000000-0005-0000-0000-000020410000}"/>
    <cellStyle name="Normal 3 3 16" xfId="14319" xr:uid="{00000000-0005-0000-0000-000021410000}"/>
    <cellStyle name="Normal 3 3 16 2" xfId="21979" xr:uid="{00000000-0005-0000-0000-000022410000}"/>
    <cellStyle name="Normal 3 3 17" xfId="14320" xr:uid="{00000000-0005-0000-0000-000023410000}"/>
    <cellStyle name="Normal 3 3 17 2" xfId="21980" xr:uid="{00000000-0005-0000-0000-000024410000}"/>
    <cellStyle name="Normal 3 3 18" xfId="14321" xr:uid="{00000000-0005-0000-0000-000025410000}"/>
    <cellStyle name="Normal 3 3 19" xfId="14322" xr:uid="{00000000-0005-0000-0000-000026410000}"/>
    <cellStyle name="Normal 3 3 2" xfId="14323" xr:uid="{00000000-0005-0000-0000-000027410000}"/>
    <cellStyle name="Normal 3 3 2 2" xfId="14324" xr:uid="{00000000-0005-0000-0000-000028410000}"/>
    <cellStyle name="Normal 3 3 2 2 2" xfId="14325" xr:uid="{00000000-0005-0000-0000-000029410000}"/>
    <cellStyle name="Normal 3 3 2 2 2 2" xfId="14326" xr:uid="{00000000-0005-0000-0000-00002A410000}"/>
    <cellStyle name="Normal 3 3 2 2 2 2 2" xfId="21983" xr:uid="{00000000-0005-0000-0000-00002B410000}"/>
    <cellStyle name="Normal 3 3 2 2 2 3" xfId="14327" xr:uid="{00000000-0005-0000-0000-00002C410000}"/>
    <cellStyle name="Normal 3 3 2 2 2 3 2" xfId="21984" xr:uid="{00000000-0005-0000-0000-00002D410000}"/>
    <cellStyle name="Normal 3 3 2 2 2 4" xfId="21982" xr:uid="{00000000-0005-0000-0000-00002E410000}"/>
    <cellStyle name="Normal 3 3 2 2 3" xfId="14328" xr:uid="{00000000-0005-0000-0000-00002F410000}"/>
    <cellStyle name="Normal 3 3 2 2 3 2" xfId="14329" xr:uid="{00000000-0005-0000-0000-000030410000}"/>
    <cellStyle name="Normal 3 3 2 2 3 2 2" xfId="21986" xr:uid="{00000000-0005-0000-0000-000031410000}"/>
    <cellStyle name="Normal 3 3 2 2 3 3" xfId="21985" xr:uid="{00000000-0005-0000-0000-000032410000}"/>
    <cellStyle name="Normal 3 3 2 2 4" xfId="14330" xr:uid="{00000000-0005-0000-0000-000033410000}"/>
    <cellStyle name="Normal 3 3 2 2 4 2" xfId="21987" xr:uid="{00000000-0005-0000-0000-000034410000}"/>
    <cellStyle name="Normal 3 3 2 2 5" xfId="21981" xr:uid="{00000000-0005-0000-0000-000035410000}"/>
    <cellStyle name="Normal 3 3 2 3" xfId="14331" xr:uid="{00000000-0005-0000-0000-000036410000}"/>
    <cellStyle name="Normal 3 3 2 3 2" xfId="14332" xr:uid="{00000000-0005-0000-0000-000037410000}"/>
    <cellStyle name="Normal 3 3 2 3 2 2" xfId="14333" xr:uid="{00000000-0005-0000-0000-000038410000}"/>
    <cellStyle name="Normal 3 3 2 3 2 2 2" xfId="21990" xr:uid="{00000000-0005-0000-0000-000039410000}"/>
    <cellStyle name="Normal 3 3 2 3 2 3" xfId="21989" xr:uid="{00000000-0005-0000-0000-00003A410000}"/>
    <cellStyle name="Normal 3 3 2 3 3" xfId="14334" xr:uid="{00000000-0005-0000-0000-00003B410000}"/>
    <cellStyle name="Normal 3 3 2 3 3 2" xfId="21991" xr:uid="{00000000-0005-0000-0000-00003C410000}"/>
    <cellStyle name="Normal 3 3 2 3 4" xfId="21988" xr:uid="{00000000-0005-0000-0000-00003D410000}"/>
    <cellStyle name="Normal 3 3 2 4" xfId="14335" xr:uid="{00000000-0005-0000-0000-00003E410000}"/>
    <cellStyle name="Normal 3 3 2 4 2" xfId="14336" xr:uid="{00000000-0005-0000-0000-00003F410000}"/>
    <cellStyle name="Normal 3 3 2 4 2 2" xfId="21993" xr:uid="{00000000-0005-0000-0000-000040410000}"/>
    <cellStyle name="Normal 3 3 2 4 3" xfId="21992" xr:uid="{00000000-0005-0000-0000-000041410000}"/>
    <cellStyle name="Normal 3 3 2 5" xfId="14337" xr:uid="{00000000-0005-0000-0000-000042410000}"/>
    <cellStyle name="Normal 3 3 2 5 2" xfId="21994" xr:uid="{00000000-0005-0000-0000-000043410000}"/>
    <cellStyle name="Normal 3 3 2 6" xfId="14338" xr:uid="{00000000-0005-0000-0000-000044410000}"/>
    <cellStyle name="Normal 3 3 2 6 2" xfId="21995" xr:uid="{00000000-0005-0000-0000-000045410000}"/>
    <cellStyle name="Normal 3 3 2 7" xfId="14339" xr:uid="{00000000-0005-0000-0000-000046410000}"/>
    <cellStyle name="Normal 3 3 2 7 2" xfId="21996" xr:uid="{00000000-0005-0000-0000-000047410000}"/>
    <cellStyle name="Normal 3 3 2 8" xfId="14340" xr:uid="{00000000-0005-0000-0000-000048410000}"/>
    <cellStyle name="Normal 3 3 2 8 2" xfId="21997" xr:uid="{00000000-0005-0000-0000-000049410000}"/>
    <cellStyle name="Normal 3 3 3" xfId="14341" xr:uid="{00000000-0005-0000-0000-00004A410000}"/>
    <cellStyle name="Normal 3 3 3 2" xfId="14342" xr:uid="{00000000-0005-0000-0000-00004B410000}"/>
    <cellStyle name="Normal 3 3 3 2 2" xfId="14343" xr:uid="{00000000-0005-0000-0000-00004C410000}"/>
    <cellStyle name="Normal 3 3 3 2 2 2" xfId="21999" xr:uid="{00000000-0005-0000-0000-00004D410000}"/>
    <cellStyle name="Normal 3 3 3 2 3" xfId="14344" xr:uid="{00000000-0005-0000-0000-00004E410000}"/>
    <cellStyle name="Normal 3 3 3 2 3 2" xfId="22000" xr:uid="{00000000-0005-0000-0000-00004F410000}"/>
    <cellStyle name="Normal 3 3 3 2 4" xfId="21998" xr:uid="{00000000-0005-0000-0000-000050410000}"/>
    <cellStyle name="Normal 3 3 3 3" xfId="14345" xr:uid="{00000000-0005-0000-0000-000051410000}"/>
    <cellStyle name="Normal 3 3 3 3 2" xfId="14346" xr:uid="{00000000-0005-0000-0000-000052410000}"/>
    <cellStyle name="Normal 3 3 3 3 2 2" xfId="22002" xr:uid="{00000000-0005-0000-0000-000053410000}"/>
    <cellStyle name="Normal 3 3 3 3 3" xfId="22001" xr:uid="{00000000-0005-0000-0000-000054410000}"/>
    <cellStyle name="Normal 3 3 3 4" xfId="14347" xr:uid="{00000000-0005-0000-0000-000055410000}"/>
    <cellStyle name="Normal 3 3 3 4 2" xfId="22003" xr:uid="{00000000-0005-0000-0000-000056410000}"/>
    <cellStyle name="Normal 3 3 3 5" xfId="14348" xr:uid="{00000000-0005-0000-0000-000057410000}"/>
    <cellStyle name="Normal 3 3 3 5 2" xfId="22004" xr:uid="{00000000-0005-0000-0000-000058410000}"/>
    <cellStyle name="Normal 3 3 3 6" xfId="14349" xr:uid="{00000000-0005-0000-0000-000059410000}"/>
    <cellStyle name="Normal 3 3 3 6 2" xfId="22005" xr:uid="{00000000-0005-0000-0000-00005A410000}"/>
    <cellStyle name="Normal 3 3 3 7" xfId="14350" xr:uid="{00000000-0005-0000-0000-00005B410000}"/>
    <cellStyle name="Normal 3 3 3 7 2" xfId="22006" xr:uid="{00000000-0005-0000-0000-00005C410000}"/>
    <cellStyle name="Normal 3 3 3 8" xfId="14351" xr:uid="{00000000-0005-0000-0000-00005D410000}"/>
    <cellStyle name="Normal 3 3 4" xfId="14352" xr:uid="{00000000-0005-0000-0000-00005E410000}"/>
    <cellStyle name="Normal 3 3 4 2" xfId="14353" xr:uid="{00000000-0005-0000-0000-00005F410000}"/>
    <cellStyle name="Normal 3 3 4 2 2" xfId="14354" xr:uid="{00000000-0005-0000-0000-000060410000}"/>
    <cellStyle name="Normal 3 3 4 2 2 2" xfId="22008" xr:uid="{00000000-0005-0000-0000-000061410000}"/>
    <cellStyle name="Normal 3 3 4 2 3" xfId="22007" xr:uid="{00000000-0005-0000-0000-000062410000}"/>
    <cellStyle name="Normal 3 3 4 3" xfId="14355" xr:uid="{00000000-0005-0000-0000-000063410000}"/>
    <cellStyle name="Normal 3 3 4 3 2" xfId="22009" xr:uid="{00000000-0005-0000-0000-000064410000}"/>
    <cellStyle name="Normal 3 3 4 4" xfId="14356" xr:uid="{00000000-0005-0000-0000-000065410000}"/>
    <cellStyle name="Normal 3 3 4 4 2" xfId="22010" xr:uid="{00000000-0005-0000-0000-000066410000}"/>
    <cellStyle name="Normal 3 3 4 5" xfId="14357" xr:uid="{00000000-0005-0000-0000-000067410000}"/>
    <cellStyle name="Normal 3 3 4 5 2" xfId="22011" xr:uid="{00000000-0005-0000-0000-000068410000}"/>
    <cellStyle name="Normal 3 3 4 6" xfId="14358" xr:uid="{00000000-0005-0000-0000-000069410000}"/>
    <cellStyle name="Normal 3 3 4 6 2" xfId="22012" xr:uid="{00000000-0005-0000-0000-00006A410000}"/>
    <cellStyle name="Normal 3 3 4 7" xfId="14359" xr:uid="{00000000-0005-0000-0000-00006B410000}"/>
    <cellStyle name="Normal 3 3 5" xfId="14360" xr:uid="{00000000-0005-0000-0000-00006C410000}"/>
    <cellStyle name="Normal 3 3 5 2" xfId="14361" xr:uid="{00000000-0005-0000-0000-00006D410000}"/>
    <cellStyle name="Normal 3 3 5 2 2" xfId="22013" xr:uid="{00000000-0005-0000-0000-00006E410000}"/>
    <cellStyle name="Normal 3 3 5 3" xfId="14362" xr:uid="{00000000-0005-0000-0000-00006F410000}"/>
    <cellStyle name="Normal 3 3 5 3 2" xfId="22014" xr:uid="{00000000-0005-0000-0000-000070410000}"/>
    <cellStyle name="Normal 3 3 5 4" xfId="14363" xr:uid="{00000000-0005-0000-0000-000071410000}"/>
    <cellStyle name="Normal 3 3 5 4 2" xfId="22015" xr:uid="{00000000-0005-0000-0000-000072410000}"/>
    <cellStyle name="Normal 3 3 6" xfId="14364" xr:uid="{00000000-0005-0000-0000-000073410000}"/>
    <cellStyle name="Normal 3 3 6 2" xfId="14365" xr:uid="{00000000-0005-0000-0000-000074410000}"/>
    <cellStyle name="Normal 3 3 6 2 2" xfId="22016" xr:uid="{00000000-0005-0000-0000-000075410000}"/>
    <cellStyle name="Normal 3 3 6 3" xfId="14366" xr:uid="{00000000-0005-0000-0000-000076410000}"/>
    <cellStyle name="Normal 3 3 6 3 2" xfId="22017" xr:uid="{00000000-0005-0000-0000-000077410000}"/>
    <cellStyle name="Normal 3 3 7" xfId="14367" xr:uid="{00000000-0005-0000-0000-000078410000}"/>
    <cellStyle name="Normal 3 3 7 2" xfId="14368" xr:uid="{00000000-0005-0000-0000-000079410000}"/>
    <cellStyle name="Normal 3 3 7 2 2" xfId="22018" xr:uid="{00000000-0005-0000-0000-00007A410000}"/>
    <cellStyle name="Normal 3 3 7 3" xfId="14369" xr:uid="{00000000-0005-0000-0000-00007B410000}"/>
    <cellStyle name="Normal 3 3 7 3 2" xfId="22019" xr:uid="{00000000-0005-0000-0000-00007C410000}"/>
    <cellStyle name="Normal 3 3 8" xfId="14370" xr:uid="{00000000-0005-0000-0000-00007D410000}"/>
    <cellStyle name="Normal 3 3 8 2" xfId="14371" xr:uid="{00000000-0005-0000-0000-00007E410000}"/>
    <cellStyle name="Normal 3 3 8 2 2" xfId="22020" xr:uid="{00000000-0005-0000-0000-00007F410000}"/>
    <cellStyle name="Normal 3 3 8 3" xfId="14372" xr:uid="{00000000-0005-0000-0000-000080410000}"/>
    <cellStyle name="Normal 3 3 8 3 2" xfId="22021" xr:uid="{00000000-0005-0000-0000-000081410000}"/>
    <cellStyle name="Normal 3 3 9" xfId="14373" xr:uid="{00000000-0005-0000-0000-000082410000}"/>
    <cellStyle name="Normal 3 3 9 2" xfId="14374" xr:uid="{00000000-0005-0000-0000-000083410000}"/>
    <cellStyle name="Normal 3 3 9 2 2" xfId="22022" xr:uid="{00000000-0005-0000-0000-000084410000}"/>
    <cellStyle name="Normal 3 3 9 3" xfId="14375" xr:uid="{00000000-0005-0000-0000-000085410000}"/>
    <cellStyle name="Normal 3 3 9 3 2" xfId="22023" xr:uid="{00000000-0005-0000-0000-000086410000}"/>
    <cellStyle name="Normal 3 30" xfId="14376" xr:uid="{00000000-0005-0000-0000-000087410000}"/>
    <cellStyle name="Normal 3 31" xfId="19631" xr:uid="{00000000-0005-0000-0000-000088410000}"/>
    <cellStyle name="Normal 3 4" xfId="14377" xr:uid="{00000000-0005-0000-0000-000089410000}"/>
    <cellStyle name="Normal 3 4 2" xfId="14378" xr:uid="{00000000-0005-0000-0000-00008A410000}"/>
    <cellStyle name="Normal 3 4 2 2" xfId="14379" xr:uid="{00000000-0005-0000-0000-00008B410000}"/>
    <cellStyle name="Normal 3 4 2 2 2" xfId="22025" xr:uid="{00000000-0005-0000-0000-00008C410000}"/>
    <cellStyle name="Normal 3 4 2 3" xfId="22024" xr:uid="{00000000-0005-0000-0000-00008D410000}"/>
    <cellStyle name="Normal 3 4 3" xfId="14380" xr:uid="{00000000-0005-0000-0000-00008E410000}"/>
    <cellStyle name="Normal 3 4 3 2" xfId="14381" xr:uid="{00000000-0005-0000-0000-00008F410000}"/>
    <cellStyle name="Normal 3 4 3 2 2" xfId="22027" xr:uid="{00000000-0005-0000-0000-000090410000}"/>
    <cellStyle name="Normal 3 4 3 3" xfId="22026" xr:uid="{00000000-0005-0000-0000-000091410000}"/>
    <cellStyle name="Normal 3 4 4" xfId="14382" xr:uid="{00000000-0005-0000-0000-000092410000}"/>
    <cellStyle name="Normal 3 4 4 2" xfId="14383" xr:uid="{00000000-0005-0000-0000-000093410000}"/>
    <cellStyle name="Normal 3 4 4 2 2" xfId="22029" xr:uid="{00000000-0005-0000-0000-000094410000}"/>
    <cellStyle name="Normal 3 4 4 3" xfId="22028" xr:uid="{00000000-0005-0000-0000-000095410000}"/>
    <cellStyle name="Normal 3 4 5" xfId="14384" xr:uid="{00000000-0005-0000-0000-000096410000}"/>
    <cellStyle name="Normal 3 4 5 2" xfId="22030" xr:uid="{00000000-0005-0000-0000-000097410000}"/>
    <cellStyle name="Normal 3 4 6" xfId="14385" xr:uid="{00000000-0005-0000-0000-000098410000}"/>
    <cellStyle name="Normal 3 4 6 2" xfId="22031" xr:uid="{00000000-0005-0000-0000-000099410000}"/>
    <cellStyle name="Normal 3 4 7" xfId="14386" xr:uid="{00000000-0005-0000-0000-00009A410000}"/>
    <cellStyle name="Normal 3 4 7 2" xfId="22032" xr:uid="{00000000-0005-0000-0000-00009B410000}"/>
    <cellStyle name="Normal 3 4 8" xfId="14387" xr:uid="{00000000-0005-0000-0000-00009C410000}"/>
    <cellStyle name="Normal 3 5" xfId="14388" xr:uid="{00000000-0005-0000-0000-00009D410000}"/>
    <cellStyle name="Normal 3 5 10" xfId="14389" xr:uid="{00000000-0005-0000-0000-00009E410000}"/>
    <cellStyle name="Normal 3 5 11" xfId="22033" xr:uid="{00000000-0005-0000-0000-00009F410000}"/>
    <cellStyle name="Normal 3 5 2" xfId="14390" xr:uid="{00000000-0005-0000-0000-0000A0410000}"/>
    <cellStyle name="Normal 3 5 2 2" xfId="14391" xr:uid="{00000000-0005-0000-0000-0000A1410000}"/>
    <cellStyle name="Normal 3 5 2 2 2" xfId="14392" xr:uid="{00000000-0005-0000-0000-0000A2410000}"/>
    <cellStyle name="Normal 3 5 2 2 2 2" xfId="14393" xr:uid="{00000000-0005-0000-0000-0000A3410000}"/>
    <cellStyle name="Normal 3 5 2 2 2 2 2" xfId="22037" xr:uid="{00000000-0005-0000-0000-0000A4410000}"/>
    <cellStyle name="Normal 3 5 2 2 2 3" xfId="14394" xr:uid="{00000000-0005-0000-0000-0000A5410000}"/>
    <cellStyle name="Normal 3 5 2 2 2 3 2" xfId="22038" xr:uid="{00000000-0005-0000-0000-0000A6410000}"/>
    <cellStyle name="Normal 3 5 2 2 2 4" xfId="22036" xr:uid="{00000000-0005-0000-0000-0000A7410000}"/>
    <cellStyle name="Normal 3 5 2 2 3" xfId="14395" xr:uid="{00000000-0005-0000-0000-0000A8410000}"/>
    <cellStyle name="Normal 3 5 2 2 3 2" xfId="14396" xr:uid="{00000000-0005-0000-0000-0000A9410000}"/>
    <cellStyle name="Normal 3 5 2 2 3 2 2" xfId="22040" xr:uid="{00000000-0005-0000-0000-0000AA410000}"/>
    <cellStyle name="Normal 3 5 2 2 3 3" xfId="22039" xr:uid="{00000000-0005-0000-0000-0000AB410000}"/>
    <cellStyle name="Normal 3 5 2 2 4" xfId="14397" xr:uid="{00000000-0005-0000-0000-0000AC410000}"/>
    <cellStyle name="Normal 3 5 2 2 4 2" xfId="22041" xr:uid="{00000000-0005-0000-0000-0000AD410000}"/>
    <cellStyle name="Normal 3 5 2 2 5" xfId="22035" xr:uid="{00000000-0005-0000-0000-0000AE410000}"/>
    <cellStyle name="Normal 3 5 2 3" xfId="14398" xr:uid="{00000000-0005-0000-0000-0000AF410000}"/>
    <cellStyle name="Normal 3 5 2 3 2" xfId="14399" xr:uid="{00000000-0005-0000-0000-0000B0410000}"/>
    <cellStyle name="Normal 3 5 2 3 2 2" xfId="14400" xr:uid="{00000000-0005-0000-0000-0000B1410000}"/>
    <cellStyle name="Normal 3 5 2 3 2 2 2" xfId="22044" xr:uid="{00000000-0005-0000-0000-0000B2410000}"/>
    <cellStyle name="Normal 3 5 2 3 2 3" xfId="22043" xr:uid="{00000000-0005-0000-0000-0000B3410000}"/>
    <cellStyle name="Normal 3 5 2 3 3" xfId="14401" xr:uid="{00000000-0005-0000-0000-0000B4410000}"/>
    <cellStyle name="Normal 3 5 2 3 3 2" xfId="22045" xr:uid="{00000000-0005-0000-0000-0000B5410000}"/>
    <cellStyle name="Normal 3 5 2 3 4" xfId="22042" xr:uid="{00000000-0005-0000-0000-0000B6410000}"/>
    <cellStyle name="Normal 3 5 2 4" xfId="14402" xr:uid="{00000000-0005-0000-0000-0000B7410000}"/>
    <cellStyle name="Normal 3 5 2 4 2" xfId="14403" xr:uid="{00000000-0005-0000-0000-0000B8410000}"/>
    <cellStyle name="Normal 3 5 2 4 2 2" xfId="22047" xr:uid="{00000000-0005-0000-0000-0000B9410000}"/>
    <cellStyle name="Normal 3 5 2 4 3" xfId="22046" xr:uid="{00000000-0005-0000-0000-0000BA410000}"/>
    <cellStyle name="Normal 3 5 2 5" xfId="14404" xr:uid="{00000000-0005-0000-0000-0000BB410000}"/>
    <cellStyle name="Normal 3 5 2 5 2" xfId="22048" xr:uid="{00000000-0005-0000-0000-0000BC410000}"/>
    <cellStyle name="Normal 3 5 2 6" xfId="14405" xr:uid="{00000000-0005-0000-0000-0000BD410000}"/>
    <cellStyle name="Normal 3 5 2 6 2" xfId="22049" xr:uid="{00000000-0005-0000-0000-0000BE410000}"/>
    <cellStyle name="Normal 3 5 2 7" xfId="22034" xr:uid="{00000000-0005-0000-0000-0000BF410000}"/>
    <cellStyle name="Normal 3 5 3" xfId="14406" xr:uid="{00000000-0005-0000-0000-0000C0410000}"/>
    <cellStyle name="Normal 3 5 3 2" xfId="14407" xr:uid="{00000000-0005-0000-0000-0000C1410000}"/>
    <cellStyle name="Normal 3 5 3 2 2" xfId="14408" xr:uid="{00000000-0005-0000-0000-0000C2410000}"/>
    <cellStyle name="Normal 3 5 3 2 2 2" xfId="22052" xr:uid="{00000000-0005-0000-0000-0000C3410000}"/>
    <cellStyle name="Normal 3 5 3 2 3" xfId="14409" xr:uid="{00000000-0005-0000-0000-0000C4410000}"/>
    <cellStyle name="Normal 3 5 3 2 3 2" xfId="22053" xr:uid="{00000000-0005-0000-0000-0000C5410000}"/>
    <cellStyle name="Normal 3 5 3 2 4" xfId="22051" xr:uid="{00000000-0005-0000-0000-0000C6410000}"/>
    <cellStyle name="Normal 3 5 3 3" xfId="14410" xr:uid="{00000000-0005-0000-0000-0000C7410000}"/>
    <cellStyle name="Normal 3 5 3 3 2" xfId="14411" xr:uid="{00000000-0005-0000-0000-0000C8410000}"/>
    <cellStyle name="Normal 3 5 3 3 2 2" xfId="22055" xr:uid="{00000000-0005-0000-0000-0000C9410000}"/>
    <cellStyle name="Normal 3 5 3 3 3" xfId="22054" xr:uid="{00000000-0005-0000-0000-0000CA410000}"/>
    <cellStyle name="Normal 3 5 3 4" xfId="14412" xr:uid="{00000000-0005-0000-0000-0000CB410000}"/>
    <cellStyle name="Normal 3 5 3 4 2" xfId="22056" xr:uid="{00000000-0005-0000-0000-0000CC410000}"/>
    <cellStyle name="Normal 3 5 3 5" xfId="14413" xr:uid="{00000000-0005-0000-0000-0000CD410000}"/>
    <cellStyle name="Normal 3 5 3 5 2" xfId="22057" xr:uid="{00000000-0005-0000-0000-0000CE410000}"/>
    <cellStyle name="Normal 3 5 3 6" xfId="22050" xr:uid="{00000000-0005-0000-0000-0000CF410000}"/>
    <cellStyle name="Normal 3 5 4" xfId="14414" xr:uid="{00000000-0005-0000-0000-0000D0410000}"/>
    <cellStyle name="Normal 3 5 4 2" xfId="14415" xr:uid="{00000000-0005-0000-0000-0000D1410000}"/>
    <cellStyle name="Normal 3 5 4 2 2" xfId="14416" xr:uid="{00000000-0005-0000-0000-0000D2410000}"/>
    <cellStyle name="Normal 3 5 4 2 2 2" xfId="22060" xr:uid="{00000000-0005-0000-0000-0000D3410000}"/>
    <cellStyle name="Normal 3 5 4 2 3" xfId="22059" xr:uid="{00000000-0005-0000-0000-0000D4410000}"/>
    <cellStyle name="Normal 3 5 4 3" xfId="14417" xr:uid="{00000000-0005-0000-0000-0000D5410000}"/>
    <cellStyle name="Normal 3 5 4 3 2" xfId="22061" xr:uid="{00000000-0005-0000-0000-0000D6410000}"/>
    <cellStyle name="Normal 3 5 4 4" xfId="14418" xr:uid="{00000000-0005-0000-0000-0000D7410000}"/>
    <cellStyle name="Normal 3 5 4 4 2" xfId="22062" xr:uid="{00000000-0005-0000-0000-0000D8410000}"/>
    <cellStyle name="Normal 3 5 4 5" xfId="22058" xr:uid="{00000000-0005-0000-0000-0000D9410000}"/>
    <cellStyle name="Normal 3 5 5" xfId="14419" xr:uid="{00000000-0005-0000-0000-0000DA410000}"/>
    <cellStyle name="Normal 3 5 5 2" xfId="14420" xr:uid="{00000000-0005-0000-0000-0000DB410000}"/>
    <cellStyle name="Normal 3 5 5 2 2" xfId="22064" xr:uid="{00000000-0005-0000-0000-0000DC410000}"/>
    <cellStyle name="Normal 3 5 5 3" xfId="22063" xr:uid="{00000000-0005-0000-0000-0000DD410000}"/>
    <cellStyle name="Normal 3 5 6" xfId="14421" xr:uid="{00000000-0005-0000-0000-0000DE410000}"/>
    <cellStyle name="Normal 3 5 6 2" xfId="22065" xr:uid="{00000000-0005-0000-0000-0000DF410000}"/>
    <cellStyle name="Normal 3 5 7" xfId="14422" xr:uid="{00000000-0005-0000-0000-0000E0410000}"/>
    <cellStyle name="Normal 3 5 7 2" xfId="22066" xr:uid="{00000000-0005-0000-0000-0000E1410000}"/>
    <cellStyle name="Normal 3 5 8" xfId="14423" xr:uid="{00000000-0005-0000-0000-0000E2410000}"/>
    <cellStyle name="Normal 3 5 8 2" xfId="22067" xr:uid="{00000000-0005-0000-0000-0000E3410000}"/>
    <cellStyle name="Normal 3 5 9" xfId="14424" xr:uid="{00000000-0005-0000-0000-0000E4410000}"/>
    <cellStyle name="Normal 3 5 9 2" xfId="22068" xr:uid="{00000000-0005-0000-0000-0000E5410000}"/>
    <cellStyle name="Normal 3 6" xfId="14425" xr:uid="{00000000-0005-0000-0000-0000E6410000}"/>
    <cellStyle name="Normal 3 6 2" xfId="14426" xr:uid="{00000000-0005-0000-0000-0000E7410000}"/>
    <cellStyle name="Normal 3 6 2 2" xfId="22069" xr:uid="{00000000-0005-0000-0000-0000E8410000}"/>
    <cellStyle name="Normal 3 6 3" xfId="14427" xr:uid="{00000000-0005-0000-0000-0000E9410000}"/>
    <cellStyle name="Normal 3 6 3 2" xfId="22070" xr:uid="{00000000-0005-0000-0000-0000EA410000}"/>
    <cellStyle name="Normal 3 6 4" xfId="14428" xr:uid="{00000000-0005-0000-0000-0000EB410000}"/>
    <cellStyle name="Normal 3 6 4 2" xfId="22071" xr:uid="{00000000-0005-0000-0000-0000EC410000}"/>
    <cellStyle name="Normal 3 6 5" xfId="14429" xr:uid="{00000000-0005-0000-0000-0000ED410000}"/>
    <cellStyle name="Normal 3 6 5 2" xfId="22072" xr:uid="{00000000-0005-0000-0000-0000EE410000}"/>
    <cellStyle name="Normal 3 6 6" xfId="14430" xr:uid="{00000000-0005-0000-0000-0000EF410000}"/>
    <cellStyle name="Normal 3 6 6 2" xfId="22073" xr:uid="{00000000-0005-0000-0000-0000F0410000}"/>
    <cellStyle name="Normal 3 6 7" xfId="14431" xr:uid="{00000000-0005-0000-0000-0000F1410000}"/>
    <cellStyle name="Normal 3 6 7 2" xfId="22074" xr:uid="{00000000-0005-0000-0000-0000F2410000}"/>
    <cellStyle name="Normal 3 6 8" xfId="14432" xr:uid="{00000000-0005-0000-0000-0000F3410000}"/>
    <cellStyle name="Normal 3 7" xfId="14433" xr:uid="{00000000-0005-0000-0000-0000F4410000}"/>
    <cellStyle name="Normal 3 7 2" xfId="14434" xr:uid="{00000000-0005-0000-0000-0000F5410000}"/>
    <cellStyle name="Normal 3 7 2 2" xfId="14435" xr:uid="{00000000-0005-0000-0000-0000F6410000}"/>
    <cellStyle name="Normal 3 7 2 2 2" xfId="14436" xr:uid="{00000000-0005-0000-0000-0000F7410000}"/>
    <cellStyle name="Normal 3 7 2 2 2 2" xfId="14437" xr:uid="{00000000-0005-0000-0000-0000F8410000}"/>
    <cellStyle name="Normal 3 7 2 2 2 2 2" xfId="22079" xr:uid="{00000000-0005-0000-0000-0000F9410000}"/>
    <cellStyle name="Normal 3 7 2 2 2 3" xfId="14438" xr:uid="{00000000-0005-0000-0000-0000FA410000}"/>
    <cellStyle name="Normal 3 7 2 2 2 3 2" xfId="22080" xr:uid="{00000000-0005-0000-0000-0000FB410000}"/>
    <cellStyle name="Normal 3 7 2 2 2 4" xfId="22078" xr:uid="{00000000-0005-0000-0000-0000FC410000}"/>
    <cellStyle name="Normal 3 7 2 2 3" xfId="14439" xr:uid="{00000000-0005-0000-0000-0000FD410000}"/>
    <cellStyle name="Normal 3 7 2 2 3 2" xfId="14440" xr:uid="{00000000-0005-0000-0000-0000FE410000}"/>
    <cellStyle name="Normal 3 7 2 2 3 2 2" xfId="22082" xr:uid="{00000000-0005-0000-0000-0000FF410000}"/>
    <cellStyle name="Normal 3 7 2 2 3 3" xfId="22081" xr:uid="{00000000-0005-0000-0000-000000420000}"/>
    <cellStyle name="Normal 3 7 2 2 4" xfId="14441" xr:uid="{00000000-0005-0000-0000-000001420000}"/>
    <cellStyle name="Normal 3 7 2 2 4 2" xfId="22083" xr:uid="{00000000-0005-0000-0000-000002420000}"/>
    <cellStyle name="Normal 3 7 2 2 5" xfId="22077" xr:uid="{00000000-0005-0000-0000-000003420000}"/>
    <cellStyle name="Normal 3 7 2 3" xfId="14442" xr:uid="{00000000-0005-0000-0000-000004420000}"/>
    <cellStyle name="Normal 3 7 2 3 2" xfId="14443" xr:uid="{00000000-0005-0000-0000-000005420000}"/>
    <cellStyle name="Normal 3 7 2 3 2 2" xfId="14444" xr:uid="{00000000-0005-0000-0000-000006420000}"/>
    <cellStyle name="Normal 3 7 2 3 2 2 2" xfId="22086" xr:uid="{00000000-0005-0000-0000-000007420000}"/>
    <cellStyle name="Normal 3 7 2 3 2 3" xfId="22085" xr:uid="{00000000-0005-0000-0000-000008420000}"/>
    <cellStyle name="Normal 3 7 2 3 3" xfId="14445" xr:uid="{00000000-0005-0000-0000-000009420000}"/>
    <cellStyle name="Normal 3 7 2 3 3 2" xfId="22087" xr:uid="{00000000-0005-0000-0000-00000A420000}"/>
    <cellStyle name="Normal 3 7 2 3 4" xfId="22084" xr:uid="{00000000-0005-0000-0000-00000B420000}"/>
    <cellStyle name="Normal 3 7 2 4" xfId="14446" xr:uid="{00000000-0005-0000-0000-00000C420000}"/>
    <cellStyle name="Normal 3 7 2 4 2" xfId="14447" xr:uid="{00000000-0005-0000-0000-00000D420000}"/>
    <cellStyle name="Normal 3 7 2 4 2 2" xfId="22089" xr:uid="{00000000-0005-0000-0000-00000E420000}"/>
    <cellStyle name="Normal 3 7 2 4 3" xfId="22088" xr:uid="{00000000-0005-0000-0000-00000F420000}"/>
    <cellStyle name="Normal 3 7 2 5" xfId="14448" xr:uid="{00000000-0005-0000-0000-000010420000}"/>
    <cellStyle name="Normal 3 7 2 5 2" xfId="22090" xr:uid="{00000000-0005-0000-0000-000011420000}"/>
    <cellStyle name="Normal 3 7 2 6" xfId="14449" xr:uid="{00000000-0005-0000-0000-000012420000}"/>
    <cellStyle name="Normal 3 7 2 6 2" xfId="22091" xr:uid="{00000000-0005-0000-0000-000013420000}"/>
    <cellStyle name="Normal 3 7 2 7" xfId="22076" xr:uid="{00000000-0005-0000-0000-000014420000}"/>
    <cellStyle name="Normal 3 7 3" xfId="14450" xr:uid="{00000000-0005-0000-0000-000015420000}"/>
    <cellStyle name="Normal 3 7 3 2" xfId="14451" xr:uid="{00000000-0005-0000-0000-000016420000}"/>
    <cellStyle name="Normal 3 7 3 2 2" xfId="14452" xr:uid="{00000000-0005-0000-0000-000017420000}"/>
    <cellStyle name="Normal 3 7 3 2 2 2" xfId="22094" xr:uid="{00000000-0005-0000-0000-000018420000}"/>
    <cellStyle name="Normal 3 7 3 2 3" xfId="14453" xr:uid="{00000000-0005-0000-0000-000019420000}"/>
    <cellStyle name="Normal 3 7 3 2 3 2" xfId="22095" xr:uid="{00000000-0005-0000-0000-00001A420000}"/>
    <cellStyle name="Normal 3 7 3 2 4" xfId="22093" xr:uid="{00000000-0005-0000-0000-00001B420000}"/>
    <cellStyle name="Normal 3 7 3 3" xfId="14454" xr:uid="{00000000-0005-0000-0000-00001C420000}"/>
    <cellStyle name="Normal 3 7 3 3 2" xfId="14455" xr:uid="{00000000-0005-0000-0000-00001D420000}"/>
    <cellStyle name="Normal 3 7 3 3 2 2" xfId="22097" xr:uid="{00000000-0005-0000-0000-00001E420000}"/>
    <cellStyle name="Normal 3 7 3 3 3" xfId="22096" xr:uid="{00000000-0005-0000-0000-00001F420000}"/>
    <cellStyle name="Normal 3 7 3 4" xfId="14456" xr:uid="{00000000-0005-0000-0000-000020420000}"/>
    <cellStyle name="Normal 3 7 3 4 2" xfId="22098" xr:uid="{00000000-0005-0000-0000-000021420000}"/>
    <cellStyle name="Normal 3 7 3 5" xfId="14457" xr:uid="{00000000-0005-0000-0000-000022420000}"/>
    <cellStyle name="Normal 3 7 3 5 2" xfId="22099" xr:uid="{00000000-0005-0000-0000-000023420000}"/>
    <cellStyle name="Normal 3 7 3 6" xfId="22092" xr:uid="{00000000-0005-0000-0000-000024420000}"/>
    <cellStyle name="Normal 3 7 4" xfId="14458" xr:uid="{00000000-0005-0000-0000-000025420000}"/>
    <cellStyle name="Normal 3 7 4 2" xfId="14459" xr:uid="{00000000-0005-0000-0000-000026420000}"/>
    <cellStyle name="Normal 3 7 4 2 2" xfId="14460" xr:uid="{00000000-0005-0000-0000-000027420000}"/>
    <cellStyle name="Normal 3 7 4 2 2 2" xfId="22102" xr:uid="{00000000-0005-0000-0000-000028420000}"/>
    <cellStyle name="Normal 3 7 4 2 3" xfId="22101" xr:uid="{00000000-0005-0000-0000-000029420000}"/>
    <cellStyle name="Normal 3 7 4 3" xfId="14461" xr:uid="{00000000-0005-0000-0000-00002A420000}"/>
    <cellStyle name="Normal 3 7 4 3 2" xfId="22103" xr:uid="{00000000-0005-0000-0000-00002B420000}"/>
    <cellStyle name="Normal 3 7 4 4" xfId="14462" xr:uid="{00000000-0005-0000-0000-00002C420000}"/>
    <cellStyle name="Normal 3 7 4 4 2" xfId="22104" xr:uid="{00000000-0005-0000-0000-00002D420000}"/>
    <cellStyle name="Normal 3 7 4 5" xfId="22100" xr:uid="{00000000-0005-0000-0000-00002E420000}"/>
    <cellStyle name="Normal 3 7 5" xfId="14463" xr:uid="{00000000-0005-0000-0000-00002F420000}"/>
    <cellStyle name="Normal 3 7 5 2" xfId="14464" xr:uid="{00000000-0005-0000-0000-000030420000}"/>
    <cellStyle name="Normal 3 7 5 2 2" xfId="22106" xr:uid="{00000000-0005-0000-0000-000031420000}"/>
    <cellStyle name="Normal 3 7 5 3" xfId="22105" xr:uid="{00000000-0005-0000-0000-000032420000}"/>
    <cellStyle name="Normal 3 7 6" xfId="14465" xr:uid="{00000000-0005-0000-0000-000033420000}"/>
    <cellStyle name="Normal 3 7 6 2" xfId="22107" xr:uid="{00000000-0005-0000-0000-000034420000}"/>
    <cellStyle name="Normal 3 7 7" xfId="14466" xr:uid="{00000000-0005-0000-0000-000035420000}"/>
    <cellStyle name="Normal 3 7 7 2" xfId="22108" xr:uid="{00000000-0005-0000-0000-000036420000}"/>
    <cellStyle name="Normal 3 7 8" xfId="14467" xr:uid="{00000000-0005-0000-0000-000037420000}"/>
    <cellStyle name="Normal 3 7 9" xfId="22075" xr:uid="{00000000-0005-0000-0000-000038420000}"/>
    <cellStyle name="Normal 3 8" xfId="14468" xr:uid="{00000000-0005-0000-0000-000039420000}"/>
    <cellStyle name="Normal 3 8 2" xfId="14469" xr:uid="{00000000-0005-0000-0000-00003A420000}"/>
    <cellStyle name="Normal 3 8 2 2" xfId="14470" xr:uid="{00000000-0005-0000-0000-00003B420000}"/>
    <cellStyle name="Normal 3 8 2 2 2" xfId="14471" xr:uid="{00000000-0005-0000-0000-00003C420000}"/>
    <cellStyle name="Normal 3 8 2 2 2 2" xfId="22112" xr:uid="{00000000-0005-0000-0000-00003D420000}"/>
    <cellStyle name="Normal 3 8 2 2 3" xfId="14472" xr:uid="{00000000-0005-0000-0000-00003E420000}"/>
    <cellStyle name="Normal 3 8 2 2 3 2" xfId="22113" xr:uid="{00000000-0005-0000-0000-00003F420000}"/>
    <cellStyle name="Normal 3 8 2 2 4" xfId="22111" xr:uid="{00000000-0005-0000-0000-000040420000}"/>
    <cellStyle name="Normal 3 8 2 3" xfId="14473" xr:uid="{00000000-0005-0000-0000-000041420000}"/>
    <cellStyle name="Normal 3 8 2 3 2" xfId="14474" xr:uid="{00000000-0005-0000-0000-000042420000}"/>
    <cellStyle name="Normal 3 8 2 3 2 2" xfId="22115" xr:uid="{00000000-0005-0000-0000-000043420000}"/>
    <cellStyle name="Normal 3 8 2 3 3" xfId="22114" xr:uid="{00000000-0005-0000-0000-000044420000}"/>
    <cellStyle name="Normal 3 8 2 4" xfId="14475" xr:uid="{00000000-0005-0000-0000-000045420000}"/>
    <cellStyle name="Normal 3 8 2 4 2" xfId="22116" xr:uid="{00000000-0005-0000-0000-000046420000}"/>
    <cellStyle name="Normal 3 8 2 5" xfId="14476" xr:uid="{00000000-0005-0000-0000-000047420000}"/>
    <cellStyle name="Normal 3 8 2 5 2" xfId="22117" xr:uid="{00000000-0005-0000-0000-000048420000}"/>
    <cellStyle name="Normal 3 8 2 6" xfId="22110" xr:uid="{00000000-0005-0000-0000-000049420000}"/>
    <cellStyle name="Normal 3 8 3" xfId="14477" xr:uid="{00000000-0005-0000-0000-00004A420000}"/>
    <cellStyle name="Normal 3 8 3 2" xfId="14478" xr:uid="{00000000-0005-0000-0000-00004B420000}"/>
    <cellStyle name="Normal 3 8 3 2 2" xfId="14479" xr:uid="{00000000-0005-0000-0000-00004C420000}"/>
    <cellStyle name="Normal 3 8 3 2 2 2" xfId="22120" xr:uid="{00000000-0005-0000-0000-00004D420000}"/>
    <cellStyle name="Normal 3 8 3 2 3" xfId="22119" xr:uid="{00000000-0005-0000-0000-00004E420000}"/>
    <cellStyle name="Normal 3 8 3 3" xfId="14480" xr:uid="{00000000-0005-0000-0000-00004F420000}"/>
    <cellStyle name="Normal 3 8 3 3 2" xfId="22121" xr:uid="{00000000-0005-0000-0000-000050420000}"/>
    <cellStyle name="Normal 3 8 3 4" xfId="14481" xr:uid="{00000000-0005-0000-0000-000051420000}"/>
    <cellStyle name="Normal 3 8 3 4 2" xfId="22122" xr:uid="{00000000-0005-0000-0000-000052420000}"/>
    <cellStyle name="Normal 3 8 3 5" xfId="22118" xr:uid="{00000000-0005-0000-0000-000053420000}"/>
    <cellStyle name="Normal 3 8 4" xfId="14482" xr:uid="{00000000-0005-0000-0000-000054420000}"/>
    <cellStyle name="Normal 3 8 4 2" xfId="14483" xr:uid="{00000000-0005-0000-0000-000055420000}"/>
    <cellStyle name="Normal 3 8 4 2 2" xfId="22124" xr:uid="{00000000-0005-0000-0000-000056420000}"/>
    <cellStyle name="Normal 3 8 4 3" xfId="14484" xr:uid="{00000000-0005-0000-0000-000057420000}"/>
    <cellStyle name="Normal 3 8 4 3 2" xfId="22125" xr:uid="{00000000-0005-0000-0000-000058420000}"/>
    <cellStyle name="Normal 3 8 4 4" xfId="22123" xr:uid="{00000000-0005-0000-0000-000059420000}"/>
    <cellStyle name="Normal 3 8 5" xfId="14485" xr:uid="{00000000-0005-0000-0000-00005A420000}"/>
    <cellStyle name="Normal 3 8 5 2" xfId="22126" xr:uid="{00000000-0005-0000-0000-00005B420000}"/>
    <cellStyle name="Normal 3 8 6" xfId="14486" xr:uid="{00000000-0005-0000-0000-00005C420000}"/>
    <cellStyle name="Normal 3 8 6 2" xfId="22127" xr:uid="{00000000-0005-0000-0000-00005D420000}"/>
    <cellStyle name="Normal 3 8 7" xfId="14487" xr:uid="{00000000-0005-0000-0000-00005E420000}"/>
    <cellStyle name="Normal 3 8 8" xfId="22109" xr:uid="{00000000-0005-0000-0000-00005F420000}"/>
    <cellStyle name="Normal 3 9" xfId="14488" xr:uid="{00000000-0005-0000-0000-000060420000}"/>
    <cellStyle name="Normal 3 9 2" xfId="14489" xr:uid="{00000000-0005-0000-0000-000061420000}"/>
    <cellStyle name="Normal 3 9 2 2" xfId="14490" xr:uid="{00000000-0005-0000-0000-000062420000}"/>
    <cellStyle name="Normal 3 9 2 2 2" xfId="14491" xr:uid="{00000000-0005-0000-0000-000063420000}"/>
    <cellStyle name="Normal 3 9 2 2 2 2" xfId="22131" xr:uid="{00000000-0005-0000-0000-000064420000}"/>
    <cellStyle name="Normal 3 9 2 2 3" xfId="14492" xr:uid="{00000000-0005-0000-0000-000065420000}"/>
    <cellStyle name="Normal 3 9 2 2 3 2" xfId="22132" xr:uid="{00000000-0005-0000-0000-000066420000}"/>
    <cellStyle name="Normal 3 9 2 2 4" xfId="22130" xr:uid="{00000000-0005-0000-0000-000067420000}"/>
    <cellStyle name="Normal 3 9 2 3" xfId="14493" xr:uid="{00000000-0005-0000-0000-000068420000}"/>
    <cellStyle name="Normal 3 9 2 3 2" xfId="22133" xr:uid="{00000000-0005-0000-0000-000069420000}"/>
    <cellStyle name="Normal 3 9 2 4" xfId="14494" xr:uid="{00000000-0005-0000-0000-00006A420000}"/>
    <cellStyle name="Normal 3 9 2 4 2" xfId="22134" xr:uid="{00000000-0005-0000-0000-00006B420000}"/>
    <cellStyle name="Normal 3 9 2 5" xfId="14495" xr:uid="{00000000-0005-0000-0000-00006C420000}"/>
    <cellStyle name="Normal 3 9 2 5 2" xfId="22135" xr:uid="{00000000-0005-0000-0000-00006D420000}"/>
    <cellStyle name="Normal 3 9 2 6" xfId="22129" xr:uid="{00000000-0005-0000-0000-00006E420000}"/>
    <cellStyle name="Normal 3 9 3" xfId="14496" xr:uid="{00000000-0005-0000-0000-00006F420000}"/>
    <cellStyle name="Normal 3 9 3 2" xfId="14497" xr:uid="{00000000-0005-0000-0000-000070420000}"/>
    <cellStyle name="Normal 3 9 3 2 2" xfId="22137" xr:uid="{00000000-0005-0000-0000-000071420000}"/>
    <cellStyle name="Normal 3 9 3 3" xfId="14498" xr:uid="{00000000-0005-0000-0000-000072420000}"/>
    <cellStyle name="Normal 3 9 3 3 2" xfId="22138" xr:uid="{00000000-0005-0000-0000-000073420000}"/>
    <cellStyle name="Normal 3 9 3 4" xfId="14499" xr:uid="{00000000-0005-0000-0000-000074420000}"/>
    <cellStyle name="Normal 3 9 3 4 2" xfId="22139" xr:uid="{00000000-0005-0000-0000-000075420000}"/>
    <cellStyle name="Normal 3 9 3 5" xfId="22136" xr:uid="{00000000-0005-0000-0000-000076420000}"/>
    <cellStyle name="Normal 3 9 4" xfId="14500" xr:uid="{00000000-0005-0000-0000-000077420000}"/>
    <cellStyle name="Normal 3 9 4 2" xfId="14501" xr:uid="{00000000-0005-0000-0000-000078420000}"/>
    <cellStyle name="Normal 3 9 4 2 2" xfId="22141" xr:uid="{00000000-0005-0000-0000-000079420000}"/>
    <cellStyle name="Normal 3 9 4 3" xfId="14502" xr:uid="{00000000-0005-0000-0000-00007A420000}"/>
    <cellStyle name="Normal 3 9 4 3 2" xfId="22142" xr:uid="{00000000-0005-0000-0000-00007B420000}"/>
    <cellStyle name="Normal 3 9 4 4" xfId="22140" xr:uid="{00000000-0005-0000-0000-00007C420000}"/>
    <cellStyle name="Normal 3 9 5" xfId="14503" xr:uid="{00000000-0005-0000-0000-00007D420000}"/>
    <cellStyle name="Normal 3 9 5 2" xfId="22143" xr:uid="{00000000-0005-0000-0000-00007E420000}"/>
    <cellStyle name="Normal 3 9 6" xfId="14504" xr:uid="{00000000-0005-0000-0000-00007F420000}"/>
    <cellStyle name="Normal 3 9 6 2" xfId="22144" xr:uid="{00000000-0005-0000-0000-000080420000}"/>
    <cellStyle name="Normal 3 9 7" xfId="22128" xr:uid="{00000000-0005-0000-0000-000081420000}"/>
    <cellStyle name="Normal 30" xfId="14505" xr:uid="{00000000-0005-0000-0000-000082420000}"/>
    <cellStyle name="Normal 30 2" xfId="14506" xr:uid="{00000000-0005-0000-0000-000083420000}"/>
    <cellStyle name="Normal 30 2 2" xfId="22146" xr:uid="{00000000-0005-0000-0000-000084420000}"/>
    <cellStyle name="Normal 30 3" xfId="14507" xr:uid="{00000000-0005-0000-0000-000085420000}"/>
    <cellStyle name="Normal 30 4" xfId="14508" xr:uid="{00000000-0005-0000-0000-000086420000}"/>
    <cellStyle name="Normal 30 5" xfId="22145" xr:uid="{00000000-0005-0000-0000-000087420000}"/>
    <cellStyle name="Normal 300" xfId="14509" xr:uid="{00000000-0005-0000-0000-000088420000}"/>
    <cellStyle name="Normal 300 2" xfId="14510" xr:uid="{00000000-0005-0000-0000-000089420000}"/>
    <cellStyle name="Normal 300 3" xfId="14511" xr:uid="{00000000-0005-0000-0000-00008A420000}"/>
    <cellStyle name="Normal 301" xfId="14512" xr:uid="{00000000-0005-0000-0000-00008B420000}"/>
    <cellStyle name="Normal 301 2" xfId="14513" xr:uid="{00000000-0005-0000-0000-00008C420000}"/>
    <cellStyle name="Normal 301 3" xfId="14514" xr:uid="{00000000-0005-0000-0000-00008D420000}"/>
    <cellStyle name="Normal 302" xfId="14515" xr:uid="{00000000-0005-0000-0000-00008E420000}"/>
    <cellStyle name="Normal 302 2" xfId="14516" xr:uid="{00000000-0005-0000-0000-00008F420000}"/>
    <cellStyle name="Normal 302 3" xfId="14517" xr:uid="{00000000-0005-0000-0000-000090420000}"/>
    <cellStyle name="Normal 303" xfId="14518" xr:uid="{00000000-0005-0000-0000-000091420000}"/>
    <cellStyle name="Normal 303 2" xfId="14519" xr:uid="{00000000-0005-0000-0000-000092420000}"/>
    <cellStyle name="Normal 303 3" xfId="14520" xr:uid="{00000000-0005-0000-0000-000093420000}"/>
    <cellStyle name="Normal 304" xfId="14521" xr:uid="{00000000-0005-0000-0000-000094420000}"/>
    <cellStyle name="Normal 304 2" xfId="14522" xr:uid="{00000000-0005-0000-0000-000095420000}"/>
    <cellStyle name="Normal 304 3" xfId="14523" xr:uid="{00000000-0005-0000-0000-000096420000}"/>
    <cellStyle name="Normal 305" xfId="14524" xr:uid="{00000000-0005-0000-0000-000097420000}"/>
    <cellStyle name="Normal 305 2" xfId="14525" xr:uid="{00000000-0005-0000-0000-000098420000}"/>
    <cellStyle name="Normal 305 3" xfId="14526" xr:uid="{00000000-0005-0000-0000-000099420000}"/>
    <cellStyle name="Normal 306" xfId="14527" xr:uid="{00000000-0005-0000-0000-00009A420000}"/>
    <cellStyle name="Normal 306 2" xfId="14528" xr:uid="{00000000-0005-0000-0000-00009B420000}"/>
    <cellStyle name="Normal 306 3" xfId="14529" xr:uid="{00000000-0005-0000-0000-00009C420000}"/>
    <cellStyle name="Normal 307" xfId="14530" xr:uid="{00000000-0005-0000-0000-00009D420000}"/>
    <cellStyle name="Normal 307 2" xfId="14531" xr:uid="{00000000-0005-0000-0000-00009E420000}"/>
    <cellStyle name="Normal 307 3" xfId="14532" xr:uid="{00000000-0005-0000-0000-00009F420000}"/>
    <cellStyle name="Normal 308" xfId="14533" xr:uid="{00000000-0005-0000-0000-0000A0420000}"/>
    <cellStyle name="Normal 308 2" xfId="14534" xr:uid="{00000000-0005-0000-0000-0000A1420000}"/>
    <cellStyle name="Normal 308 3" xfId="14535" xr:uid="{00000000-0005-0000-0000-0000A2420000}"/>
    <cellStyle name="Normal 309" xfId="14536" xr:uid="{00000000-0005-0000-0000-0000A3420000}"/>
    <cellStyle name="Normal 309 2" xfId="14537" xr:uid="{00000000-0005-0000-0000-0000A4420000}"/>
    <cellStyle name="Normal 309 3" xfId="14538" xr:uid="{00000000-0005-0000-0000-0000A5420000}"/>
    <cellStyle name="Normal 31" xfId="14539" xr:uid="{00000000-0005-0000-0000-0000A6420000}"/>
    <cellStyle name="Normal 31 2" xfId="14540" xr:uid="{00000000-0005-0000-0000-0000A7420000}"/>
    <cellStyle name="Normal 31 2 2" xfId="14541" xr:uid="{00000000-0005-0000-0000-0000A8420000}"/>
    <cellStyle name="Normal 31 2 2 2" xfId="14542" xr:uid="{00000000-0005-0000-0000-0000A9420000}"/>
    <cellStyle name="Normal 31 2 2 3" xfId="14543" xr:uid="{00000000-0005-0000-0000-0000AA420000}"/>
    <cellStyle name="Normal 31 2 3" xfId="14544" xr:uid="{00000000-0005-0000-0000-0000AB420000}"/>
    <cellStyle name="Normal 31 2 4" xfId="14545" xr:uid="{00000000-0005-0000-0000-0000AC420000}"/>
    <cellStyle name="Normal 31 2 5" xfId="14546" xr:uid="{00000000-0005-0000-0000-0000AD420000}"/>
    <cellStyle name="Normal 31 2 6" xfId="14547" xr:uid="{00000000-0005-0000-0000-0000AE420000}"/>
    <cellStyle name="Normal 31 2 7" xfId="14548" xr:uid="{00000000-0005-0000-0000-0000AF420000}"/>
    <cellStyle name="Normal 31 2 8" xfId="22148" xr:uid="{00000000-0005-0000-0000-0000B0420000}"/>
    <cellStyle name="Normal 31 3" xfId="14549" xr:uid="{00000000-0005-0000-0000-0000B1420000}"/>
    <cellStyle name="Normal 31 3 2" xfId="14550" xr:uid="{00000000-0005-0000-0000-0000B2420000}"/>
    <cellStyle name="Normal 31 3 2 2" xfId="14551" xr:uid="{00000000-0005-0000-0000-0000B3420000}"/>
    <cellStyle name="Normal 31 3 2 3" xfId="14552" xr:uid="{00000000-0005-0000-0000-0000B4420000}"/>
    <cellStyle name="Normal 31 3 3" xfId="14553" xr:uid="{00000000-0005-0000-0000-0000B5420000}"/>
    <cellStyle name="Normal 31 3 4" xfId="14554" xr:uid="{00000000-0005-0000-0000-0000B6420000}"/>
    <cellStyle name="Normal 31 4" xfId="14555" xr:uid="{00000000-0005-0000-0000-0000B7420000}"/>
    <cellStyle name="Normal 31 5" xfId="14556" xr:uid="{00000000-0005-0000-0000-0000B8420000}"/>
    <cellStyle name="Normal 31 6" xfId="14557" xr:uid="{00000000-0005-0000-0000-0000B9420000}"/>
    <cellStyle name="Normal 31 7" xfId="14558" xr:uid="{00000000-0005-0000-0000-0000BA420000}"/>
    <cellStyle name="Normal 31 8" xfId="22147" xr:uid="{00000000-0005-0000-0000-0000BB420000}"/>
    <cellStyle name="Normal 310" xfId="14559" xr:uid="{00000000-0005-0000-0000-0000BC420000}"/>
    <cellStyle name="Normal 310 2" xfId="14560" xr:uid="{00000000-0005-0000-0000-0000BD420000}"/>
    <cellStyle name="Normal 310 3" xfId="14561" xr:uid="{00000000-0005-0000-0000-0000BE420000}"/>
    <cellStyle name="Normal 311" xfId="14562" xr:uid="{00000000-0005-0000-0000-0000BF420000}"/>
    <cellStyle name="Normal 311 2" xfId="14563" xr:uid="{00000000-0005-0000-0000-0000C0420000}"/>
    <cellStyle name="Normal 311 3" xfId="14564" xr:uid="{00000000-0005-0000-0000-0000C1420000}"/>
    <cellStyle name="Normal 312" xfId="14565" xr:uid="{00000000-0005-0000-0000-0000C2420000}"/>
    <cellStyle name="Normal 312 2" xfId="14566" xr:uid="{00000000-0005-0000-0000-0000C3420000}"/>
    <cellStyle name="Normal 312 3" xfId="14567" xr:uid="{00000000-0005-0000-0000-0000C4420000}"/>
    <cellStyle name="Normal 313" xfId="14568" xr:uid="{00000000-0005-0000-0000-0000C5420000}"/>
    <cellStyle name="Normal 313 2" xfId="14569" xr:uid="{00000000-0005-0000-0000-0000C6420000}"/>
    <cellStyle name="Normal 313 3" xfId="14570" xr:uid="{00000000-0005-0000-0000-0000C7420000}"/>
    <cellStyle name="Normal 314" xfId="14571" xr:uid="{00000000-0005-0000-0000-0000C8420000}"/>
    <cellStyle name="Normal 314 2" xfId="14572" xr:uid="{00000000-0005-0000-0000-0000C9420000}"/>
    <cellStyle name="Normal 314 3" xfId="14573" xr:uid="{00000000-0005-0000-0000-0000CA420000}"/>
    <cellStyle name="Normal 315" xfId="14574" xr:uid="{00000000-0005-0000-0000-0000CB420000}"/>
    <cellStyle name="Normal 315 2" xfId="14575" xr:uid="{00000000-0005-0000-0000-0000CC420000}"/>
    <cellStyle name="Normal 315 3" xfId="14576" xr:uid="{00000000-0005-0000-0000-0000CD420000}"/>
    <cellStyle name="Normal 316" xfId="14577" xr:uid="{00000000-0005-0000-0000-0000CE420000}"/>
    <cellStyle name="Normal 316 2" xfId="14578" xr:uid="{00000000-0005-0000-0000-0000CF420000}"/>
    <cellStyle name="Normal 316 3" xfId="14579" xr:uid="{00000000-0005-0000-0000-0000D0420000}"/>
    <cellStyle name="Normal 317" xfId="14580" xr:uid="{00000000-0005-0000-0000-0000D1420000}"/>
    <cellStyle name="Normal 317 2" xfId="14581" xr:uid="{00000000-0005-0000-0000-0000D2420000}"/>
    <cellStyle name="Normal 317 3" xfId="14582" xr:uid="{00000000-0005-0000-0000-0000D3420000}"/>
    <cellStyle name="Normal 318" xfId="14583" xr:uid="{00000000-0005-0000-0000-0000D4420000}"/>
    <cellStyle name="Normal 318 2" xfId="14584" xr:uid="{00000000-0005-0000-0000-0000D5420000}"/>
    <cellStyle name="Normal 318 3" xfId="14585" xr:uid="{00000000-0005-0000-0000-0000D6420000}"/>
    <cellStyle name="Normal 319" xfId="14586" xr:uid="{00000000-0005-0000-0000-0000D7420000}"/>
    <cellStyle name="Normal 319 2" xfId="14587" xr:uid="{00000000-0005-0000-0000-0000D8420000}"/>
    <cellStyle name="Normal 319 3" xfId="14588" xr:uid="{00000000-0005-0000-0000-0000D9420000}"/>
    <cellStyle name="Normal 32" xfId="14589" xr:uid="{00000000-0005-0000-0000-0000DA420000}"/>
    <cellStyle name="Normal 32 2" xfId="14590" xr:uid="{00000000-0005-0000-0000-0000DB420000}"/>
    <cellStyle name="Normal 32 2 2" xfId="14591" xr:uid="{00000000-0005-0000-0000-0000DC420000}"/>
    <cellStyle name="Normal 32 2 2 2" xfId="14592" xr:uid="{00000000-0005-0000-0000-0000DD420000}"/>
    <cellStyle name="Normal 32 2 2 3" xfId="14593" xr:uid="{00000000-0005-0000-0000-0000DE420000}"/>
    <cellStyle name="Normal 32 2 3" xfId="14594" xr:uid="{00000000-0005-0000-0000-0000DF420000}"/>
    <cellStyle name="Normal 32 2 4" xfId="14595" xr:uid="{00000000-0005-0000-0000-0000E0420000}"/>
    <cellStyle name="Normal 32 2 5" xfId="14596" xr:uid="{00000000-0005-0000-0000-0000E1420000}"/>
    <cellStyle name="Normal 32 2 6" xfId="14597" xr:uid="{00000000-0005-0000-0000-0000E2420000}"/>
    <cellStyle name="Normal 32 2 7" xfId="14598" xr:uid="{00000000-0005-0000-0000-0000E3420000}"/>
    <cellStyle name="Normal 32 2 8" xfId="22149" xr:uid="{00000000-0005-0000-0000-0000E4420000}"/>
    <cellStyle name="Normal 32 3" xfId="14599" xr:uid="{00000000-0005-0000-0000-0000E5420000}"/>
    <cellStyle name="Normal 32 3 2" xfId="14600" xr:uid="{00000000-0005-0000-0000-0000E6420000}"/>
    <cellStyle name="Normal 32 3 2 2" xfId="14601" xr:uid="{00000000-0005-0000-0000-0000E7420000}"/>
    <cellStyle name="Normal 32 3 2 3" xfId="14602" xr:uid="{00000000-0005-0000-0000-0000E8420000}"/>
    <cellStyle name="Normal 32 3 3" xfId="14603" xr:uid="{00000000-0005-0000-0000-0000E9420000}"/>
    <cellStyle name="Normal 32 3 4" xfId="14604" xr:uid="{00000000-0005-0000-0000-0000EA420000}"/>
    <cellStyle name="Normal 32 3 5" xfId="14605" xr:uid="{00000000-0005-0000-0000-0000EB420000}"/>
    <cellStyle name="Normal 32 3 6" xfId="22150" xr:uid="{00000000-0005-0000-0000-0000EC420000}"/>
    <cellStyle name="Normal 32 4" xfId="14606" xr:uid="{00000000-0005-0000-0000-0000ED420000}"/>
    <cellStyle name="Normal 32 5" xfId="14607" xr:uid="{00000000-0005-0000-0000-0000EE420000}"/>
    <cellStyle name="Normal 32 6" xfId="14608" xr:uid="{00000000-0005-0000-0000-0000EF420000}"/>
    <cellStyle name="Normal 32 7" xfId="14609" xr:uid="{00000000-0005-0000-0000-0000F0420000}"/>
    <cellStyle name="Normal 320" xfId="14610" xr:uid="{00000000-0005-0000-0000-0000F1420000}"/>
    <cellStyle name="Normal 320 2" xfId="14611" xr:uid="{00000000-0005-0000-0000-0000F2420000}"/>
    <cellStyle name="Normal 320 3" xfId="14612" xr:uid="{00000000-0005-0000-0000-0000F3420000}"/>
    <cellStyle name="Normal 321" xfId="14613" xr:uid="{00000000-0005-0000-0000-0000F4420000}"/>
    <cellStyle name="Normal 321 2" xfId="14614" xr:uid="{00000000-0005-0000-0000-0000F5420000}"/>
    <cellStyle name="Normal 321 3" xfId="14615" xr:uid="{00000000-0005-0000-0000-0000F6420000}"/>
    <cellStyle name="Normal 322" xfId="14616" xr:uid="{00000000-0005-0000-0000-0000F7420000}"/>
    <cellStyle name="Normal 322 2" xfId="14617" xr:uid="{00000000-0005-0000-0000-0000F8420000}"/>
    <cellStyle name="Normal 322 3" xfId="14618" xr:uid="{00000000-0005-0000-0000-0000F9420000}"/>
    <cellStyle name="Normal 323" xfId="14619" xr:uid="{00000000-0005-0000-0000-0000FA420000}"/>
    <cellStyle name="Normal 323 2" xfId="14620" xr:uid="{00000000-0005-0000-0000-0000FB420000}"/>
    <cellStyle name="Normal 323 3" xfId="14621" xr:uid="{00000000-0005-0000-0000-0000FC420000}"/>
    <cellStyle name="Normal 324" xfId="14622" xr:uid="{00000000-0005-0000-0000-0000FD420000}"/>
    <cellStyle name="Normal 324 2" xfId="14623" xr:uid="{00000000-0005-0000-0000-0000FE420000}"/>
    <cellStyle name="Normal 324 3" xfId="14624" xr:uid="{00000000-0005-0000-0000-0000FF420000}"/>
    <cellStyle name="Normal 325" xfId="14625" xr:uid="{00000000-0005-0000-0000-000000430000}"/>
    <cellStyle name="Normal 325 2" xfId="14626" xr:uid="{00000000-0005-0000-0000-000001430000}"/>
    <cellStyle name="Normal 325 3" xfId="14627" xr:uid="{00000000-0005-0000-0000-000002430000}"/>
    <cellStyle name="Normal 326" xfId="14628" xr:uid="{00000000-0005-0000-0000-000003430000}"/>
    <cellStyle name="Normal 326 2" xfId="14629" xr:uid="{00000000-0005-0000-0000-000004430000}"/>
    <cellStyle name="Normal 326 3" xfId="14630" xr:uid="{00000000-0005-0000-0000-000005430000}"/>
    <cellStyle name="Normal 327" xfId="14631" xr:uid="{00000000-0005-0000-0000-000006430000}"/>
    <cellStyle name="Normal 327 2" xfId="14632" xr:uid="{00000000-0005-0000-0000-000007430000}"/>
    <cellStyle name="Normal 327 3" xfId="14633" xr:uid="{00000000-0005-0000-0000-000008430000}"/>
    <cellStyle name="Normal 328" xfId="14634" xr:uid="{00000000-0005-0000-0000-000009430000}"/>
    <cellStyle name="Normal 328 2" xfId="14635" xr:uid="{00000000-0005-0000-0000-00000A430000}"/>
    <cellStyle name="Normal 328 3" xfId="14636" xr:uid="{00000000-0005-0000-0000-00000B430000}"/>
    <cellStyle name="Normal 329" xfId="14637" xr:uid="{00000000-0005-0000-0000-00000C430000}"/>
    <cellStyle name="Normal 329 2" xfId="14638" xr:uid="{00000000-0005-0000-0000-00000D430000}"/>
    <cellStyle name="Normal 329 3" xfId="14639" xr:uid="{00000000-0005-0000-0000-00000E430000}"/>
    <cellStyle name="Normal 33" xfId="14640" xr:uid="{00000000-0005-0000-0000-00000F430000}"/>
    <cellStyle name="Normal 33 2" xfId="14641" xr:uid="{00000000-0005-0000-0000-000010430000}"/>
    <cellStyle name="Normal 33 2 2" xfId="14642" xr:uid="{00000000-0005-0000-0000-000011430000}"/>
    <cellStyle name="Normal 33 2 2 2" xfId="22153" xr:uid="{00000000-0005-0000-0000-000012430000}"/>
    <cellStyle name="Normal 33 2 3" xfId="22152" xr:uid="{00000000-0005-0000-0000-000013430000}"/>
    <cellStyle name="Normal 33 3" xfId="14643" xr:uid="{00000000-0005-0000-0000-000014430000}"/>
    <cellStyle name="Normal 33 3 2" xfId="22154" xr:uid="{00000000-0005-0000-0000-000015430000}"/>
    <cellStyle name="Normal 33 4" xfId="14644" xr:uid="{00000000-0005-0000-0000-000016430000}"/>
    <cellStyle name="Normal 33 4 2" xfId="22155" xr:uid="{00000000-0005-0000-0000-000017430000}"/>
    <cellStyle name="Normal 33 5" xfId="14645" xr:uid="{00000000-0005-0000-0000-000018430000}"/>
    <cellStyle name="Normal 33 6" xfId="22151" xr:uid="{00000000-0005-0000-0000-000019430000}"/>
    <cellStyle name="Normal 330" xfId="14646" xr:uid="{00000000-0005-0000-0000-00001A430000}"/>
    <cellStyle name="Normal 330 2" xfId="14647" xr:uid="{00000000-0005-0000-0000-00001B430000}"/>
    <cellStyle name="Normal 330 3" xfId="14648" xr:uid="{00000000-0005-0000-0000-00001C430000}"/>
    <cellStyle name="Normal 331" xfId="14649" xr:uid="{00000000-0005-0000-0000-00001D430000}"/>
    <cellStyle name="Normal 331 2" xfId="14650" xr:uid="{00000000-0005-0000-0000-00001E430000}"/>
    <cellStyle name="Normal 331 3" xfId="14651" xr:uid="{00000000-0005-0000-0000-00001F430000}"/>
    <cellStyle name="Normal 332" xfId="14652" xr:uid="{00000000-0005-0000-0000-000020430000}"/>
    <cellStyle name="Normal 332 2" xfId="14653" xr:uid="{00000000-0005-0000-0000-000021430000}"/>
    <cellStyle name="Normal 332 3" xfId="14654" xr:uid="{00000000-0005-0000-0000-000022430000}"/>
    <cellStyle name="Normal 333" xfId="14655" xr:uid="{00000000-0005-0000-0000-000023430000}"/>
    <cellStyle name="Normal 333 2" xfId="14656" xr:uid="{00000000-0005-0000-0000-000024430000}"/>
    <cellStyle name="Normal 333 3" xfId="14657" xr:uid="{00000000-0005-0000-0000-000025430000}"/>
    <cellStyle name="Normal 334" xfId="14658" xr:uid="{00000000-0005-0000-0000-000026430000}"/>
    <cellStyle name="Normal 334 2" xfId="14659" xr:uid="{00000000-0005-0000-0000-000027430000}"/>
    <cellStyle name="Normal 334 3" xfId="14660" xr:uid="{00000000-0005-0000-0000-000028430000}"/>
    <cellStyle name="Normal 335" xfId="14661" xr:uid="{00000000-0005-0000-0000-000029430000}"/>
    <cellStyle name="Normal 335 2" xfId="14662" xr:uid="{00000000-0005-0000-0000-00002A430000}"/>
    <cellStyle name="Normal 335 3" xfId="14663" xr:uid="{00000000-0005-0000-0000-00002B430000}"/>
    <cellStyle name="Normal 336" xfId="14664" xr:uid="{00000000-0005-0000-0000-00002C430000}"/>
    <cellStyle name="Normal 336 2" xfId="14665" xr:uid="{00000000-0005-0000-0000-00002D430000}"/>
    <cellStyle name="Normal 336 3" xfId="14666" xr:uid="{00000000-0005-0000-0000-00002E430000}"/>
    <cellStyle name="Normal 337" xfId="14667" xr:uid="{00000000-0005-0000-0000-00002F430000}"/>
    <cellStyle name="Normal 337 2" xfId="14668" xr:uid="{00000000-0005-0000-0000-000030430000}"/>
    <cellStyle name="Normal 337 3" xfId="14669" xr:uid="{00000000-0005-0000-0000-000031430000}"/>
    <cellStyle name="Normal 338" xfId="14670" xr:uid="{00000000-0005-0000-0000-000032430000}"/>
    <cellStyle name="Normal 338 2" xfId="14671" xr:uid="{00000000-0005-0000-0000-000033430000}"/>
    <cellStyle name="Normal 338 3" xfId="14672" xr:uid="{00000000-0005-0000-0000-000034430000}"/>
    <cellStyle name="Normal 339" xfId="14673" xr:uid="{00000000-0005-0000-0000-000035430000}"/>
    <cellStyle name="Normal 339 2" xfId="14674" xr:uid="{00000000-0005-0000-0000-000036430000}"/>
    <cellStyle name="Normal 339 3" xfId="14675" xr:uid="{00000000-0005-0000-0000-000037430000}"/>
    <cellStyle name="Normal 34" xfId="14676" xr:uid="{00000000-0005-0000-0000-000038430000}"/>
    <cellStyle name="Normal 34 2" xfId="14677" xr:uid="{00000000-0005-0000-0000-000039430000}"/>
    <cellStyle name="Normal 34 2 2" xfId="14678" xr:uid="{00000000-0005-0000-0000-00003A430000}"/>
    <cellStyle name="Normal 34 2 2 2" xfId="14679" xr:uid="{00000000-0005-0000-0000-00003B430000}"/>
    <cellStyle name="Normal 34 2 2 3" xfId="14680" xr:uid="{00000000-0005-0000-0000-00003C430000}"/>
    <cellStyle name="Normal 34 2 2 4" xfId="14681" xr:uid="{00000000-0005-0000-0000-00003D430000}"/>
    <cellStyle name="Normal 34 2 2 5" xfId="22157" xr:uid="{00000000-0005-0000-0000-00003E430000}"/>
    <cellStyle name="Normal 34 2 3" xfId="14682" xr:uid="{00000000-0005-0000-0000-00003F430000}"/>
    <cellStyle name="Normal 34 2 3 2" xfId="14683" xr:uid="{00000000-0005-0000-0000-000040430000}"/>
    <cellStyle name="Normal 34 2 3 3" xfId="22158" xr:uid="{00000000-0005-0000-0000-000041430000}"/>
    <cellStyle name="Normal 34 2 4" xfId="14684" xr:uid="{00000000-0005-0000-0000-000042430000}"/>
    <cellStyle name="Normal 34 2 5" xfId="14685" xr:uid="{00000000-0005-0000-0000-000043430000}"/>
    <cellStyle name="Normal 34 2 6" xfId="14686" xr:uid="{00000000-0005-0000-0000-000044430000}"/>
    <cellStyle name="Normal 34 2 7" xfId="14687" xr:uid="{00000000-0005-0000-0000-000045430000}"/>
    <cellStyle name="Normal 34 3" xfId="14688" xr:uid="{00000000-0005-0000-0000-000046430000}"/>
    <cellStyle name="Normal 34 3 2" xfId="14689" xr:uid="{00000000-0005-0000-0000-000047430000}"/>
    <cellStyle name="Normal 34 3 2 2" xfId="14690" xr:uid="{00000000-0005-0000-0000-000048430000}"/>
    <cellStyle name="Normal 34 3 2 3" xfId="14691" xr:uid="{00000000-0005-0000-0000-000049430000}"/>
    <cellStyle name="Normal 34 3 3" xfId="14692" xr:uid="{00000000-0005-0000-0000-00004A430000}"/>
    <cellStyle name="Normal 34 3 4" xfId="14693" xr:uid="{00000000-0005-0000-0000-00004B430000}"/>
    <cellStyle name="Normal 34 3 5" xfId="14694" xr:uid="{00000000-0005-0000-0000-00004C430000}"/>
    <cellStyle name="Normal 34 3 6" xfId="22159" xr:uid="{00000000-0005-0000-0000-00004D430000}"/>
    <cellStyle name="Normal 34 4" xfId="14695" xr:uid="{00000000-0005-0000-0000-00004E430000}"/>
    <cellStyle name="Normal 34 5" xfId="14696" xr:uid="{00000000-0005-0000-0000-00004F430000}"/>
    <cellStyle name="Normal 34 6" xfId="14697" xr:uid="{00000000-0005-0000-0000-000050430000}"/>
    <cellStyle name="Normal 34 7" xfId="14698" xr:uid="{00000000-0005-0000-0000-000051430000}"/>
    <cellStyle name="Normal 34 8" xfId="22156" xr:uid="{00000000-0005-0000-0000-000052430000}"/>
    <cellStyle name="Normal 340" xfId="14699" xr:uid="{00000000-0005-0000-0000-000053430000}"/>
    <cellStyle name="Normal 340 2" xfId="14700" xr:uid="{00000000-0005-0000-0000-000054430000}"/>
    <cellStyle name="Normal 340 3" xfId="14701" xr:uid="{00000000-0005-0000-0000-000055430000}"/>
    <cellStyle name="Normal 341" xfId="14702" xr:uid="{00000000-0005-0000-0000-000056430000}"/>
    <cellStyle name="Normal 341 2" xfId="14703" xr:uid="{00000000-0005-0000-0000-000057430000}"/>
    <cellStyle name="Normal 341 3" xfId="14704" xr:uid="{00000000-0005-0000-0000-000058430000}"/>
    <cellStyle name="Normal 342" xfId="14705" xr:uid="{00000000-0005-0000-0000-000059430000}"/>
    <cellStyle name="Normal 342 2" xfId="14706" xr:uid="{00000000-0005-0000-0000-00005A430000}"/>
    <cellStyle name="Normal 342 3" xfId="14707" xr:uid="{00000000-0005-0000-0000-00005B430000}"/>
    <cellStyle name="Normal 343" xfId="14708" xr:uid="{00000000-0005-0000-0000-00005C430000}"/>
    <cellStyle name="Normal 343 2" xfId="14709" xr:uid="{00000000-0005-0000-0000-00005D430000}"/>
    <cellStyle name="Normal 343 3" xfId="14710" xr:uid="{00000000-0005-0000-0000-00005E430000}"/>
    <cellStyle name="Normal 344" xfId="14711" xr:uid="{00000000-0005-0000-0000-00005F430000}"/>
    <cellStyle name="Normal 344 2" xfId="14712" xr:uid="{00000000-0005-0000-0000-000060430000}"/>
    <cellStyle name="Normal 344 3" xfId="14713" xr:uid="{00000000-0005-0000-0000-000061430000}"/>
    <cellStyle name="Normal 345" xfId="14714" xr:uid="{00000000-0005-0000-0000-000062430000}"/>
    <cellStyle name="Normal 345 2" xfId="14715" xr:uid="{00000000-0005-0000-0000-000063430000}"/>
    <cellStyle name="Normal 345 3" xfId="14716" xr:uid="{00000000-0005-0000-0000-000064430000}"/>
    <cellStyle name="Normal 346" xfId="14717" xr:uid="{00000000-0005-0000-0000-000065430000}"/>
    <cellStyle name="Normal 346 2" xfId="14718" xr:uid="{00000000-0005-0000-0000-000066430000}"/>
    <cellStyle name="Normal 346 3" xfId="14719" xr:uid="{00000000-0005-0000-0000-000067430000}"/>
    <cellStyle name="Normal 347" xfId="14720" xr:uid="{00000000-0005-0000-0000-000068430000}"/>
    <cellStyle name="Normal 347 2" xfId="14721" xr:uid="{00000000-0005-0000-0000-000069430000}"/>
    <cellStyle name="Normal 347 3" xfId="14722" xr:uid="{00000000-0005-0000-0000-00006A430000}"/>
    <cellStyle name="Normal 348" xfId="14723" xr:uid="{00000000-0005-0000-0000-00006B430000}"/>
    <cellStyle name="Normal 348 2" xfId="14724" xr:uid="{00000000-0005-0000-0000-00006C430000}"/>
    <cellStyle name="Normal 348 3" xfId="14725" xr:uid="{00000000-0005-0000-0000-00006D430000}"/>
    <cellStyle name="Normal 349" xfId="14726" xr:uid="{00000000-0005-0000-0000-00006E430000}"/>
    <cellStyle name="Normal 349 2" xfId="14727" xr:uid="{00000000-0005-0000-0000-00006F430000}"/>
    <cellStyle name="Normal 349 3" xfId="14728" xr:uid="{00000000-0005-0000-0000-000070430000}"/>
    <cellStyle name="Normal 35" xfId="14729" xr:uid="{00000000-0005-0000-0000-000071430000}"/>
    <cellStyle name="Normal 35 2" xfId="14730" xr:uid="{00000000-0005-0000-0000-000072430000}"/>
    <cellStyle name="Normal 35 2 2" xfId="14731" xr:uid="{00000000-0005-0000-0000-000073430000}"/>
    <cellStyle name="Normal 35 2 3" xfId="22161" xr:uid="{00000000-0005-0000-0000-000074430000}"/>
    <cellStyle name="Normal 35 3" xfId="14732" xr:uid="{00000000-0005-0000-0000-000075430000}"/>
    <cellStyle name="Normal 35 4" xfId="14733" xr:uid="{00000000-0005-0000-0000-000076430000}"/>
    <cellStyle name="Normal 35 5" xfId="14734" xr:uid="{00000000-0005-0000-0000-000077430000}"/>
    <cellStyle name="Normal 35 6" xfId="22160" xr:uid="{00000000-0005-0000-0000-000078430000}"/>
    <cellStyle name="Normal 350" xfId="14735" xr:uid="{00000000-0005-0000-0000-000079430000}"/>
    <cellStyle name="Normal 350 2" xfId="14736" xr:uid="{00000000-0005-0000-0000-00007A430000}"/>
    <cellStyle name="Normal 350 3" xfId="14737" xr:uid="{00000000-0005-0000-0000-00007B430000}"/>
    <cellStyle name="Normal 351" xfId="14738" xr:uid="{00000000-0005-0000-0000-00007C430000}"/>
    <cellStyle name="Normal 351 2" xfId="14739" xr:uid="{00000000-0005-0000-0000-00007D430000}"/>
    <cellStyle name="Normal 351 3" xfId="14740" xr:uid="{00000000-0005-0000-0000-00007E430000}"/>
    <cellStyle name="Normal 352" xfId="14741" xr:uid="{00000000-0005-0000-0000-00007F430000}"/>
    <cellStyle name="Normal 352 2" xfId="14742" xr:uid="{00000000-0005-0000-0000-000080430000}"/>
    <cellStyle name="Normal 352 3" xfId="14743" xr:uid="{00000000-0005-0000-0000-000081430000}"/>
    <cellStyle name="Normal 353" xfId="14744" xr:uid="{00000000-0005-0000-0000-000082430000}"/>
    <cellStyle name="Normal 353 2" xfId="14745" xr:uid="{00000000-0005-0000-0000-000083430000}"/>
    <cellStyle name="Normal 353 3" xfId="14746" xr:uid="{00000000-0005-0000-0000-000084430000}"/>
    <cellStyle name="Normal 354" xfId="14747" xr:uid="{00000000-0005-0000-0000-000085430000}"/>
    <cellStyle name="Normal 354 2" xfId="14748" xr:uid="{00000000-0005-0000-0000-000086430000}"/>
    <cellStyle name="Normal 354 3" xfId="14749" xr:uid="{00000000-0005-0000-0000-000087430000}"/>
    <cellStyle name="Normal 355" xfId="14750" xr:uid="{00000000-0005-0000-0000-000088430000}"/>
    <cellStyle name="Normal 355 2" xfId="14751" xr:uid="{00000000-0005-0000-0000-000089430000}"/>
    <cellStyle name="Normal 355 3" xfId="14752" xr:uid="{00000000-0005-0000-0000-00008A430000}"/>
    <cellStyle name="Normal 356" xfId="14753" xr:uid="{00000000-0005-0000-0000-00008B430000}"/>
    <cellStyle name="Normal 356 2" xfId="14754" xr:uid="{00000000-0005-0000-0000-00008C430000}"/>
    <cellStyle name="Normal 356 3" xfId="14755" xr:uid="{00000000-0005-0000-0000-00008D430000}"/>
    <cellStyle name="Normal 357" xfId="14756" xr:uid="{00000000-0005-0000-0000-00008E430000}"/>
    <cellStyle name="Normal 357 2" xfId="14757" xr:uid="{00000000-0005-0000-0000-00008F430000}"/>
    <cellStyle name="Normal 357 3" xfId="14758" xr:uid="{00000000-0005-0000-0000-000090430000}"/>
    <cellStyle name="Normal 358" xfId="14759" xr:uid="{00000000-0005-0000-0000-000091430000}"/>
    <cellStyle name="Normal 358 2" xfId="14760" xr:uid="{00000000-0005-0000-0000-000092430000}"/>
    <cellStyle name="Normal 358 3" xfId="14761" xr:uid="{00000000-0005-0000-0000-000093430000}"/>
    <cellStyle name="Normal 359" xfId="14762" xr:uid="{00000000-0005-0000-0000-000094430000}"/>
    <cellStyle name="Normal 359 2" xfId="14763" xr:uid="{00000000-0005-0000-0000-000095430000}"/>
    <cellStyle name="Normal 359 3" xfId="14764" xr:uid="{00000000-0005-0000-0000-000096430000}"/>
    <cellStyle name="Normal 36" xfId="14765" xr:uid="{00000000-0005-0000-0000-000097430000}"/>
    <cellStyle name="Normal 36 2" xfId="14766" xr:uid="{00000000-0005-0000-0000-000098430000}"/>
    <cellStyle name="Normal 36 2 2" xfId="14767" xr:uid="{00000000-0005-0000-0000-000099430000}"/>
    <cellStyle name="Normal 36 2 3" xfId="22163" xr:uid="{00000000-0005-0000-0000-00009A430000}"/>
    <cellStyle name="Normal 36 3" xfId="14768" xr:uid="{00000000-0005-0000-0000-00009B430000}"/>
    <cellStyle name="Normal 36 4" xfId="14769" xr:uid="{00000000-0005-0000-0000-00009C430000}"/>
    <cellStyle name="Normal 36 5" xfId="14770" xr:uid="{00000000-0005-0000-0000-00009D430000}"/>
    <cellStyle name="Normal 36 6" xfId="22162" xr:uid="{00000000-0005-0000-0000-00009E430000}"/>
    <cellStyle name="Normal 360" xfId="14771" xr:uid="{00000000-0005-0000-0000-00009F430000}"/>
    <cellStyle name="Normal 360 2" xfId="14772" xr:uid="{00000000-0005-0000-0000-0000A0430000}"/>
    <cellStyle name="Normal 360 3" xfId="14773" xr:uid="{00000000-0005-0000-0000-0000A1430000}"/>
    <cellStyle name="Normal 361" xfId="14774" xr:uid="{00000000-0005-0000-0000-0000A2430000}"/>
    <cellStyle name="Normal 361 2" xfId="14775" xr:uid="{00000000-0005-0000-0000-0000A3430000}"/>
    <cellStyle name="Normal 361 3" xfId="14776" xr:uid="{00000000-0005-0000-0000-0000A4430000}"/>
    <cellStyle name="Normal 362" xfId="14777" xr:uid="{00000000-0005-0000-0000-0000A5430000}"/>
    <cellStyle name="Normal 362 2" xfId="14778" xr:uid="{00000000-0005-0000-0000-0000A6430000}"/>
    <cellStyle name="Normal 362 3" xfId="14779" xr:uid="{00000000-0005-0000-0000-0000A7430000}"/>
    <cellStyle name="Normal 363" xfId="14780" xr:uid="{00000000-0005-0000-0000-0000A8430000}"/>
    <cellStyle name="Normal 363 2" xfId="14781" xr:uid="{00000000-0005-0000-0000-0000A9430000}"/>
    <cellStyle name="Normal 363 3" xfId="14782" xr:uid="{00000000-0005-0000-0000-0000AA430000}"/>
    <cellStyle name="Normal 364" xfId="14783" xr:uid="{00000000-0005-0000-0000-0000AB430000}"/>
    <cellStyle name="Normal 364 2" xfId="14784" xr:uid="{00000000-0005-0000-0000-0000AC430000}"/>
    <cellStyle name="Normal 364 3" xfId="14785" xr:uid="{00000000-0005-0000-0000-0000AD430000}"/>
    <cellStyle name="Normal 365" xfId="14786" xr:uid="{00000000-0005-0000-0000-0000AE430000}"/>
    <cellStyle name="Normal 365 2" xfId="14787" xr:uid="{00000000-0005-0000-0000-0000AF430000}"/>
    <cellStyle name="Normal 365 3" xfId="14788" xr:uid="{00000000-0005-0000-0000-0000B0430000}"/>
    <cellStyle name="Normal 366" xfId="14789" xr:uid="{00000000-0005-0000-0000-0000B1430000}"/>
    <cellStyle name="Normal 366 2" xfId="14790" xr:uid="{00000000-0005-0000-0000-0000B2430000}"/>
    <cellStyle name="Normal 366 3" xfId="14791" xr:uid="{00000000-0005-0000-0000-0000B3430000}"/>
    <cellStyle name="Normal 367" xfId="14792" xr:uid="{00000000-0005-0000-0000-0000B4430000}"/>
    <cellStyle name="Normal 367 2" xfId="14793" xr:uid="{00000000-0005-0000-0000-0000B5430000}"/>
    <cellStyle name="Normal 367 3" xfId="14794" xr:uid="{00000000-0005-0000-0000-0000B6430000}"/>
    <cellStyle name="Normal 368" xfId="14795" xr:uid="{00000000-0005-0000-0000-0000B7430000}"/>
    <cellStyle name="Normal 368 2" xfId="14796" xr:uid="{00000000-0005-0000-0000-0000B8430000}"/>
    <cellStyle name="Normal 368 3" xfId="14797" xr:uid="{00000000-0005-0000-0000-0000B9430000}"/>
    <cellStyle name="Normal 369" xfId="14798" xr:uid="{00000000-0005-0000-0000-0000BA430000}"/>
    <cellStyle name="Normal 369 2" xfId="14799" xr:uid="{00000000-0005-0000-0000-0000BB430000}"/>
    <cellStyle name="Normal 37" xfId="14800" xr:uid="{00000000-0005-0000-0000-0000BC430000}"/>
    <cellStyle name="Normal 37 2" xfId="14801" xr:uid="{00000000-0005-0000-0000-0000BD430000}"/>
    <cellStyle name="Normal 37 2 2" xfId="14802" xr:uid="{00000000-0005-0000-0000-0000BE430000}"/>
    <cellStyle name="Normal 37 2 3" xfId="22165" xr:uid="{00000000-0005-0000-0000-0000BF430000}"/>
    <cellStyle name="Normal 37 3" xfId="14803" xr:uid="{00000000-0005-0000-0000-0000C0430000}"/>
    <cellStyle name="Normal 37 4" xfId="14804" xr:uid="{00000000-0005-0000-0000-0000C1430000}"/>
    <cellStyle name="Normal 37 5" xfId="14805" xr:uid="{00000000-0005-0000-0000-0000C2430000}"/>
    <cellStyle name="Normal 37 6" xfId="22164" xr:uid="{00000000-0005-0000-0000-0000C3430000}"/>
    <cellStyle name="Normal 370" xfId="14806" xr:uid="{00000000-0005-0000-0000-0000C4430000}"/>
    <cellStyle name="Normal 370 2" xfId="14807" xr:uid="{00000000-0005-0000-0000-0000C5430000}"/>
    <cellStyle name="Normal 371" xfId="14808" xr:uid="{00000000-0005-0000-0000-0000C6430000}"/>
    <cellStyle name="Normal 371 2" xfId="14809" xr:uid="{00000000-0005-0000-0000-0000C7430000}"/>
    <cellStyle name="Normal 372" xfId="14810" xr:uid="{00000000-0005-0000-0000-0000C8430000}"/>
    <cellStyle name="Normal 372 2" xfId="14811" xr:uid="{00000000-0005-0000-0000-0000C9430000}"/>
    <cellStyle name="Normal 373" xfId="14812" xr:uid="{00000000-0005-0000-0000-0000CA430000}"/>
    <cellStyle name="Normal 374" xfId="14813" xr:uid="{00000000-0005-0000-0000-0000CB430000}"/>
    <cellStyle name="Normal 375" xfId="14814" xr:uid="{00000000-0005-0000-0000-0000CC430000}"/>
    <cellStyle name="Normal 376" xfId="14815" xr:uid="{00000000-0005-0000-0000-0000CD430000}"/>
    <cellStyle name="Normal 377" xfId="14816" xr:uid="{00000000-0005-0000-0000-0000CE430000}"/>
    <cellStyle name="Normal 378" xfId="14817" xr:uid="{00000000-0005-0000-0000-0000CF430000}"/>
    <cellStyle name="Normal 379" xfId="14818" xr:uid="{00000000-0005-0000-0000-0000D0430000}"/>
    <cellStyle name="Normal 38" xfId="14819" xr:uid="{00000000-0005-0000-0000-0000D1430000}"/>
    <cellStyle name="Normal 38 2" xfId="14820" xr:uid="{00000000-0005-0000-0000-0000D2430000}"/>
    <cellStyle name="Normal 38 2 2" xfId="14821" xr:uid="{00000000-0005-0000-0000-0000D3430000}"/>
    <cellStyle name="Normal 38 2 2 2" xfId="14822" xr:uid="{00000000-0005-0000-0000-0000D4430000}"/>
    <cellStyle name="Normal 38 2 2 3" xfId="14823" xr:uid="{00000000-0005-0000-0000-0000D5430000}"/>
    <cellStyle name="Normal 38 2 3" xfId="14824" xr:uid="{00000000-0005-0000-0000-0000D6430000}"/>
    <cellStyle name="Normal 38 2 4" xfId="14825" xr:uid="{00000000-0005-0000-0000-0000D7430000}"/>
    <cellStyle name="Normal 38 2 5" xfId="14826" xr:uid="{00000000-0005-0000-0000-0000D8430000}"/>
    <cellStyle name="Normal 38 2 6" xfId="22167" xr:uid="{00000000-0005-0000-0000-0000D9430000}"/>
    <cellStyle name="Normal 38 3" xfId="14827" xr:uid="{00000000-0005-0000-0000-0000DA430000}"/>
    <cellStyle name="Normal 38 4" xfId="14828" xr:uid="{00000000-0005-0000-0000-0000DB430000}"/>
    <cellStyle name="Normal 38 5" xfId="14829" xr:uid="{00000000-0005-0000-0000-0000DC430000}"/>
    <cellStyle name="Normal 38 6" xfId="14830" xr:uid="{00000000-0005-0000-0000-0000DD430000}"/>
    <cellStyle name="Normal 38 7" xfId="22166" xr:uid="{00000000-0005-0000-0000-0000DE430000}"/>
    <cellStyle name="Normal 380" xfId="14831" xr:uid="{00000000-0005-0000-0000-0000DF430000}"/>
    <cellStyle name="Normal 381" xfId="14832" xr:uid="{00000000-0005-0000-0000-0000E0430000}"/>
    <cellStyle name="Normal 382" xfId="14833" xr:uid="{00000000-0005-0000-0000-0000E1430000}"/>
    <cellStyle name="Normal 383" xfId="14834" xr:uid="{00000000-0005-0000-0000-0000E2430000}"/>
    <cellStyle name="Normal 384" xfId="14835" xr:uid="{00000000-0005-0000-0000-0000E3430000}"/>
    <cellStyle name="Normal 385" xfId="14836" xr:uid="{00000000-0005-0000-0000-0000E4430000}"/>
    <cellStyle name="Normal 386" xfId="14837" xr:uid="{00000000-0005-0000-0000-0000E5430000}"/>
    <cellStyle name="Normal 387" xfId="14838" xr:uid="{00000000-0005-0000-0000-0000E6430000}"/>
    <cellStyle name="Normal 388" xfId="14839" xr:uid="{00000000-0005-0000-0000-0000E7430000}"/>
    <cellStyle name="Normal 389" xfId="14840" xr:uid="{00000000-0005-0000-0000-0000E8430000}"/>
    <cellStyle name="Normal 39" xfId="14841" xr:uid="{00000000-0005-0000-0000-0000E9430000}"/>
    <cellStyle name="Normal 39 2" xfId="14842" xr:uid="{00000000-0005-0000-0000-0000EA430000}"/>
    <cellStyle name="Normal 39 2 2" xfId="14843" xr:uid="{00000000-0005-0000-0000-0000EB430000}"/>
    <cellStyle name="Normal 39 2 2 2" xfId="14844" xr:uid="{00000000-0005-0000-0000-0000EC430000}"/>
    <cellStyle name="Normal 39 2 2 3" xfId="14845" xr:uid="{00000000-0005-0000-0000-0000ED430000}"/>
    <cellStyle name="Normal 39 2 3" xfId="14846" xr:uid="{00000000-0005-0000-0000-0000EE430000}"/>
    <cellStyle name="Normal 39 2 4" xfId="14847" xr:uid="{00000000-0005-0000-0000-0000EF430000}"/>
    <cellStyle name="Normal 39 2 5" xfId="14848" xr:uid="{00000000-0005-0000-0000-0000F0430000}"/>
    <cellStyle name="Normal 39 2 6" xfId="22169" xr:uid="{00000000-0005-0000-0000-0000F1430000}"/>
    <cellStyle name="Normal 39 3" xfId="14849" xr:uid="{00000000-0005-0000-0000-0000F2430000}"/>
    <cellStyle name="Normal 39 4" xfId="14850" xr:uid="{00000000-0005-0000-0000-0000F3430000}"/>
    <cellStyle name="Normal 39 5" xfId="14851" xr:uid="{00000000-0005-0000-0000-0000F4430000}"/>
    <cellStyle name="Normal 39 6" xfId="22168" xr:uid="{00000000-0005-0000-0000-0000F5430000}"/>
    <cellStyle name="Normal 390" xfId="14852" xr:uid="{00000000-0005-0000-0000-0000F6430000}"/>
    <cellStyle name="Normal 391" xfId="14853" xr:uid="{00000000-0005-0000-0000-0000F7430000}"/>
    <cellStyle name="Normal 392" xfId="14854" xr:uid="{00000000-0005-0000-0000-0000F8430000}"/>
    <cellStyle name="Normal 393" xfId="14855" xr:uid="{00000000-0005-0000-0000-0000F9430000}"/>
    <cellStyle name="Normal 394" xfId="14856" xr:uid="{00000000-0005-0000-0000-0000FA430000}"/>
    <cellStyle name="Normal 395" xfId="14857" xr:uid="{00000000-0005-0000-0000-0000FB430000}"/>
    <cellStyle name="Normal 396" xfId="14858" xr:uid="{00000000-0005-0000-0000-0000FC430000}"/>
    <cellStyle name="Normal 397" xfId="14859" xr:uid="{00000000-0005-0000-0000-0000FD430000}"/>
    <cellStyle name="Normal 398" xfId="14860" xr:uid="{00000000-0005-0000-0000-0000FE430000}"/>
    <cellStyle name="Normal 399" xfId="14861" xr:uid="{00000000-0005-0000-0000-0000FF430000}"/>
    <cellStyle name="Normal 4" xfId="3" xr:uid="{00000000-0005-0000-0000-000000440000}"/>
    <cellStyle name="Normal 4 10" xfId="14862" xr:uid="{00000000-0005-0000-0000-000001440000}"/>
    <cellStyle name="Normal 4 10 10" xfId="14863" xr:uid="{00000000-0005-0000-0000-000002440000}"/>
    <cellStyle name="Normal 4 10 11" xfId="14864" xr:uid="{00000000-0005-0000-0000-000003440000}"/>
    <cellStyle name="Normal 4 10 12" xfId="22170" xr:uid="{00000000-0005-0000-0000-000004440000}"/>
    <cellStyle name="Normal 4 10 2" xfId="14865" xr:uid="{00000000-0005-0000-0000-000005440000}"/>
    <cellStyle name="Normal 4 10 2 10" xfId="14866" xr:uid="{00000000-0005-0000-0000-000006440000}"/>
    <cellStyle name="Normal 4 10 2 10 2" xfId="22172" xr:uid="{00000000-0005-0000-0000-000007440000}"/>
    <cellStyle name="Normal 4 10 2 11" xfId="14867" xr:uid="{00000000-0005-0000-0000-000008440000}"/>
    <cellStyle name="Normal 4 10 2 11 2" xfId="22173" xr:uid="{00000000-0005-0000-0000-000009440000}"/>
    <cellStyle name="Normal 4 10 2 12" xfId="22171" xr:uid="{00000000-0005-0000-0000-00000A440000}"/>
    <cellStyle name="Normal 4 10 2 2" xfId="14868" xr:uid="{00000000-0005-0000-0000-00000B440000}"/>
    <cellStyle name="Normal 4 10 2 2 2" xfId="14869" xr:uid="{00000000-0005-0000-0000-00000C440000}"/>
    <cellStyle name="Normal 4 10 2 2 2 2" xfId="14870" xr:uid="{00000000-0005-0000-0000-00000D440000}"/>
    <cellStyle name="Normal 4 10 2 2 2 2 2" xfId="22176" xr:uid="{00000000-0005-0000-0000-00000E440000}"/>
    <cellStyle name="Normal 4 10 2 2 2 3" xfId="22175" xr:uid="{00000000-0005-0000-0000-00000F440000}"/>
    <cellStyle name="Normal 4 10 2 2 3" xfId="14871" xr:uid="{00000000-0005-0000-0000-000010440000}"/>
    <cellStyle name="Normal 4 10 2 2 3 2" xfId="22177" xr:uid="{00000000-0005-0000-0000-000011440000}"/>
    <cellStyle name="Normal 4 10 2 2 4" xfId="14872" xr:uid="{00000000-0005-0000-0000-000012440000}"/>
    <cellStyle name="Normal 4 10 2 2 4 2" xfId="22178" xr:uid="{00000000-0005-0000-0000-000013440000}"/>
    <cellStyle name="Normal 4 10 2 2 5" xfId="22174" xr:uid="{00000000-0005-0000-0000-000014440000}"/>
    <cellStyle name="Normal 4 10 2 3" xfId="14873" xr:uid="{00000000-0005-0000-0000-000015440000}"/>
    <cellStyle name="Normal 4 10 2 3 2" xfId="22179" xr:uid="{00000000-0005-0000-0000-000016440000}"/>
    <cellStyle name="Normal 4 10 2 4" xfId="14874" xr:uid="{00000000-0005-0000-0000-000017440000}"/>
    <cellStyle name="Normal 4 10 2 4 2" xfId="22180" xr:uid="{00000000-0005-0000-0000-000018440000}"/>
    <cellStyle name="Normal 4 10 2 5" xfId="14875" xr:uid="{00000000-0005-0000-0000-000019440000}"/>
    <cellStyle name="Normal 4 10 2 5 2" xfId="22181" xr:uid="{00000000-0005-0000-0000-00001A440000}"/>
    <cellStyle name="Normal 4 10 2 6" xfId="14876" xr:uid="{00000000-0005-0000-0000-00001B440000}"/>
    <cellStyle name="Normal 4 10 2 6 2" xfId="22182" xr:uid="{00000000-0005-0000-0000-00001C440000}"/>
    <cellStyle name="Normal 4 10 2 7" xfId="14877" xr:uid="{00000000-0005-0000-0000-00001D440000}"/>
    <cellStyle name="Normal 4 10 2 7 2" xfId="22183" xr:uid="{00000000-0005-0000-0000-00001E440000}"/>
    <cellStyle name="Normal 4 10 2 8" xfId="14878" xr:uid="{00000000-0005-0000-0000-00001F440000}"/>
    <cellStyle name="Normal 4 10 2 8 2" xfId="22184" xr:uid="{00000000-0005-0000-0000-000020440000}"/>
    <cellStyle name="Normal 4 10 2 9" xfId="14879" xr:uid="{00000000-0005-0000-0000-000021440000}"/>
    <cellStyle name="Normal 4 10 2 9 2" xfId="22185" xr:uid="{00000000-0005-0000-0000-000022440000}"/>
    <cellStyle name="Normal 4 10 3" xfId="14880" xr:uid="{00000000-0005-0000-0000-000023440000}"/>
    <cellStyle name="Normal 4 10 3 2" xfId="14881" xr:uid="{00000000-0005-0000-0000-000024440000}"/>
    <cellStyle name="Normal 4 10 3 2 2" xfId="22187" xr:uid="{00000000-0005-0000-0000-000025440000}"/>
    <cellStyle name="Normal 4 10 3 3" xfId="14882" xr:uid="{00000000-0005-0000-0000-000026440000}"/>
    <cellStyle name="Normal 4 10 3 3 2" xfId="22188" xr:uid="{00000000-0005-0000-0000-000027440000}"/>
    <cellStyle name="Normal 4 10 3 4" xfId="14883" xr:uid="{00000000-0005-0000-0000-000028440000}"/>
    <cellStyle name="Normal 4 10 3 4 2" xfId="22189" xr:uid="{00000000-0005-0000-0000-000029440000}"/>
    <cellStyle name="Normal 4 10 3 5" xfId="22186" xr:uid="{00000000-0005-0000-0000-00002A440000}"/>
    <cellStyle name="Normal 4 10 4" xfId="14884" xr:uid="{00000000-0005-0000-0000-00002B440000}"/>
    <cellStyle name="Normal 4 10 4 2" xfId="14885" xr:uid="{00000000-0005-0000-0000-00002C440000}"/>
    <cellStyle name="Normal 4 10 4 2 2" xfId="22191" xr:uid="{00000000-0005-0000-0000-00002D440000}"/>
    <cellStyle name="Normal 4 10 4 3" xfId="22190" xr:uid="{00000000-0005-0000-0000-00002E440000}"/>
    <cellStyle name="Normal 4 10 5" xfId="14886" xr:uid="{00000000-0005-0000-0000-00002F440000}"/>
    <cellStyle name="Normal 4 10 5 2" xfId="22192" xr:uid="{00000000-0005-0000-0000-000030440000}"/>
    <cellStyle name="Normal 4 10 6" xfId="14887" xr:uid="{00000000-0005-0000-0000-000031440000}"/>
    <cellStyle name="Normal 4 10 6 2" xfId="22193" xr:uid="{00000000-0005-0000-0000-000032440000}"/>
    <cellStyle name="Normal 4 10 7" xfId="14888" xr:uid="{00000000-0005-0000-0000-000033440000}"/>
    <cellStyle name="Normal 4 10 7 2" xfId="22194" xr:uid="{00000000-0005-0000-0000-000034440000}"/>
    <cellStyle name="Normal 4 10 8" xfId="14889" xr:uid="{00000000-0005-0000-0000-000035440000}"/>
    <cellStyle name="Normal 4 10 8 2" xfId="22195" xr:uid="{00000000-0005-0000-0000-000036440000}"/>
    <cellStyle name="Normal 4 10 9" xfId="14890" xr:uid="{00000000-0005-0000-0000-000037440000}"/>
    <cellStyle name="Normal 4 10 9 2" xfId="22196" xr:uid="{00000000-0005-0000-0000-000038440000}"/>
    <cellStyle name="Normal 4 11" xfId="14891" xr:uid="{00000000-0005-0000-0000-000039440000}"/>
    <cellStyle name="Normal 4 11 10" xfId="14892" xr:uid="{00000000-0005-0000-0000-00003A440000}"/>
    <cellStyle name="Normal 4 11 10 2" xfId="22198" xr:uid="{00000000-0005-0000-0000-00003B440000}"/>
    <cellStyle name="Normal 4 11 11" xfId="14893" xr:uid="{00000000-0005-0000-0000-00003C440000}"/>
    <cellStyle name="Normal 4 11 11 2" xfId="22199" xr:uid="{00000000-0005-0000-0000-00003D440000}"/>
    <cellStyle name="Normal 4 11 12" xfId="14894" xr:uid="{00000000-0005-0000-0000-00003E440000}"/>
    <cellStyle name="Normal 4 11 13" xfId="22197" xr:uid="{00000000-0005-0000-0000-00003F440000}"/>
    <cellStyle name="Normal 4 11 2" xfId="14895" xr:uid="{00000000-0005-0000-0000-000040440000}"/>
    <cellStyle name="Normal 4 11 2 2" xfId="14896" xr:uid="{00000000-0005-0000-0000-000041440000}"/>
    <cellStyle name="Normal 4 11 2 2 2" xfId="14897" xr:uid="{00000000-0005-0000-0000-000042440000}"/>
    <cellStyle name="Normal 4 11 2 2 2 2" xfId="22202" xr:uid="{00000000-0005-0000-0000-000043440000}"/>
    <cellStyle name="Normal 4 11 2 2 3" xfId="14898" xr:uid="{00000000-0005-0000-0000-000044440000}"/>
    <cellStyle name="Normal 4 11 2 2 3 2" xfId="22203" xr:uid="{00000000-0005-0000-0000-000045440000}"/>
    <cellStyle name="Normal 4 11 2 2 4" xfId="22201" xr:uid="{00000000-0005-0000-0000-000046440000}"/>
    <cellStyle name="Normal 4 11 2 3" xfId="14899" xr:uid="{00000000-0005-0000-0000-000047440000}"/>
    <cellStyle name="Normal 4 11 2 3 2" xfId="22204" xr:uid="{00000000-0005-0000-0000-000048440000}"/>
    <cellStyle name="Normal 4 11 2 4" xfId="14900" xr:uid="{00000000-0005-0000-0000-000049440000}"/>
    <cellStyle name="Normal 4 11 2 4 2" xfId="22205" xr:uid="{00000000-0005-0000-0000-00004A440000}"/>
    <cellStyle name="Normal 4 11 2 5" xfId="14901" xr:uid="{00000000-0005-0000-0000-00004B440000}"/>
    <cellStyle name="Normal 4 11 2 5 2" xfId="22206" xr:uid="{00000000-0005-0000-0000-00004C440000}"/>
    <cellStyle name="Normal 4 11 2 6" xfId="14902" xr:uid="{00000000-0005-0000-0000-00004D440000}"/>
    <cellStyle name="Normal 4 11 2 6 2" xfId="22207" xr:uid="{00000000-0005-0000-0000-00004E440000}"/>
    <cellStyle name="Normal 4 11 2 7" xfId="14903" xr:uid="{00000000-0005-0000-0000-00004F440000}"/>
    <cellStyle name="Normal 4 11 2 7 2" xfId="22208" xr:uid="{00000000-0005-0000-0000-000050440000}"/>
    <cellStyle name="Normal 4 11 2 8" xfId="22200" xr:uid="{00000000-0005-0000-0000-000051440000}"/>
    <cellStyle name="Normal 4 11 3" xfId="14904" xr:uid="{00000000-0005-0000-0000-000052440000}"/>
    <cellStyle name="Normal 4 11 3 2" xfId="14905" xr:uid="{00000000-0005-0000-0000-000053440000}"/>
    <cellStyle name="Normal 4 11 3 2 2" xfId="22210" xr:uid="{00000000-0005-0000-0000-000054440000}"/>
    <cellStyle name="Normal 4 11 3 3" xfId="22209" xr:uid="{00000000-0005-0000-0000-000055440000}"/>
    <cellStyle name="Normal 4 11 4" xfId="14906" xr:uid="{00000000-0005-0000-0000-000056440000}"/>
    <cellStyle name="Normal 4 11 4 2" xfId="14907" xr:uid="{00000000-0005-0000-0000-000057440000}"/>
    <cellStyle name="Normal 4 11 4 2 2" xfId="22212" xr:uid="{00000000-0005-0000-0000-000058440000}"/>
    <cellStyle name="Normal 4 11 4 3" xfId="22211" xr:uid="{00000000-0005-0000-0000-000059440000}"/>
    <cellStyle name="Normal 4 11 5" xfId="14908" xr:uid="{00000000-0005-0000-0000-00005A440000}"/>
    <cellStyle name="Normal 4 11 5 2" xfId="22213" xr:uid="{00000000-0005-0000-0000-00005B440000}"/>
    <cellStyle name="Normal 4 11 6" xfId="14909" xr:uid="{00000000-0005-0000-0000-00005C440000}"/>
    <cellStyle name="Normal 4 11 6 2" xfId="22214" xr:uid="{00000000-0005-0000-0000-00005D440000}"/>
    <cellStyle name="Normal 4 11 7" xfId="14910" xr:uid="{00000000-0005-0000-0000-00005E440000}"/>
    <cellStyle name="Normal 4 11 7 2" xfId="22215" xr:uid="{00000000-0005-0000-0000-00005F440000}"/>
    <cellStyle name="Normal 4 11 8" xfId="14911" xr:uid="{00000000-0005-0000-0000-000060440000}"/>
    <cellStyle name="Normal 4 11 8 2" xfId="22216" xr:uid="{00000000-0005-0000-0000-000061440000}"/>
    <cellStyle name="Normal 4 11 9" xfId="14912" xr:uid="{00000000-0005-0000-0000-000062440000}"/>
    <cellStyle name="Normal 4 11 9 2" xfId="22217" xr:uid="{00000000-0005-0000-0000-000063440000}"/>
    <cellStyle name="Normal 4 12" xfId="14913" xr:uid="{00000000-0005-0000-0000-000064440000}"/>
    <cellStyle name="Normal 4 12 2" xfId="14914" xr:uid="{00000000-0005-0000-0000-000065440000}"/>
    <cellStyle name="Normal 4 12 2 2" xfId="14915" xr:uid="{00000000-0005-0000-0000-000066440000}"/>
    <cellStyle name="Normal 4 12 2 2 2" xfId="22220" xr:uid="{00000000-0005-0000-0000-000067440000}"/>
    <cellStyle name="Normal 4 12 2 3" xfId="14916" xr:uid="{00000000-0005-0000-0000-000068440000}"/>
    <cellStyle name="Normal 4 12 2 3 2" xfId="22221" xr:uid="{00000000-0005-0000-0000-000069440000}"/>
    <cellStyle name="Normal 4 12 2 4" xfId="14917" xr:uid="{00000000-0005-0000-0000-00006A440000}"/>
    <cellStyle name="Normal 4 12 2 4 2" xfId="22222" xr:uid="{00000000-0005-0000-0000-00006B440000}"/>
    <cellStyle name="Normal 4 12 2 5" xfId="14918" xr:uid="{00000000-0005-0000-0000-00006C440000}"/>
    <cellStyle name="Normal 4 12 2 5 2" xfId="22223" xr:uid="{00000000-0005-0000-0000-00006D440000}"/>
    <cellStyle name="Normal 4 12 2 6" xfId="14919" xr:uid="{00000000-0005-0000-0000-00006E440000}"/>
    <cellStyle name="Normal 4 12 2 6 2" xfId="22224" xr:uid="{00000000-0005-0000-0000-00006F440000}"/>
    <cellStyle name="Normal 4 12 2 7" xfId="22219" xr:uid="{00000000-0005-0000-0000-000070440000}"/>
    <cellStyle name="Normal 4 12 3" xfId="14920" xr:uid="{00000000-0005-0000-0000-000071440000}"/>
    <cellStyle name="Normal 4 12 3 2" xfId="14921" xr:uid="{00000000-0005-0000-0000-000072440000}"/>
    <cellStyle name="Normal 4 12 3 2 2" xfId="22226" xr:uid="{00000000-0005-0000-0000-000073440000}"/>
    <cellStyle name="Normal 4 12 3 3" xfId="22225" xr:uid="{00000000-0005-0000-0000-000074440000}"/>
    <cellStyle name="Normal 4 12 4" xfId="14922" xr:uid="{00000000-0005-0000-0000-000075440000}"/>
    <cellStyle name="Normal 4 12 4 2" xfId="14923" xr:uid="{00000000-0005-0000-0000-000076440000}"/>
    <cellStyle name="Normal 4 12 4 2 2" xfId="22228" xr:uid="{00000000-0005-0000-0000-000077440000}"/>
    <cellStyle name="Normal 4 12 4 3" xfId="22227" xr:uid="{00000000-0005-0000-0000-000078440000}"/>
    <cellStyle name="Normal 4 12 5" xfId="14924" xr:uid="{00000000-0005-0000-0000-000079440000}"/>
    <cellStyle name="Normal 4 12 5 2" xfId="22229" xr:uid="{00000000-0005-0000-0000-00007A440000}"/>
    <cellStyle name="Normal 4 12 6" xfId="14925" xr:uid="{00000000-0005-0000-0000-00007B440000}"/>
    <cellStyle name="Normal 4 12 6 2" xfId="22230" xr:uid="{00000000-0005-0000-0000-00007C440000}"/>
    <cellStyle name="Normal 4 12 7" xfId="14926" xr:uid="{00000000-0005-0000-0000-00007D440000}"/>
    <cellStyle name="Normal 4 12 7 2" xfId="22231" xr:uid="{00000000-0005-0000-0000-00007E440000}"/>
    <cellStyle name="Normal 4 12 8" xfId="22218" xr:uid="{00000000-0005-0000-0000-00007F440000}"/>
    <cellStyle name="Normal 4 13" xfId="14927" xr:uid="{00000000-0005-0000-0000-000080440000}"/>
    <cellStyle name="Normal 4 13 2" xfId="14928" xr:uid="{00000000-0005-0000-0000-000081440000}"/>
    <cellStyle name="Normal 4 13 2 2" xfId="14929" xr:uid="{00000000-0005-0000-0000-000082440000}"/>
    <cellStyle name="Normal 4 13 2 2 2" xfId="22234" xr:uid="{00000000-0005-0000-0000-000083440000}"/>
    <cellStyle name="Normal 4 13 2 3" xfId="14930" xr:uid="{00000000-0005-0000-0000-000084440000}"/>
    <cellStyle name="Normal 4 13 2 3 2" xfId="22235" xr:uid="{00000000-0005-0000-0000-000085440000}"/>
    <cellStyle name="Normal 4 13 2 4" xfId="14931" xr:uid="{00000000-0005-0000-0000-000086440000}"/>
    <cellStyle name="Normal 4 13 2 4 2" xfId="22236" xr:uid="{00000000-0005-0000-0000-000087440000}"/>
    <cellStyle name="Normal 4 13 2 5" xfId="14932" xr:uid="{00000000-0005-0000-0000-000088440000}"/>
    <cellStyle name="Normal 4 13 2 5 2" xfId="22237" xr:uid="{00000000-0005-0000-0000-000089440000}"/>
    <cellStyle name="Normal 4 13 2 6" xfId="14933" xr:uid="{00000000-0005-0000-0000-00008A440000}"/>
    <cellStyle name="Normal 4 13 2 6 2" xfId="22238" xr:uid="{00000000-0005-0000-0000-00008B440000}"/>
    <cellStyle name="Normal 4 13 2 7" xfId="22233" xr:uid="{00000000-0005-0000-0000-00008C440000}"/>
    <cellStyle name="Normal 4 13 3" xfId="14934" xr:uid="{00000000-0005-0000-0000-00008D440000}"/>
    <cellStyle name="Normal 4 13 3 2" xfId="14935" xr:uid="{00000000-0005-0000-0000-00008E440000}"/>
    <cellStyle name="Normal 4 13 3 2 2" xfId="22240" xr:uid="{00000000-0005-0000-0000-00008F440000}"/>
    <cellStyle name="Normal 4 13 3 3" xfId="22239" xr:uid="{00000000-0005-0000-0000-000090440000}"/>
    <cellStyle name="Normal 4 13 4" xfId="14936" xr:uid="{00000000-0005-0000-0000-000091440000}"/>
    <cellStyle name="Normal 4 13 4 2" xfId="14937" xr:uid="{00000000-0005-0000-0000-000092440000}"/>
    <cellStyle name="Normal 4 13 4 2 2" xfId="22242" xr:uid="{00000000-0005-0000-0000-000093440000}"/>
    <cellStyle name="Normal 4 13 4 3" xfId="22241" xr:uid="{00000000-0005-0000-0000-000094440000}"/>
    <cellStyle name="Normal 4 13 5" xfId="14938" xr:uid="{00000000-0005-0000-0000-000095440000}"/>
    <cellStyle name="Normal 4 13 5 2" xfId="22243" xr:uid="{00000000-0005-0000-0000-000096440000}"/>
    <cellStyle name="Normal 4 13 6" xfId="14939" xr:uid="{00000000-0005-0000-0000-000097440000}"/>
    <cellStyle name="Normal 4 13 6 2" xfId="22244" xr:uid="{00000000-0005-0000-0000-000098440000}"/>
    <cellStyle name="Normal 4 13 7" xfId="22232" xr:uid="{00000000-0005-0000-0000-000099440000}"/>
    <cellStyle name="Normal 4 14" xfId="14940" xr:uid="{00000000-0005-0000-0000-00009A440000}"/>
    <cellStyle name="Normal 4 14 2" xfId="14941" xr:uid="{00000000-0005-0000-0000-00009B440000}"/>
    <cellStyle name="Normal 4 14 2 2" xfId="14942" xr:uid="{00000000-0005-0000-0000-00009C440000}"/>
    <cellStyle name="Normal 4 14 2 2 2" xfId="22247" xr:uid="{00000000-0005-0000-0000-00009D440000}"/>
    <cellStyle name="Normal 4 14 2 3" xfId="14943" xr:uid="{00000000-0005-0000-0000-00009E440000}"/>
    <cellStyle name="Normal 4 14 2 3 2" xfId="22248" xr:uid="{00000000-0005-0000-0000-00009F440000}"/>
    <cellStyle name="Normal 4 14 2 4" xfId="14944" xr:uid="{00000000-0005-0000-0000-0000A0440000}"/>
    <cellStyle name="Normal 4 14 2 4 2" xfId="22249" xr:uid="{00000000-0005-0000-0000-0000A1440000}"/>
    <cellStyle name="Normal 4 14 2 5" xfId="14945" xr:uid="{00000000-0005-0000-0000-0000A2440000}"/>
    <cellStyle name="Normal 4 14 2 5 2" xfId="22250" xr:uid="{00000000-0005-0000-0000-0000A3440000}"/>
    <cellStyle name="Normal 4 14 2 6" xfId="22246" xr:uid="{00000000-0005-0000-0000-0000A4440000}"/>
    <cellStyle name="Normal 4 14 3" xfId="14946" xr:uid="{00000000-0005-0000-0000-0000A5440000}"/>
    <cellStyle name="Normal 4 14 3 2" xfId="14947" xr:uid="{00000000-0005-0000-0000-0000A6440000}"/>
    <cellStyle name="Normal 4 14 3 2 2" xfId="22252" xr:uid="{00000000-0005-0000-0000-0000A7440000}"/>
    <cellStyle name="Normal 4 14 3 3" xfId="22251" xr:uid="{00000000-0005-0000-0000-0000A8440000}"/>
    <cellStyle name="Normal 4 14 4" xfId="14948" xr:uid="{00000000-0005-0000-0000-0000A9440000}"/>
    <cellStyle name="Normal 4 14 4 2" xfId="14949" xr:uid="{00000000-0005-0000-0000-0000AA440000}"/>
    <cellStyle name="Normal 4 14 4 2 2" xfId="22254" xr:uid="{00000000-0005-0000-0000-0000AB440000}"/>
    <cellStyle name="Normal 4 14 4 3" xfId="22253" xr:uid="{00000000-0005-0000-0000-0000AC440000}"/>
    <cellStyle name="Normal 4 14 5" xfId="14950" xr:uid="{00000000-0005-0000-0000-0000AD440000}"/>
    <cellStyle name="Normal 4 14 5 2" xfId="22255" xr:uid="{00000000-0005-0000-0000-0000AE440000}"/>
    <cellStyle name="Normal 4 14 6" xfId="14951" xr:uid="{00000000-0005-0000-0000-0000AF440000}"/>
    <cellStyle name="Normal 4 14 6 2" xfId="22256" xr:uid="{00000000-0005-0000-0000-0000B0440000}"/>
    <cellStyle name="Normal 4 14 7" xfId="22245" xr:uid="{00000000-0005-0000-0000-0000B1440000}"/>
    <cellStyle name="Normal 4 15" xfId="14952" xr:uid="{00000000-0005-0000-0000-0000B2440000}"/>
    <cellStyle name="Normal 4 15 2" xfId="14953" xr:uid="{00000000-0005-0000-0000-0000B3440000}"/>
    <cellStyle name="Normal 4 15 2 2" xfId="14954" xr:uid="{00000000-0005-0000-0000-0000B4440000}"/>
    <cellStyle name="Normal 4 15 2 2 2" xfId="22259" xr:uid="{00000000-0005-0000-0000-0000B5440000}"/>
    <cellStyle name="Normal 4 15 2 3" xfId="14955" xr:uid="{00000000-0005-0000-0000-0000B6440000}"/>
    <cellStyle name="Normal 4 15 2 3 2" xfId="22260" xr:uid="{00000000-0005-0000-0000-0000B7440000}"/>
    <cellStyle name="Normal 4 15 2 4" xfId="14956" xr:uid="{00000000-0005-0000-0000-0000B8440000}"/>
    <cellStyle name="Normal 4 15 2 4 2" xfId="22261" xr:uid="{00000000-0005-0000-0000-0000B9440000}"/>
    <cellStyle name="Normal 4 15 2 5" xfId="14957" xr:uid="{00000000-0005-0000-0000-0000BA440000}"/>
    <cellStyle name="Normal 4 15 2 5 2" xfId="22262" xr:uid="{00000000-0005-0000-0000-0000BB440000}"/>
    <cellStyle name="Normal 4 15 2 6" xfId="22258" xr:uid="{00000000-0005-0000-0000-0000BC440000}"/>
    <cellStyle name="Normal 4 15 3" xfId="14958" xr:uid="{00000000-0005-0000-0000-0000BD440000}"/>
    <cellStyle name="Normal 4 15 3 2" xfId="14959" xr:uid="{00000000-0005-0000-0000-0000BE440000}"/>
    <cellStyle name="Normal 4 15 3 2 2" xfId="22264" xr:uid="{00000000-0005-0000-0000-0000BF440000}"/>
    <cellStyle name="Normal 4 15 3 3" xfId="22263" xr:uid="{00000000-0005-0000-0000-0000C0440000}"/>
    <cellStyle name="Normal 4 15 4" xfId="14960" xr:uid="{00000000-0005-0000-0000-0000C1440000}"/>
    <cellStyle name="Normal 4 15 4 2" xfId="14961" xr:uid="{00000000-0005-0000-0000-0000C2440000}"/>
    <cellStyle name="Normal 4 15 4 2 2" xfId="22266" xr:uid="{00000000-0005-0000-0000-0000C3440000}"/>
    <cellStyle name="Normal 4 15 4 3" xfId="22265" xr:uid="{00000000-0005-0000-0000-0000C4440000}"/>
    <cellStyle name="Normal 4 15 5" xfId="14962" xr:uid="{00000000-0005-0000-0000-0000C5440000}"/>
    <cellStyle name="Normal 4 15 5 2" xfId="22267" xr:uid="{00000000-0005-0000-0000-0000C6440000}"/>
    <cellStyle name="Normal 4 15 6" xfId="14963" xr:uid="{00000000-0005-0000-0000-0000C7440000}"/>
    <cellStyle name="Normal 4 15 6 2" xfId="22268" xr:uid="{00000000-0005-0000-0000-0000C8440000}"/>
    <cellStyle name="Normal 4 15 7" xfId="22257" xr:uid="{00000000-0005-0000-0000-0000C9440000}"/>
    <cellStyle name="Normal 4 16" xfId="14964" xr:uid="{00000000-0005-0000-0000-0000CA440000}"/>
    <cellStyle name="Normal 4 16 2" xfId="14965" xr:uid="{00000000-0005-0000-0000-0000CB440000}"/>
    <cellStyle name="Normal 4 16 2 2" xfId="14966" xr:uid="{00000000-0005-0000-0000-0000CC440000}"/>
    <cellStyle name="Normal 4 16 2 2 2" xfId="22271" xr:uid="{00000000-0005-0000-0000-0000CD440000}"/>
    <cellStyle name="Normal 4 16 2 3" xfId="22270" xr:uid="{00000000-0005-0000-0000-0000CE440000}"/>
    <cellStyle name="Normal 4 16 3" xfId="14967" xr:uid="{00000000-0005-0000-0000-0000CF440000}"/>
    <cellStyle name="Normal 4 16 3 2" xfId="14968" xr:uid="{00000000-0005-0000-0000-0000D0440000}"/>
    <cellStyle name="Normal 4 16 3 2 2" xfId="22273" xr:uid="{00000000-0005-0000-0000-0000D1440000}"/>
    <cellStyle name="Normal 4 16 3 3" xfId="22272" xr:uid="{00000000-0005-0000-0000-0000D2440000}"/>
    <cellStyle name="Normal 4 16 4" xfId="14969" xr:uid="{00000000-0005-0000-0000-0000D3440000}"/>
    <cellStyle name="Normal 4 16 4 2" xfId="14970" xr:uid="{00000000-0005-0000-0000-0000D4440000}"/>
    <cellStyle name="Normal 4 16 4 2 2" xfId="22275" xr:uid="{00000000-0005-0000-0000-0000D5440000}"/>
    <cellStyle name="Normal 4 16 4 3" xfId="22274" xr:uid="{00000000-0005-0000-0000-0000D6440000}"/>
    <cellStyle name="Normal 4 16 5" xfId="14971" xr:uid="{00000000-0005-0000-0000-0000D7440000}"/>
    <cellStyle name="Normal 4 16 5 2" xfId="22276" xr:uid="{00000000-0005-0000-0000-0000D8440000}"/>
    <cellStyle name="Normal 4 16 6" xfId="14972" xr:uid="{00000000-0005-0000-0000-0000D9440000}"/>
    <cellStyle name="Normal 4 16 6 2" xfId="22277" xr:uid="{00000000-0005-0000-0000-0000DA440000}"/>
    <cellStyle name="Normal 4 16 7" xfId="22269" xr:uid="{00000000-0005-0000-0000-0000DB440000}"/>
    <cellStyle name="Normal 4 17" xfId="14973" xr:uid="{00000000-0005-0000-0000-0000DC440000}"/>
    <cellStyle name="Normal 4 17 2" xfId="14974" xr:uid="{00000000-0005-0000-0000-0000DD440000}"/>
    <cellStyle name="Normal 4 17 2 2" xfId="14975" xr:uid="{00000000-0005-0000-0000-0000DE440000}"/>
    <cellStyle name="Normal 4 17 2 2 2" xfId="22280" xr:uid="{00000000-0005-0000-0000-0000DF440000}"/>
    <cellStyle name="Normal 4 17 2 3" xfId="22279" xr:uid="{00000000-0005-0000-0000-0000E0440000}"/>
    <cellStyle name="Normal 4 17 3" xfId="14976" xr:uid="{00000000-0005-0000-0000-0000E1440000}"/>
    <cellStyle name="Normal 4 17 3 2" xfId="14977" xr:uid="{00000000-0005-0000-0000-0000E2440000}"/>
    <cellStyle name="Normal 4 17 3 2 2" xfId="22282" xr:uid="{00000000-0005-0000-0000-0000E3440000}"/>
    <cellStyle name="Normal 4 17 3 3" xfId="22281" xr:uid="{00000000-0005-0000-0000-0000E4440000}"/>
    <cellStyle name="Normal 4 17 4" xfId="14978" xr:uid="{00000000-0005-0000-0000-0000E5440000}"/>
    <cellStyle name="Normal 4 17 4 2" xfId="14979" xr:uid="{00000000-0005-0000-0000-0000E6440000}"/>
    <cellStyle name="Normal 4 17 4 2 2" xfId="22284" xr:uid="{00000000-0005-0000-0000-0000E7440000}"/>
    <cellStyle name="Normal 4 17 4 3" xfId="22283" xr:uid="{00000000-0005-0000-0000-0000E8440000}"/>
    <cellStyle name="Normal 4 17 5" xfId="14980" xr:uid="{00000000-0005-0000-0000-0000E9440000}"/>
    <cellStyle name="Normal 4 17 5 2" xfId="22285" xr:uid="{00000000-0005-0000-0000-0000EA440000}"/>
    <cellStyle name="Normal 4 17 6" xfId="14981" xr:uid="{00000000-0005-0000-0000-0000EB440000}"/>
    <cellStyle name="Normal 4 17 6 2" xfId="22286" xr:uid="{00000000-0005-0000-0000-0000EC440000}"/>
    <cellStyle name="Normal 4 17 7" xfId="22278" xr:uid="{00000000-0005-0000-0000-0000ED440000}"/>
    <cellStyle name="Normal 4 18" xfId="14982" xr:uid="{00000000-0005-0000-0000-0000EE440000}"/>
    <cellStyle name="Normal 4 18 2" xfId="14983" xr:uid="{00000000-0005-0000-0000-0000EF440000}"/>
    <cellStyle name="Normal 4 18 2 2" xfId="22288" xr:uid="{00000000-0005-0000-0000-0000F0440000}"/>
    <cellStyle name="Normal 4 18 3" xfId="14984" xr:uid="{00000000-0005-0000-0000-0000F1440000}"/>
    <cellStyle name="Normal 4 18 3 2" xfId="22289" xr:uid="{00000000-0005-0000-0000-0000F2440000}"/>
    <cellStyle name="Normal 4 18 4" xfId="14985" xr:uid="{00000000-0005-0000-0000-0000F3440000}"/>
    <cellStyle name="Normal 4 18 4 2" xfId="22290" xr:uid="{00000000-0005-0000-0000-0000F4440000}"/>
    <cellStyle name="Normal 4 18 5" xfId="14986" xr:uid="{00000000-0005-0000-0000-0000F5440000}"/>
    <cellStyle name="Normal 4 18 5 2" xfId="22291" xr:uid="{00000000-0005-0000-0000-0000F6440000}"/>
    <cellStyle name="Normal 4 18 6" xfId="14987" xr:uid="{00000000-0005-0000-0000-0000F7440000}"/>
    <cellStyle name="Normal 4 18 6 2" xfId="22292" xr:uid="{00000000-0005-0000-0000-0000F8440000}"/>
    <cellStyle name="Normal 4 18 7" xfId="22287" xr:uid="{00000000-0005-0000-0000-0000F9440000}"/>
    <cellStyle name="Normal 4 19" xfId="14988" xr:uid="{00000000-0005-0000-0000-0000FA440000}"/>
    <cellStyle name="Normal 4 19 2" xfId="14989" xr:uid="{00000000-0005-0000-0000-0000FB440000}"/>
    <cellStyle name="Normal 4 19 2 2" xfId="22294" xr:uid="{00000000-0005-0000-0000-0000FC440000}"/>
    <cellStyle name="Normal 4 19 3" xfId="14990" xr:uid="{00000000-0005-0000-0000-0000FD440000}"/>
    <cellStyle name="Normal 4 19 3 2" xfId="22295" xr:uid="{00000000-0005-0000-0000-0000FE440000}"/>
    <cellStyle name="Normal 4 19 4" xfId="14991" xr:uid="{00000000-0005-0000-0000-0000FF440000}"/>
    <cellStyle name="Normal 4 19 4 2" xfId="22296" xr:uid="{00000000-0005-0000-0000-000000450000}"/>
    <cellStyle name="Normal 4 19 5" xfId="14992" xr:uid="{00000000-0005-0000-0000-000001450000}"/>
    <cellStyle name="Normal 4 19 5 2" xfId="22297" xr:uid="{00000000-0005-0000-0000-000002450000}"/>
    <cellStyle name="Normal 4 19 6" xfId="14993" xr:uid="{00000000-0005-0000-0000-000003450000}"/>
    <cellStyle name="Normal 4 19 6 2" xfId="22298" xr:uid="{00000000-0005-0000-0000-000004450000}"/>
    <cellStyle name="Normal 4 19 7" xfId="22293" xr:uid="{00000000-0005-0000-0000-000005450000}"/>
    <cellStyle name="Normal 4 2" xfId="14994" xr:uid="{00000000-0005-0000-0000-000006450000}"/>
    <cellStyle name="Normal 4 2 10" xfId="14995" xr:uid="{00000000-0005-0000-0000-000007450000}"/>
    <cellStyle name="Normal 4 2 10 2" xfId="14996" xr:uid="{00000000-0005-0000-0000-000008450000}"/>
    <cellStyle name="Normal 4 2 10 3" xfId="22299" xr:uid="{00000000-0005-0000-0000-000009450000}"/>
    <cellStyle name="Normal 4 2 11" xfId="14997" xr:uid="{00000000-0005-0000-0000-00000A450000}"/>
    <cellStyle name="Normal 4 2 11 2" xfId="22300" xr:uid="{00000000-0005-0000-0000-00000B450000}"/>
    <cellStyle name="Normal 4 2 12" xfId="14998" xr:uid="{00000000-0005-0000-0000-00000C450000}"/>
    <cellStyle name="Normal 4 2 2" xfId="14999" xr:uid="{00000000-0005-0000-0000-00000D450000}"/>
    <cellStyle name="Normal 4 2 2 10" xfId="22301" xr:uid="{00000000-0005-0000-0000-00000E450000}"/>
    <cellStyle name="Normal 4 2 2 2" xfId="15000" xr:uid="{00000000-0005-0000-0000-00000F450000}"/>
    <cellStyle name="Normal 4 2 2 2 2" xfId="15001" xr:uid="{00000000-0005-0000-0000-000010450000}"/>
    <cellStyle name="Normal 4 2 2 2 2 2" xfId="15002" xr:uid="{00000000-0005-0000-0000-000011450000}"/>
    <cellStyle name="Normal 4 2 2 2 2 2 2" xfId="22304" xr:uid="{00000000-0005-0000-0000-000012450000}"/>
    <cellStyle name="Normal 4 2 2 2 2 3" xfId="15003" xr:uid="{00000000-0005-0000-0000-000013450000}"/>
    <cellStyle name="Normal 4 2 2 2 2 3 2" xfId="22305" xr:uid="{00000000-0005-0000-0000-000014450000}"/>
    <cellStyle name="Normal 4 2 2 2 2 4" xfId="15004" xr:uid="{00000000-0005-0000-0000-000015450000}"/>
    <cellStyle name="Normal 4 2 2 2 2 5" xfId="15005" xr:uid="{00000000-0005-0000-0000-000016450000}"/>
    <cellStyle name="Normal 4 2 2 2 2 6" xfId="22303" xr:uid="{00000000-0005-0000-0000-000017450000}"/>
    <cellStyle name="Normal 4 2 2 2 3" xfId="15006" xr:uid="{00000000-0005-0000-0000-000018450000}"/>
    <cellStyle name="Normal 4 2 2 2 3 2" xfId="22306" xr:uid="{00000000-0005-0000-0000-000019450000}"/>
    <cellStyle name="Normal 4 2 2 2 4" xfId="15007" xr:uid="{00000000-0005-0000-0000-00001A450000}"/>
    <cellStyle name="Normal 4 2 2 2 4 2" xfId="22307" xr:uid="{00000000-0005-0000-0000-00001B450000}"/>
    <cellStyle name="Normal 4 2 2 2 5" xfId="15008" xr:uid="{00000000-0005-0000-0000-00001C450000}"/>
    <cellStyle name="Normal 4 2 2 2 6" xfId="15009" xr:uid="{00000000-0005-0000-0000-00001D450000}"/>
    <cellStyle name="Normal 4 2 2 2 7" xfId="22302" xr:uid="{00000000-0005-0000-0000-00001E450000}"/>
    <cellStyle name="Normal 4 2 2 3" xfId="15010" xr:uid="{00000000-0005-0000-0000-00001F450000}"/>
    <cellStyle name="Normal 4 2 2 3 2" xfId="15011" xr:uid="{00000000-0005-0000-0000-000020450000}"/>
    <cellStyle name="Normal 4 2 2 3 2 2" xfId="22309" xr:uid="{00000000-0005-0000-0000-000021450000}"/>
    <cellStyle name="Normal 4 2 2 3 3" xfId="15012" xr:uid="{00000000-0005-0000-0000-000022450000}"/>
    <cellStyle name="Normal 4 2 2 3 3 2" xfId="22310" xr:uid="{00000000-0005-0000-0000-000023450000}"/>
    <cellStyle name="Normal 4 2 2 3 4" xfId="15013" xr:uid="{00000000-0005-0000-0000-000024450000}"/>
    <cellStyle name="Normal 4 2 2 3 5" xfId="15014" xr:uid="{00000000-0005-0000-0000-000025450000}"/>
    <cellStyle name="Normal 4 2 2 3 6" xfId="22308" xr:uid="{00000000-0005-0000-0000-000026450000}"/>
    <cellStyle name="Normal 4 2 2 4" xfId="15015" xr:uid="{00000000-0005-0000-0000-000027450000}"/>
    <cellStyle name="Normal 4 2 2 4 2" xfId="22311" xr:uid="{00000000-0005-0000-0000-000028450000}"/>
    <cellStyle name="Normal 4 2 2 5" xfId="15016" xr:uid="{00000000-0005-0000-0000-000029450000}"/>
    <cellStyle name="Normal 4 2 2 5 2" xfId="22312" xr:uid="{00000000-0005-0000-0000-00002A450000}"/>
    <cellStyle name="Normal 4 2 2 6" xfId="15017" xr:uid="{00000000-0005-0000-0000-00002B450000}"/>
    <cellStyle name="Normal 4 2 2 7" xfId="15018" xr:uid="{00000000-0005-0000-0000-00002C450000}"/>
    <cellStyle name="Normal 4 2 2 7 2" xfId="15019" xr:uid="{00000000-0005-0000-0000-00002D450000}"/>
    <cellStyle name="Normal 4 2 2 7 3" xfId="15020" xr:uid="{00000000-0005-0000-0000-00002E450000}"/>
    <cellStyle name="Normal 4 2 2 8" xfId="15021" xr:uid="{00000000-0005-0000-0000-00002F450000}"/>
    <cellStyle name="Normal 4 2 2 9" xfId="15022" xr:uid="{00000000-0005-0000-0000-000030450000}"/>
    <cellStyle name="Normal 4 2 3" xfId="15023" xr:uid="{00000000-0005-0000-0000-000031450000}"/>
    <cellStyle name="Normal 4 2 3 2" xfId="15024" xr:uid="{00000000-0005-0000-0000-000032450000}"/>
    <cellStyle name="Normal 4 2 3 2 2" xfId="15025" xr:uid="{00000000-0005-0000-0000-000033450000}"/>
    <cellStyle name="Normal 4 2 3 2 2 2" xfId="22315" xr:uid="{00000000-0005-0000-0000-000034450000}"/>
    <cellStyle name="Normal 4 2 3 2 3" xfId="15026" xr:uid="{00000000-0005-0000-0000-000035450000}"/>
    <cellStyle name="Normal 4 2 3 2 3 2" xfId="22316" xr:uid="{00000000-0005-0000-0000-000036450000}"/>
    <cellStyle name="Normal 4 2 3 2 4" xfId="15027" xr:uid="{00000000-0005-0000-0000-000037450000}"/>
    <cellStyle name="Normal 4 2 3 2 5" xfId="15028" xr:uid="{00000000-0005-0000-0000-000038450000}"/>
    <cellStyle name="Normal 4 2 3 2 6" xfId="22314" xr:uid="{00000000-0005-0000-0000-000039450000}"/>
    <cellStyle name="Normal 4 2 3 3" xfId="15029" xr:uid="{00000000-0005-0000-0000-00003A450000}"/>
    <cellStyle name="Normal 4 2 3 3 2" xfId="22317" xr:uid="{00000000-0005-0000-0000-00003B450000}"/>
    <cellStyle name="Normal 4 2 3 4" xfId="15030" xr:uid="{00000000-0005-0000-0000-00003C450000}"/>
    <cellStyle name="Normal 4 2 3 4 2" xfId="22318" xr:uid="{00000000-0005-0000-0000-00003D450000}"/>
    <cellStyle name="Normal 4 2 3 5" xfId="15031" xr:uid="{00000000-0005-0000-0000-00003E450000}"/>
    <cellStyle name="Normal 4 2 3 6" xfId="15032" xr:uid="{00000000-0005-0000-0000-00003F450000}"/>
    <cellStyle name="Normal 4 2 3 7" xfId="22313" xr:uid="{00000000-0005-0000-0000-000040450000}"/>
    <cellStyle name="Normal 4 2 4" xfId="15033" xr:uid="{00000000-0005-0000-0000-000041450000}"/>
    <cellStyle name="Normal 4 2 4 2" xfId="15034" xr:uid="{00000000-0005-0000-0000-000042450000}"/>
    <cellStyle name="Normal 4 2 4 2 2" xfId="22320" xr:uid="{00000000-0005-0000-0000-000043450000}"/>
    <cellStyle name="Normal 4 2 4 3" xfId="15035" xr:uid="{00000000-0005-0000-0000-000044450000}"/>
    <cellStyle name="Normal 4 2 4 3 2" xfId="22321" xr:uid="{00000000-0005-0000-0000-000045450000}"/>
    <cellStyle name="Normal 4 2 4 4" xfId="15036" xr:uid="{00000000-0005-0000-0000-000046450000}"/>
    <cellStyle name="Normal 4 2 4 5" xfId="15037" xr:uid="{00000000-0005-0000-0000-000047450000}"/>
    <cellStyle name="Normal 4 2 4 6" xfId="22319" xr:uid="{00000000-0005-0000-0000-000048450000}"/>
    <cellStyle name="Normal 4 2 5" xfId="15038" xr:uid="{00000000-0005-0000-0000-000049450000}"/>
    <cellStyle name="Normal 4 2 5 2" xfId="15039" xr:uid="{00000000-0005-0000-0000-00004A450000}"/>
    <cellStyle name="Normal 4 2 5 2 2" xfId="15040" xr:uid="{00000000-0005-0000-0000-00004B450000}"/>
    <cellStyle name="Normal 4 2 5 2 2 2" xfId="15041" xr:uid="{00000000-0005-0000-0000-00004C450000}"/>
    <cellStyle name="Normal 4 2 5 2 2 2 2" xfId="15042" xr:uid="{00000000-0005-0000-0000-00004D450000}"/>
    <cellStyle name="Normal 4 2 5 2 2 2 3" xfId="22325" xr:uid="{00000000-0005-0000-0000-00004E450000}"/>
    <cellStyle name="Normal 4 2 5 2 2 3" xfId="15043" xr:uid="{00000000-0005-0000-0000-00004F450000}"/>
    <cellStyle name="Normal 4 2 5 2 2 4" xfId="15044" xr:uid="{00000000-0005-0000-0000-000050450000}"/>
    <cellStyle name="Normal 4 2 5 2 2 5" xfId="22324" xr:uid="{00000000-0005-0000-0000-000051450000}"/>
    <cellStyle name="Normal 4 2 5 2 3" xfId="15045" xr:uid="{00000000-0005-0000-0000-000052450000}"/>
    <cellStyle name="Normal 4 2 5 2 3 2" xfId="15046" xr:uid="{00000000-0005-0000-0000-000053450000}"/>
    <cellStyle name="Normal 4 2 5 2 3 3" xfId="22326" xr:uid="{00000000-0005-0000-0000-000054450000}"/>
    <cellStyle name="Normal 4 2 5 2 4" xfId="15047" xr:uid="{00000000-0005-0000-0000-000055450000}"/>
    <cellStyle name="Normal 4 2 5 2 5" xfId="15048" xr:uid="{00000000-0005-0000-0000-000056450000}"/>
    <cellStyle name="Normal 4 2 5 2 6" xfId="22323" xr:uid="{00000000-0005-0000-0000-000057450000}"/>
    <cellStyle name="Normal 4 2 5 3" xfId="15049" xr:uid="{00000000-0005-0000-0000-000058450000}"/>
    <cellStyle name="Normal 4 2 5 3 2" xfId="15050" xr:uid="{00000000-0005-0000-0000-000059450000}"/>
    <cellStyle name="Normal 4 2 5 3 2 2" xfId="22328" xr:uid="{00000000-0005-0000-0000-00005A450000}"/>
    <cellStyle name="Normal 4 2 5 3 3" xfId="22327" xr:uid="{00000000-0005-0000-0000-00005B450000}"/>
    <cellStyle name="Normal 4 2 5 4" xfId="15051" xr:uid="{00000000-0005-0000-0000-00005C450000}"/>
    <cellStyle name="Normal 4 2 5 4 2" xfId="15052" xr:uid="{00000000-0005-0000-0000-00005D450000}"/>
    <cellStyle name="Normal 4 2 5 4 3" xfId="22329" xr:uid="{00000000-0005-0000-0000-00005E450000}"/>
    <cellStyle name="Normal 4 2 5 5" xfId="15053" xr:uid="{00000000-0005-0000-0000-00005F450000}"/>
    <cellStyle name="Normal 4 2 5 5 2" xfId="15054" xr:uid="{00000000-0005-0000-0000-000060450000}"/>
    <cellStyle name="Normal 4 2 5 5 3" xfId="22330" xr:uid="{00000000-0005-0000-0000-000061450000}"/>
    <cellStyle name="Normal 4 2 5 6" xfId="15055" xr:uid="{00000000-0005-0000-0000-000062450000}"/>
    <cellStyle name="Normal 4 2 5 7" xfId="15056" xr:uid="{00000000-0005-0000-0000-000063450000}"/>
    <cellStyle name="Normal 4 2 5 8" xfId="22322" xr:uid="{00000000-0005-0000-0000-000064450000}"/>
    <cellStyle name="Normal 4 2 6" xfId="15057" xr:uid="{00000000-0005-0000-0000-000065450000}"/>
    <cellStyle name="Normal 4 2 6 2" xfId="15058" xr:uid="{00000000-0005-0000-0000-000066450000}"/>
    <cellStyle name="Normal 4 2 6 3" xfId="22331" xr:uid="{00000000-0005-0000-0000-000067450000}"/>
    <cellStyle name="Normal 4 2 7" xfId="15059" xr:uid="{00000000-0005-0000-0000-000068450000}"/>
    <cellStyle name="Normal 4 2 7 2" xfId="22332" xr:uid="{00000000-0005-0000-0000-000069450000}"/>
    <cellStyle name="Normal 4 2 8" xfId="15060" xr:uid="{00000000-0005-0000-0000-00006A450000}"/>
    <cellStyle name="Normal 4 2 8 2" xfId="15061" xr:uid="{00000000-0005-0000-0000-00006B450000}"/>
    <cellStyle name="Normal 4 2 8 3" xfId="22333" xr:uid="{00000000-0005-0000-0000-00006C450000}"/>
    <cellStyle name="Normal 4 2 9" xfId="15062" xr:uid="{00000000-0005-0000-0000-00006D450000}"/>
    <cellStyle name="Normal 4 2 9 2" xfId="15063" xr:uid="{00000000-0005-0000-0000-00006E450000}"/>
    <cellStyle name="Normal 4 2 9 3" xfId="22334" xr:uid="{00000000-0005-0000-0000-00006F450000}"/>
    <cellStyle name="Normal 4 20" xfId="15064" xr:uid="{00000000-0005-0000-0000-000070450000}"/>
    <cellStyle name="Normal 4 20 2" xfId="15065" xr:uid="{00000000-0005-0000-0000-000071450000}"/>
    <cellStyle name="Normal 4 20 2 2" xfId="15066" xr:uid="{00000000-0005-0000-0000-000072450000}"/>
    <cellStyle name="Normal 4 20 2 2 2" xfId="15067" xr:uid="{00000000-0005-0000-0000-000073450000}"/>
    <cellStyle name="Normal 4 20 2 2 2 2" xfId="22338" xr:uid="{00000000-0005-0000-0000-000074450000}"/>
    <cellStyle name="Normal 4 20 2 2 3" xfId="22337" xr:uid="{00000000-0005-0000-0000-000075450000}"/>
    <cellStyle name="Normal 4 20 2 3" xfId="15068" xr:uid="{00000000-0005-0000-0000-000076450000}"/>
    <cellStyle name="Normal 4 20 2 3 2" xfId="22339" xr:uid="{00000000-0005-0000-0000-000077450000}"/>
    <cellStyle name="Normal 4 20 2 4" xfId="15069" xr:uid="{00000000-0005-0000-0000-000078450000}"/>
    <cellStyle name="Normal 4 20 2 4 2" xfId="22340" xr:uid="{00000000-0005-0000-0000-000079450000}"/>
    <cellStyle name="Normal 4 20 2 5" xfId="22336" xr:uid="{00000000-0005-0000-0000-00007A450000}"/>
    <cellStyle name="Normal 4 20 3" xfId="15070" xr:uid="{00000000-0005-0000-0000-00007B450000}"/>
    <cellStyle name="Normal 4 20 3 2" xfId="15071" xr:uid="{00000000-0005-0000-0000-00007C450000}"/>
    <cellStyle name="Normal 4 20 3 2 2" xfId="22342" xr:uid="{00000000-0005-0000-0000-00007D450000}"/>
    <cellStyle name="Normal 4 20 3 3" xfId="22341" xr:uid="{00000000-0005-0000-0000-00007E450000}"/>
    <cellStyle name="Normal 4 20 4" xfId="15072" xr:uid="{00000000-0005-0000-0000-00007F450000}"/>
    <cellStyle name="Normal 4 20 4 2" xfId="22343" xr:uid="{00000000-0005-0000-0000-000080450000}"/>
    <cellStyle name="Normal 4 20 5" xfId="15073" xr:uid="{00000000-0005-0000-0000-000081450000}"/>
    <cellStyle name="Normal 4 20 5 2" xfId="22344" xr:uid="{00000000-0005-0000-0000-000082450000}"/>
    <cellStyle name="Normal 4 20 6" xfId="22335" xr:uid="{00000000-0005-0000-0000-000083450000}"/>
    <cellStyle name="Normal 4 21" xfId="15074" xr:uid="{00000000-0005-0000-0000-000084450000}"/>
    <cellStyle name="Normal 4 21 2" xfId="15075" xr:uid="{00000000-0005-0000-0000-000085450000}"/>
    <cellStyle name="Normal 4 21 2 2" xfId="15076" xr:uid="{00000000-0005-0000-0000-000086450000}"/>
    <cellStyle name="Normal 4 21 2 2 2" xfId="22347" xr:uid="{00000000-0005-0000-0000-000087450000}"/>
    <cellStyle name="Normal 4 21 2 3" xfId="15077" xr:uid="{00000000-0005-0000-0000-000088450000}"/>
    <cellStyle name="Normal 4 21 2 3 2" xfId="22348" xr:uid="{00000000-0005-0000-0000-000089450000}"/>
    <cellStyle name="Normal 4 21 2 4" xfId="22346" xr:uid="{00000000-0005-0000-0000-00008A450000}"/>
    <cellStyle name="Normal 4 21 3" xfId="15078" xr:uid="{00000000-0005-0000-0000-00008B450000}"/>
    <cellStyle name="Normal 4 21 3 2" xfId="15079" xr:uid="{00000000-0005-0000-0000-00008C450000}"/>
    <cellStyle name="Normal 4 21 3 2 2" xfId="22350" xr:uid="{00000000-0005-0000-0000-00008D450000}"/>
    <cellStyle name="Normal 4 21 3 3" xfId="22349" xr:uid="{00000000-0005-0000-0000-00008E450000}"/>
    <cellStyle name="Normal 4 21 4" xfId="15080" xr:uid="{00000000-0005-0000-0000-00008F450000}"/>
    <cellStyle name="Normal 4 21 4 2" xfId="22351" xr:uid="{00000000-0005-0000-0000-000090450000}"/>
    <cellStyle name="Normal 4 21 5" xfId="15081" xr:uid="{00000000-0005-0000-0000-000091450000}"/>
    <cellStyle name="Normal 4 21 5 2" xfId="22352" xr:uid="{00000000-0005-0000-0000-000092450000}"/>
    <cellStyle name="Normal 4 21 6" xfId="22345" xr:uid="{00000000-0005-0000-0000-000093450000}"/>
    <cellStyle name="Normal 4 22" xfId="15082" xr:uid="{00000000-0005-0000-0000-000094450000}"/>
    <cellStyle name="Normal 4 22 2" xfId="15083" xr:uid="{00000000-0005-0000-0000-000095450000}"/>
    <cellStyle name="Normal 4 22 2 2" xfId="15084" xr:uid="{00000000-0005-0000-0000-000096450000}"/>
    <cellStyle name="Normal 4 22 2 2 2" xfId="22355" xr:uid="{00000000-0005-0000-0000-000097450000}"/>
    <cellStyle name="Normal 4 22 2 3" xfId="22354" xr:uid="{00000000-0005-0000-0000-000098450000}"/>
    <cellStyle name="Normal 4 22 3" xfId="15085" xr:uid="{00000000-0005-0000-0000-000099450000}"/>
    <cellStyle name="Normal 4 22 3 2" xfId="22356" xr:uid="{00000000-0005-0000-0000-00009A450000}"/>
    <cellStyle name="Normal 4 22 4" xfId="15086" xr:uid="{00000000-0005-0000-0000-00009B450000}"/>
    <cellStyle name="Normal 4 22 4 2" xfId="22357" xr:uid="{00000000-0005-0000-0000-00009C450000}"/>
    <cellStyle name="Normal 4 22 5" xfId="22353" xr:uid="{00000000-0005-0000-0000-00009D450000}"/>
    <cellStyle name="Normal 4 23" xfId="15087" xr:uid="{00000000-0005-0000-0000-00009E450000}"/>
    <cellStyle name="Normal 4 23 2" xfId="15088" xr:uid="{00000000-0005-0000-0000-00009F450000}"/>
    <cellStyle name="Normal 4 23 2 2" xfId="22359" xr:uid="{00000000-0005-0000-0000-0000A0450000}"/>
    <cellStyle name="Normal 4 23 3" xfId="22358" xr:uid="{00000000-0005-0000-0000-0000A1450000}"/>
    <cellStyle name="Normal 4 24" xfId="15089" xr:uid="{00000000-0005-0000-0000-0000A2450000}"/>
    <cellStyle name="Normal 4 24 2" xfId="22360" xr:uid="{00000000-0005-0000-0000-0000A3450000}"/>
    <cellStyle name="Normal 4 25" xfId="15090" xr:uid="{00000000-0005-0000-0000-0000A4450000}"/>
    <cellStyle name="Normal 4 25 2" xfId="22361" xr:uid="{00000000-0005-0000-0000-0000A5450000}"/>
    <cellStyle name="Normal 4 26" xfId="15091" xr:uid="{00000000-0005-0000-0000-0000A6450000}"/>
    <cellStyle name="Normal 4 26 2" xfId="22362" xr:uid="{00000000-0005-0000-0000-0000A7450000}"/>
    <cellStyle name="Normal 4 27" xfId="15092" xr:uid="{00000000-0005-0000-0000-0000A8450000}"/>
    <cellStyle name="Normal 4 27 2" xfId="22363" xr:uid="{00000000-0005-0000-0000-0000A9450000}"/>
    <cellStyle name="Normal 4 28" xfId="15093" xr:uid="{00000000-0005-0000-0000-0000AA450000}"/>
    <cellStyle name="Normal 4 28 2" xfId="22364" xr:uid="{00000000-0005-0000-0000-0000AB450000}"/>
    <cellStyle name="Normal 4 29" xfId="15094" xr:uid="{00000000-0005-0000-0000-0000AC450000}"/>
    <cellStyle name="Normal 4 29 2" xfId="22365" xr:uid="{00000000-0005-0000-0000-0000AD450000}"/>
    <cellStyle name="Normal 4 3" xfId="15095" xr:uid="{00000000-0005-0000-0000-0000AE450000}"/>
    <cellStyle name="Normal 4 3 10" xfId="15096" xr:uid="{00000000-0005-0000-0000-0000AF450000}"/>
    <cellStyle name="Normal 4 3 10 2" xfId="22366" xr:uid="{00000000-0005-0000-0000-0000B0450000}"/>
    <cellStyle name="Normal 4 3 11" xfId="15097" xr:uid="{00000000-0005-0000-0000-0000B1450000}"/>
    <cellStyle name="Normal 4 3 11 2" xfId="22367" xr:uid="{00000000-0005-0000-0000-0000B2450000}"/>
    <cellStyle name="Normal 4 3 2" xfId="15098" xr:uid="{00000000-0005-0000-0000-0000B3450000}"/>
    <cellStyle name="Normal 4 3 2 2" xfId="15099" xr:uid="{00000000-0005-0000-0000-0000B4450000}"/>
    <cellStyle name="Normal 4 3 2 2 2" xfId="15100" xr:uid="{00000000-0005-0000-0000-0000B5450000}"/>
    <cellStyle name="Normal 4 3 2 2 2 2" xfId="15101" xr:uid="{00000000-0005-0000-0000-0000B6450000}"/>
    <cellStyle name="Normal 4 3 2 2 2 2 2" xfId="22371" xr:uid="{00000000-0005-0000-0000-0000B7450000}"/>
    <cellStyle name="Normal 4 3 2 2 2 3" xfId="15102" xr:uid="{00000000-0005-0000-0000-0000B8450000}"/>
    <cellStyle name="Normal 4 3 2 2 2 3 2" xfId="22372" xr:uid="{00000000-0005-0000-0000-0000B9450000}"/>
    <cellStyle name="Normal 4 3 2 2 2 4" xfId="22370" xr:uid="{00000000-0005-0000-0000-0000BA450000}"/>
    <cellStyle name="Normal 4 3 2 2 3" xfId="15103" xr:uid="{00000000-0005-0000-0000-0000BB450000}"/>
    <cellStyle name="Normal 4 3 2 2 3 2" xfId="15104" xr:uid="{00000000-0005-0000-0000-0000BC450000}"/>
    <cellStyle name="Normal 4 3 2 2 3 2 2" xfId="22374" xr:uid="{00000000-0005-0000-0000-0000BD450000}"/>
    <cellStyle name="Normal 4 3 2 2 3 3" xfId="22373" xr:uid="{00000000-0005-0000-0000-0000BE450000}"/>
    <cellStyle name="Normal 4 3 2 2 4" xfId="15105" xr:uid="{00000000-0005-0000-0000-0000BF450000}"/>
    <cellStyle name="Normal 4 3 2 2 4 2" xfId="15106" xr:uid="{00000000-0005-0000-0000-0000C0450000}"/>
    <cellStyle name="Normal 4 3 2 2 4 3" xfId="22375" xr:uid="{00000000-0005-0000-0000-0000C1450000}"/>
    <cellStyle name="Normal 4 3 2 2 5" xfId="15107" xr:uid="{00000000-0005-0000-0000-0000C2450000}"/>
    <cellStyle name="Normal 4 3 2 2 6" xfId="22369" xr:uid="{00000000-0005-0000-0000-0000C3450000}"/>
    <cellStyle name="Normal 4 3 2 3" xfId="15108" xr:uid="{00000000-0005-0000-0000-0000C4450000}"/>
    <cellStyle name="Normal 4 3 2 3 2" xfId="15109" xr:uid="{00000000-0005-0000-0000-0000C5450000}"/>
    <cellStyle name="Normal 4 3 2 3 2 2" xfId="15110" xr:uid="{00000000-0005-0000-0000-0000C6450000}"/>
    <cellStyle name="Normal 4 3 2 3 2 2 2" xfId="22378" xr:uid="{00000000-0005-0000-0000-0000C7450000}"/>
    <cellStyle name="Normal 4 3 2 3 2 3" xfId="22377" xr:uid="{00000000-0005-0000-0000-0000C8450000}"/>
    <cellStyle name="Normal 4 3 2 3 3" xfId="15111" xr:uid="{00000000-0005-0000-0000-0000C9450000}"/>
    <cellStyle name="Normal 4 3 2 3 3 2" xfId="22379" xr:uid="{00000000-0005-0000-0000-0000CA450000}"/>
    <cellStyle name="Normal 4 3 2 3 4" xfId="22376" xr:uid="{00000000-0005-0000-0000-0000CB450000}"/>
    <cellStyle name="Normal 4 3 2 4" xfId="15112" xr:uid="{00000000-0005-0000-0000-0000CC450000}"/>
    <cellStyle name="Normal 4 3 2 4 2" xfId="15113" xr:uid="{00000000-0005-0000-0000-0000CD450000}"/>
    <cellStyle name="Normal 4 3 2 4 2 2" xfId="22381" xr:uid="{00000000-0005-0000-0000-0000CE450000}"/>
    <cellStyle name="Normal 4 3 2 4 3" xfId="22380" xr:uid="{00000000-0005-0000-0000-0000CF450000}"/>
    <cellStyle name="Normal 4 3 2 5" xfId="15114" xr:uid="{00000000-0005-0000-0000-0000D0450000}"/>
    <cellStyle name="Normal 4 3 2 5 2" xfId="15115" xr:uid="{00000000-0005-0000-0000-0000D1450000}"/>
    <cellStyle name="Normal 4 3 2 5 3" xfId="22382" xr:uid="{00000000-0005-0000-0000-0000D2450000}"/>
    <cellStyle name="Normal 4 3 2 6" xfId="15116" xr:uid="{00000000-0005-0000-0000-0000D3450000}"/>
    <cellStyle name="Normal 4 3 2 6 2" xfId="15117" xr:uid="{00000000-0005-0000-0000-0000D4450000}"/>
    <cellStyle name="Normal 4 3 2 6 3" xfId="22383" xr:uid="{00000000-0005-0000-0000-0000D5450000}"/>
    <cellStyle name="Normal 4 3 2 7" xfId="15118" xr:uid="{00000000-0005-0000-0000-0000D6450000}"/>
    <cellStyle name="Normal 4 3 2 7 2" xfId="22384" xr:uid="{00000000-0005-0000-0000-0000D7450000}"/>
    <cellStyle name="Normal 4 3 2 8" xfId="15119" xr:uid="{00000000-0005-0000-0000-0000D8450000}"/>
    <cellStyle name="Normal 4 3 2 8 2" xfId="22385" xr:uid="{00000000-0005-0000-0000-0000D9450000}"/>
    <cellStyle name="Normal 4 3 2 9" xfId="22368" xr:uid="{00000000-0005-0000-0000-0000DA450000}"/>
    <cellStyle name="Normal 4 3 3" xfId="15120" xr:uid="{00000000-0005-0000-0000-0000DB450000}"/>
    <cellStyle name="Normal 4 3 3 2" xfId="15121" xr:uid="{00000000-0005-0000-0000-0000DC450000}"/>
    <cellStyle name="Normal 4 3 3 2 2" xfId="15122" xr:uid="{00000000-0005-0000-0000-0000DD450000}"/>
    <cellStyle name="Normal 4 3 3 2 2 2" xfId="22388" xr:uid="{00000000-0005-0000-0000-0000DE450000}"/>
    <cellStyle name="Normal 4 3 3 2 3" xfId="15123" xr:uid="{00000000-0005-0000-0000-0000DF450000}"/>
    <cellStyle name="Normal 4 3 3 2 3 2" xfId="22389" xr:uid="{00000000-0005-0000-0000-0000E0450000}"/>
    <cellStyle name="Normal 4 3 3 2 4" xfId="22387" xr:uid="{00000000-0005-0000-0000-0000E1450000}"/>
    <cellStyle name="Normal 4 3 3 3" xfId="15124" xr:uid="{00000000-0005-0000-0000-0000E2450000}"/>
    <cellStyle name="Normal 4 3 3 3 2" xfId="15125" xr:uid="{00000000-0005-0000-0000-0000E3450000}"/>
    <cellStyle name="Normal 4 3 3 3 2 2" xfId="22391" xr:uid="{00000000-0005-0000-0000-0000E4450000}"/>
    <cellStyle name="Normal 4 3 3 3 3" xfId="22390" xr:uid="{00000000-0005-0000-0000-0000E5450000}"/>
    <cellStyle name="Normal 4 3 3 4" xfId="15126" xr:uid="{00000000-0005-0000-0000-0000E6450000}"/>
    <cellStyle name="Normal 4 3 3 4 2" xfId="15127" xr:uid="{00000000-0005-0000-0000-0000E7450000}"/>
    <cellStyle name="Normal 4 3 3 4 3" xfId="22392" xr:uid="{00000000-0005-0000-0000-0000E8450000}"/>
    <cellStyle name="Normal 4 3 3 5" xfId="15128" xr:uid="{00000000-0005-0000-0000-0000E9450000}"/>
    <cellStyle name="Normal 4 3 3 5 2" xfId="15129" xr:uid="{00000000-0005-0000-0000-0000EA450000}"/>
    <cellStyle name="Normal 4 3 3 5 3" xfId="22393" xr:uid="{00000000-0005-0000-0000-0000EB450000}"/>
    <cellStyle name="Normal 4 3 3 6" xfId="22386" xr:uid="{00000000-0005-0000-0000-0000EC450000}"/>
    <cellStyle name="Normal 4 3 4" xfId="15130" xr:uid="{00000000-0005-0000-0000-0000ED450000}"/>
    <cellStyle name="Normal 4 3 4 2" xfId="15131" xr:uid="{00000000-0005-0000-0000-0000EE450000}"/>
    <cellStyle name="Normal 4 3 4 2 2" xfId="15132" xr:uid="{00000000-0005-0000-0000-0000EF450000}"/>
    <cellStyle name="Normal 4 3 4 2 2 2" xfId="22396" xr:uid="{00000000-0005-0000-0000-0000F0450000}"/>
    <cellStyle name="Normal 4 3 4 2 3" xfId="22395" xr:uid="{00000000-0005-0000-0000-0000F1450000}"/>
    <cellStyle name="Normal 4 3 4 3" xfId="15133" xr:uid="{00000000-0005-0000-0000-0000F2450000}"/>
    <cellStyle name="Normal 4 3 4 3 2" xfId="22397" xr:uid="{00000000-0005-0000-0000-0000F3450000}"/>
    <cellStyle name="Normal 4 3 4 4" xfId="15134" xr:uid="{00000000-0005-0000-0000-0000F4450000}"/>
    <cellStyle name="Normal 4 3 4 4 2" xfId="22398" xr:uid="{00000000-0005-0000-0000-0000F5450000}"/>
    <cellStyle name="Normal 4 3 4 5" xfId="22394" xr:uid="{00000000-0005-0000-0000-0000F6450000}"/>
    <cellStyle name="Normal 4 3 5" xfId="15135" xr:uid="{00000000-0005-0000-0000-0000F7450000}"/>
    <cellStyle name="Normal 4 3 5 2" xfId="15136" xr:uid="{00000000-0005-0000-0000-0000F8450000}"/>
    <cellStyle name="Normal 4 3 5 2 2" xfId="15137" xr:uid="{00000000-0005-0000-0000-0000F9450000}"/>
    <cellStyle name="Normal 4 3 5 2 2 2" xfId="15138" xr:uid="{00000000-0005-0000-0000-0000FA450000}"/>
    <cellStyle name="Normal 4 3 5 2 2 2 2" xfId="22402" xr:uid="{00000000-0005-0000-0000-0000FB450000}"/>
    <cellStyle name="Normal 4 3 5 2 2 3" xfId="22401" xr:uid="{00000000-0005-0000-0000-0000FC450000}"/>
    <cellStyle name="Normal 4 3 5 2 3" xfId="15139" xr:uid="{00000000-0005-0000-0000-0000FD450000}"/>
    <cellStyle name="Normal 4 3 5 2 3 2" xfId="22403" xr:uid="{00000000-0005-0000-0000-0000FE450000}"/>
    <cellStyle name="Normal 4 3 5 2 4" xfId="15140" xr:uid="{00000000-0005-0000-0000-0000FF450000}"/>
    <cellStyle name="Normal 4 3 5 2 4 2" xfId="22404" xr:uid="{00000000-0005-0000-0000-000000460000}"/>
    <cellStyle name="Normal 4 3 5 2 5" xfId="22400" xr:uid="{00000000-0005-0000-0000-000001460000}"/>
    <cellStyle name="Normal 4 3 5 3" xfId="15141" xr:uid="{00000000-0005-0000-0000-000002460000}"/>
    <cellStyle name="Normal 4 3 5 3 2" xfId="15142" xr:uid="{00000000-0005-0000-0000-000003460000}"/>
    <cellStyle name="Normal 4 3 5 3 2 2" xfId="22406" xr:uid="{00000000-0005-0000-0000-000004460000}"/>
    <cellStyle name="Normal 4 3 5 3 3" xfId="22405" xr:uid="{00000000-0005-0000-0000-000005460000}"/>
    <cellStyle name="Normal 4 3 5 4" xfId="15143" xr:uid="{00000000-0005-0000-0000-000006460000}"/>
    <cellStyle name="Normal 4 3 5 4 2" xfId="22407" xr:uid="{00000000-0005-0000-0000-000007460000}"/>
    <cellStyle name="Normal 4 3 5 5" xfId="15144" xr:uid="{00000000-0005-0000-0000-000008460000}"/>
    <cellStyle name="Normal 4 3 5 5 2" xfId="22408" xr:uid="{00000000-0005-0000-0000-000009460000}"/>
    <cellStyle name="Normal 4 3 5 6" xfId="22399" xr:uid="{00000000-0005-0000-0000-00000A460000}"/>
    <cellStyle name="Normal 4 3 6" xfId="15145" xr:uid="{00000000-0005-0000-0000-00000B460000}"/>
    <cellStyle name="Normal 4 3 6 2" xfId="15146" xr:uid="{00000000-0005-0000-0000-00000C460000}"/>
    <cellStyle name="Normal 4 3 6 2 2" xfId="22410" xr:uid="{00000000-0005-0000-0000-00000D460000}"/>
    <cellStyle name="Normal 4 3 6 3" xfId="15147" xr:uid="{00000000-0005-0000-0000-00000E460000}"/>
    <cellStyle name="Normal 4 3 6 4" xfId="22409" xr:uid="{00000000-0005-0000-0000-00000F460000}"/>
    <cellStyle name="Normal 4 3 7" xfId="15148" xr:uid="{00000000-0005-0000-0000-000010460000}"/>
    <cellStyle name="Normal 4 3 7 2" xfId="15149" xr:uid="{00000000-0005-0000-0000-000011460000}"/>
    <cellStyle name="Normal 4 3 7 3" xfId="15150" xr:uid="{00000000-0005-0000-0000-000012460000}"/>
    <cellStyle name="Normal 4 3 7 4" xfId="15151" xr:uid="{00000000-0005-0000-0000-000013460000}"/>
    <cellStyle name="Normal 4 3 7 5" xfId="22411" xr:uid="{00000000-0005-0000-0000-000014460000}"/>
    <cellStyle name="Normal 4 3 8" xfId="15152" xr:uid="{00000000-0005-0000-0000-000015460000}"/>
    <cellStyle name="Normal 4 3 8 2" xfId="15153" xr:uid="{00000000-0005-0000-0000-000016460000}"/>
    <cellStyle name="Normal 4 3 8 3" xfId="22412" xr:uid="{00000000-0005-0000-0000-000017460000}"/>
    <cellStyle name="Normal 4 3 9" xfId="15154" xr:uid="{00000000-0005-0000-0000-000018460000}"/>
    <cellStyle name="Normal 4 3 9 2" xfId="15155" xr:uid="{00000000-0005-0000-0000-000019460000}"/>
    <cellStyle name="Normal 4 3 9 3" xfId="22413" xr:uid="{00000000-0005-0000-0000-00001A460000}"/>
    <cellStyle name="Normal 4 4" xfId="15156" xr:uid="{00000000-0005-0000-0000-00001B460000}"/>
    <cellStyle name="Normal 4 4 2" xfId="15157" xr:uid="{00000000-0005-0000-0000-00001C460000}"/>
    <cellStyle name="Normal 4 4 2 2" xfId="15158" xr:uid="{00000000-0005-0000-0000-00001D460000}"/>
    <cellStyle name="Normal 4 4 2 2 2" xfId="22415" xr:uid="{00000000-0005-0000-0000-00001E460000}"/>
    <cellStyle name="Normal 4 4 2 3" xfId="15159" xr:uid="{00000000-0005-0000-0000-00001F460000}"/>
    <cellStyle name="Normal 4 4 2 3 2" xfId="22416" xr:uid="{00000000-0005-0000-0000-000020460000}"/>
    <cellStyle name="Normal 4 4 2 4" xfId="15160" xr:uid="{00000000-0005-0000-0000-000021460000}"/>
    <cellStyle name="Normal 4 4 2 5" xfId="15161" xr:uid="{00000000-0005-0000-0000-000022460000}"/>
    <cellStyle name="Normal 4 4 2 6" xfId="22414" xr:uid="{00000000-0005-0000-0000-000023460000}"/>
    <cellStyle name="Normal 4 4 3" xfId="15162" xr:uid="{00000000-0005-0000-0000-000024460000}"/>
    <cellStyle name="Normal 4 4 3 2" xfId="15163" xr:uid="{00000000-0005-0000-0000-000025460000}"/>
    <cellStyle name="Normal 4 4 3 2 2" xfId="22418" xr:uid="{00000000-0005-0000-0000-000026460000}"/>
    <cellStyle name="Normal 4 4 3 3" xfId="22417" xr:uid="{00000000-0005-0000-0000-000027460000}"/>
    <cellStyle name="Normal 4 4 4" xfId="15164" xr:uid="{00000000-0005-0000-0000-000028460000}"/>
    <cellStyle name="Normal 4 4 4 2" xfId="15165" xr:uid="{00000000-0005-0000-0000-000029460000}"/>
    <cellStyle name="Normal 4 4 4 2 2" xfId="22420" xr:uid="{00000000-0005-0000-0000-00002A460000}"/>
    <cellStyle name="Normal 4 4 4 3" xfId="22419" xr:uid="{00000000-0005-0000-0000-00002B460000}"/>
    <cellStyle name="Normal 4 4 5" xfId="15166" xr:uid="{00000000-0005-0000-0000-00002C460000}"/>
    <cellStyle name="Normal 4 4 5 2" xfId="15167" xr:uid="{00000000-0005-0000-0000-00002D460000}"/>
    <cellStyle name="Normal 4 4 5 2 2" xfId="15168" xr:uid="{00000000-0005-0000-0000-00002E460000}"/>
    <cellStyle name="Normal 4 4 5 2 2 2" xfId="15169" xr:uid="{00000000-0005-0000-0000-00002F460000}"/>
    <cellStyle name="Normal 4 4 5 2 2 2 2" xfId="22424" xr:uid="{00000000-0005-0000-0000-000030460000}"/>
    <cellStyle name="Normal 4 4 5 2 2 3" xfId="22423" xr:uid="{00000000-0005-0000-0000-000031460000}"/>
    <cellStyle name="Normal 4 4 5 2 3" xfId="15170" xr:uid="{00000000-0005-0000-0000-000032460000}"/>
    <cellStyle name="Normal 4 4 5 2 3 2" xfId="22425" xr:uid="{00000000-0005-0000-0000-000033460000}"/>
    <cellStyle name="Normal 4 4 5 2 4" xfId="22422" xr:uid="{00000000-0005-0000-0000-000034460000}"/>
    <cellStyle name="Normal 4 4 5 3" xfId="15171" xr:uid="{00000000-0005-0000-0000-000035460000}"/>
    <cellStyle name="Normal 4 4 5 3 2" xfId="15172" xr:uid="{00000000-0005-0000-0000-000036460000}"/>
    <cellStyle name="Normal 4 4 5 3 2 2" xfId="22427" xr:uid="{00000000-0005-0000-0000-000037460000}"/>
    <cellStyle name="Normal 4 4 5 3 3" xfId="22426" xr:uid="{00000000-0005-0000-0000-000038460000}"/>
    <cellStyle name="Normal 4 4 5 4" xfId="15173" xr:uid="{00000000-0005-0000-0000-000039460000}"/>
    <cellStyle name="Normal 4 4 5 4 2" xfId="22428" xr:uid="{00000000-0005-0000-0000-00003A460000}"/>
    <cellStyle name="Normal 4 4 5 5" xfId="15174" xr:uid="{00000000-0005-0000-0000-00003B460000}"/>
    <cellStyle name="Normal 4 4 5 5 2" xfId="22429" xr:uid="{00000000-0005-0000-0000-00003C460000}"/>
    <cellStyle name="Normal 4 4 5 6" xfId="15175" xr:uid="{00000000-0005-0000-0000-00003D460000}"/>
    <cellStyle name="Normal 4 4 5 7" xfId="22421" xr:uid="{00000000-0005-0000-0000-00003E460000}"/>
    <cellStyle name="Normal 4 4 6" xfId="15176" xr:uid="{00000000-0005-0000-0000-00003F460000}"/>
    <cellStyle name="Normal 4 4 6 2" xfId="15177" xr:uid="{00000000-0005-0000-0000-000040460000}"/>
    <cellStyle name="Normal 4 4 6 3" xfId="22430" xr:uid="{00000000-0005-0000-0000-000041460000}"/>
    <cellStyle name="Normal 4 4 7" xfId="15178" xr:uid="{00000000-0005-0000-0000-000042460000}"/>
    <cellStyle name="Normal 4 4 7 2" xfId="22431" xr:uid="{00000000-0005-0000-0000-000043460000}"/>
    <cellStyle name="Normal 4 4 8" xfId="15179" xr:uid="{00000000-0005-0000-0000-000044460000}"/>
    <cellStyle name="Normal 4 4 8 2" xfId="22432" xr:uid="{00000000-0005-0000-0000-000045460000}"/>
    <cellStyle name="Normal 4 5" xfId="15180" xr:uid="{00000000-0005-0000-0000-000046460000}"/>
    <cellStyle name="Normal 4 5 10" xfId="15181" xr:uid="{00000000-0005-0000-0000-000047460000}"/>
    <cellStyle name="Normal 4 5 10 2" xfId="22433" xr:uid="{00000000-0005-0000-0000-000048460000}"/>
    <cellStyle name="Normal 4 5 11" xfId="15182" xr:uid="{00000000-0005-0000-0000-000049460000}"/>
    <cellStyle name="Normal 4 5 11 2" xfId="22434" xr:uid="{00000000-0005-0000-0000-00004A460000}"/>
    <cellStyle name="Normal 4 5 12" xfId="15183" xr:uid="{00000000-0005-0000-0000-00004B460000}"/>
    <cellStyle name="Normal 4 5 2" xfId="15184" xr:uid="{00000000-0005-0000-0000-00004C460000}"/>
    <cellStyle name="Normal 4 5 2 10" xfId="22435" xr:uid="{00000000-0005-0000-0000-00004D460000}"/>
    <cellStyle name="Normal 4 5 2 2" xfId="15185" xr:uid="{00000000-0005-0000-0000-00004E460000}"/>
    <cellStyle name="Normal 4 5 2 2 2" xfId="15186" xr:uid="{00000000-0005-0000-0000-00004F460000}"/>
    <cellStyle name="Normal 4 5 2 2 2 2" xfId="15187" xr:uid="{00000000-0005-0000-0000-000050460000}"/>
    <cellStyle name="Normal 4 5 2 2 2 2 2" xfId="22438" xr:uid="{00000000-0005-0000-0000-000051460000}"/>
    <cellStyle name="Normal 4 5 2 2 2 3" xfId="15188" xr:uid="{00000000-0005-0000-0000-000052460000}"/>
    <cellStyle name="Normal 4 5 2 2 2 3 2" xfId="22439" xr:uid="{00000000-0005-0000-0000-000053460000}"/>
    <cellStyle name="Normal 4 5 2 2 2 4" xfId="22437" xr:uid="{00000000-0005-0000-0000-000054460000}"/>
    <cellStyle name="Normal 4 5 2 2 3" xfId="15189" xr:uid="{00000000-0005-0000-0000-000055460000}"/>
    <cellStyle name="Normal 4 5 2 2 3 2" xfId="15190" xr:uid="{00000000-0005-0000-0000-000056460000}"/>
    <cellStyle name="Normal 4 5 2 2 3 2 2" xfId="22441" xr:uid="{00000000-0005-0000-0000-000057460000}"/>
    <cellStyle name="Normal 4 5 2 2 3 3" xfId="22440" xr:uid="{00000000-0005-0000-0000-000058460000}"/>
    <cellStyle name="Normal 4 5 2 2 4" xfId="15191" xr:uid="{00000000-0005-0000-0000-000059460000}"/>
    <cellStyle name="Normal 4 5 2 2 4 2" xfId="22442" xr:uid="{00000000-0005-0000-0000-00005A460000}"/>
    <cellStyle name="Normal 4 5 2 2 5" xfId="15192" xr:uid="{00000000-0005-0000-0000-00005B460000}"/>
    <cellStyle name="Normal 4 5 2 2 6" xfId="22436" xr:uid="{00000000-0005-0000-0000-00005C460000}"/>
    <cellStyle name="Normal 4 5 2 3" xfId="15193" xr:uid="{00000000-0005-0000-0000-00005D460000}"/>
    <cellStyle name="Normal 4 5 2 3 2" xfId="15194" xr:uid="{00000000-0005-0000-0000-00005E460000}"/>
    <cellStyle name="Normal 4 5 2 3 2 2" xfId="15195" xr:uid="{00000000-0005-0000-0000-00005F460000}"/>
    <cellStyle name="Normal 4 5 2 3 2 2 2" xfId="22445" xr:uid="{00000000-0005-0000-0000-000060460000}"/>
    <cellStyle name="Normal 4 5 2 3 2 3" xfId="22444" xr:uid="{00000000-0005-0000-0000-000061460000}"/>
    <cellStyle name="Normal 4 5 2 3 3" xfId="15196" xr:uid="{00000000-0005-0000-0000-000062460000}"/>
    <cellStyle name="Normal 4 5 2 3 3 2" xfId="22446" xr:uid="{00000000-0005-0000-0000-000063460000}"/>
    <cellStyle name="Normal 4 5 2 3 4" xfId="15197" xr:uid="{00000000-0005-0000-0000-000064460000}"/>
    <cellStyle name="Normal 4 5 2 3 5" xfId="22443" xr:uid="{00000000-0005-0000-0000-000065460000}"/>
    <cellStyle name="Normal 4 5 2 4" xfId="15198" xr:uid="{00000000-0005-0000-0000-000066460000}"/>
    <cellStyle name="Normal 4 5 2 4 2" xfId="15199" xr:uid="{00000000-0005-0000-0000-000067460000}"/>
    <cellStyle name="Normal 4 5 2 4 2 2" xfId="22448" xr:uid="{00000000-0005-0000-0000-000068460000}"/>
    <cellStyle name="Normal 4 5 2 4 3" xfId="22447" xr:uid="{00000000-0005-0000-0000-000069460000}"/>
    <cellStyle name="Normal 4 5 2 5" xfId="15200" xr:uid="{00000000-0005-0000-0000-00006A460000}"/>
    <cellStyle name="Normal 4 5 2 5 2" xfId="22449" xr:uid="{00000000-0005-0000-0000-00006B460000}"/>
    <cellStyle name="Normal 4 5 2 6" xfId="15201" xr:uid="{00000000-0005-0000-0000-00006C460000}"/>
    <cellStyle name="Normal 4 5 2 6 2" xfId="22450" xr:uid="{00000000-0005-0000-0000-00006D460000}"/>
    <cellStyle name="Normal 4 5 2 7" xfId="15202" xr:uid="{00000000-0005-0000-0000-00006E460000}"/>
    <cellStyle name="Normal 4 5 2 7 2" xfId="22451" xr:uid="{00000000-0005-0000-0000-00006F460000}"/>
    <cellStyle name="Normal 4 5 2 8" xfId="15203" xr:uid="{00000000-0005-0000-0000-000070460000}"/>
    <cellStyle name="Normal 4 5 2 8 2" xfId="22452" xr:uid="{00000000-0005-0000-0000-000071460000}"/>
    <cellStyle name="Normal 4 5 2 9" xfId="15204" xr:uid="{00000000-0005-0000-0000-000072460000}"/>
    <cellStyle name="Normal 4 5 3" xfId="15205" xr:uid="{00000000-0005-0000-0000-000073460000}"/>
    <cellStyle name="Normal 4 5 3 2" xfId="15206" xr:uid="{00000000-0005-0000-0000-000074460000}"/>
    <cellStyle name="Normal 4 5 3 2 2" xfId="15207" xr:uid="{00000000-0005-0000-0000-000075460000}"/>
    <cellStyle name="Normal 4 5 3 2 2 2" xfId="22455" xr:uid="{00000000-0005-0000-0000-000076460000}"/>
    <cellStyle name="Normal 4 5 3 2 3" xfId="15208" xr:uid="{00000000-0005-0000-0000-000077460000}"/>
    <cellStyle name="Normal 4 5 3 2 3 2" xfId="22456" xr:uid="{00000000-0005-0000-0000-000078460000}"/>
    <cellStyle name="Normal 4 5 3 2 4" xfId="15209" xr:uid="{00000000-0005-0000-0000-000079460000}"/>
    <cellStyle name="Normal 4 5 3 2 5" xfId="22454" xr:uid="{00000000-0005-0000-0000-00007A460000}"/>
    <cellStyle name="Normal 4 5 3 3" xfId="15210" xr:uid="{00000000-0005-0000-0000-00007B460000}"/>
    <cellStyle name="Normal 4 5 3 3 2" xfId="15211" xr:uid="{00000000-0005-0000-0000-00007C460000}"/>
    <cellStyle name="Normal 4 5 3 3 2 2" xfId="22458" xr:uid="{00000000-0005-0000-0000-00007D460000}"/>
    <cellStyle name="Normal 4 5 3 3 3" xfId="15212" xr:uid="{00000000-0005-0000-0000-00007E460000}"/>
    <cellStyle name="Normal 4 5 3 3 4" xfId="22457" xr:uid="{00000000-0005-0000-0000-00007F460000}"/>
    <cellStyle name="Normal 4 5 3 4" xfId="15213" xr:uid="{00000000-0005-0000-0000-000080460000}"/>
    <cellStyle name="Normal 4 5 3 4 2" xfId="22459" xr:uid="{00000000-0005-0000-0000-000081460000}"/>
    <cellStyle name="Normal 4 5 3 5" xfId="15214" xr:uid="{00000000-0005-0000-0000-000082460000}"/>
    <cellStyle name="Normal 4 5 3 5 2" xfId="22460" xr:uid="{00000000-0005-0000-0000-000083460000}"/>
    <cellStyle name="Normal 4 5 3 6" xfId="15215" xr:uid="{00000000-0005-0000-0000-000084460000}"/>
    <cellStyle name="Normal 4 5 3 7" xfId="22453" xr:uid="{00000000-0005-0000-0000-000085460000}"/>
    <cellStyle name="Normal 4 5 4" xfId="15216" xr:uid="{00000000-0005-0000-0000-000086460000}"/>
    <cellStyle name="Normal 4 5 4 2" xfId="15217" xr:uid="{00000000-0005-0000-0000-000087460000}"/>
    <cellStyle name="Normal 4 5 4 2 2" xfId="15218" xr:uid="{00000000-0005-0000-0000-000088460000}"/>
    <cellStyle name="Normal 4 5 4 2 2 2" xfId="22463" xr:uid="{00000000-0005-0000-0000-000089460000}"/>
    <cellStyle name="Normal 4 5 4 2 3" xfId="22462" xr:uid="{00000000-0005-0000-0000-00008A460000}"/>
    <cellStyle name="Normal 4 5 4 3" xfId="15219" xr:uid="{00000000-0005-0000-0000-00008B460000}"/>
    <cellStyle name="Normal 4 5 4 3 2" xfId="22464" xr:uid="{00000000-0005-0000-0000-00008C460000}"/>
    <cellStyle name="Normal 4 5 4 4" xfId="15220" xr:uid="{00000000-0005-0000-0000-00008D460000}"/>
    <cellStyle name="Normal 4 5 4 4 2" xfId="22465" xr:uid="{00000000-0005-0000-0000-00008E460000}"/>
    <cellStyle name="Normal 4 5 4 5" xfId="15221" xr:uid="{00000000-0005-0000-0000-00008F460000}"/>
    <cellStyle name="Normal 4 5 4 6" xfId="22461" xr:uid="{00000000-0005-0000-0000-000090460000}"/>
    <cellStyle name="Normal 4 5 5" xfId="15222" xr:uid="{00000000-0005-0000-0000-000091460000}"/>
    <cellStyle name="Normal 4 5 5 2" xfId="15223" xr:uid="{00000000-0005-0000-0000-000092460000}"/>
    <cellStyle name="Normal 4 5 5 2 2" xfId="15224" xr:uid="{00000000-0005-0000-0000-000093460000}"/>
    <cellStyle name="Normal 4 5 5 2 2 2" xfId="15225" xr:uid="{00000000-0005-0000-0000-000094460000}"/>
    <cellStyle name="Normal 4 5 5 2 2 2 2" xfId="22469" xr:uid="{00000000-0005-0000-0000-000095460000}"/>
    <cellStyle name="Normal 4 5 5 2 2 3" xfId="22468" xr:uid="{00000000-0005-0000-0000-000096460000}"/>
    <cellStyle name="Normal 4 5 5 2 3" xfId="15226" xr:uid="{00000000-0005-0000-0000-000097460000}"/>
    <cellStyle name="Normal 4 5 5 2 3 2" xfId="22470" xr:uid="{00000000-0005-0000-0000-000098460000}"/>
    <cellStyle name="Normal 4 5 5 2 4" xfId="15227" xr:uid="{00000000-0005-0000-0000-000099460000}"/>
    <cellStyle name="Normal 4 5 5 2 4 2" xfId="22471" xr:uid="{00000000-0005-0000-0000-00009A460000}"/>
    <cellStyle name="Normal 4 5 5 2 5" xfId="22467" xr:uid="{00000000-0005-0000-0000-00009B460000}"/>
    <cellStyle name="Normal 4 5 5 3" xfId="15228" xr:uid="{00000000-0005-0000-0000-00009C460000}"/>
    <cellStyle name="Normal 4 5 5 3 2" xfId="15229" xr:uid="{00000000-0005-0000-0000-00009D460000}"/>
    <cellStyle name="Normal 4 5 5 3 2 2" xfId="22473" xr:uid="{00000000-0005-0000-0000-00009E460000}"/>
    <cellStyle name="Normal 4 5 5 3 3" xfId="22472" xr:uid="{00000000-0005-0000-0000-00009F460000}"/>
    <cellStyle name="Normal 4 5 5 4" xfId="15230" xr:uid="{00000000-0005-0000-0000-0000A0460000}"/>
    <cellStyle name="Normal 4 5 5 4 2" xfId="22474" xr:uid="{00000000-0005-0000-0000-0000A1460000}"/>
    <cellStyle name="Normal 4 5 5 5" xfId="15231" xr:uid="{00000000-0005-0000-0000-0000A2460000}"/>
    <cellStyle name="Normal 4 5 5 5 2" xfId="22475" xr:uid="{00000000-0005-0000-0000-0000A3460000}"/>
    <cellStyle name="Normal 4 5 5 6" xfId="15232" xr:uid="{00000000-0005-0000-0000-0000A4460000}"/>
    <cellStyle name="Normal 4 5 5 7" xfId="22466" xr:uid="{00000000-0005-0000-0000-0000A5460000}"/>
    <cellStyle name="Normal 4 5 6" xfId="15233" xr:uid="{00000000-0005-0000-0000-0000A6460000}"/>
    <cellStyle name="Normal 4 5 6 2" xfId="22476" xr:uid="{00000000-0005-0000-0000-0000A7460000}"/>
    <cellStyle name="Normal 4 5 7" xfId="15234" xr:uid="{00000000-0005-0000-0000-0000A8460000}"/>
    <cellStyle name="Normal 4 5 7 2" xfId="22477" xr:uid="{00000000-0005-0000-0000-0000A9460000}"/>
    <cellStyle name="Normal 4 5 8" xfId="15235" xr:uid="{00000000-0005-0000-0000-0000AA460000}"/>
    <cellStyle name="Normal 4 5 8 2" xfId="22478" xr:uid="{00000000-0005-0000-0000-0000AB460000}"/>
    <cellStyle name="Normal 4 5 9" xfId="15236" xr:uid="{00000000-0005-0000-0000-0000AC460000}"/>
    <cellStyle name="Normal 4 5 9 2" xfId="22479" xr:uid="{00000000-0005-0000-0000-0000AD460000}"/>
    <cellStyle name="Normal 4 6" xfId="15237" xr:uid="{00000000-0005-0000-0000-0000AE460000}"/>
    <cellStyle name="Normal 4 6 2" xfId="15238" xr:uid="{00000000-0005-0000-0000-0000AF460000}"/>
    <cellStyle name="Normal 4 6 2 2" xfId="15239" xr:uid="{00000000-0005-0000-0000-0000B0460000}"/>
    <cellStyle name="Normal 4 6 2 2 2" xfId="22481" xr:uid="{00000000-0005-0000-0000-0000B1460000}"/>
    <cellStyle name="Normal 4 6 2 3" xfId="15240" xr:uid="{00000000-0005-0000-0000-0000B2460000}"/>
    <cellStyle name="Normal 4 6 2 4" xfId="22480" xr:uid="{00000000-0005-0000-0000-0000B3460000}"/>
    <cellStyle name="Normal 4 6 3" xfId="15241" xr:uid="{00000000-0005-0000-0000-0000B4460000}"/>
    <cellStyle name="Normal 4 6 3 2" xfId="15242" xr:uid="{00000000-0005-0000-0000-0000B5460000}"/>
    <cellStyle name="Normal 4 6 3 2 2" xfId="22483" xr:uid="{00000000-0005-0000-0000-0000B6460000}"/>
    <cellStyle name="Normal 4 6 3 3" xfId="15243" xr:uid="{00000000-0005-0000-0000-0000B7460000}"/>
    <cellStyle name="Normal 4 6 3 4" xfId="22482" xr:uid="{00000000-0005-0000-0000-0000B8460000}"/>
    <cellStyle name="Normal 4 6 4" xfId="15244" xr:uid="{00000000-0005-0000-0000-0000B9460000}"/>
    <cellStyle name="Normal 4 6 4 2" xfId="15245" xr:uid="{00000000-0005-0000-0000-0000BA460000}"/>
    <cellStyle name="Normal 4 6 4 2 2" xfId="22485" xr:uid="{00000000-0005-0000-0000-0000BB460000}"/>
    <cellStyle name="Normal 4 6 4 3" xfId="22484" xr:uid="{00000000-0005-0000-0000-0000BC460000}"/>
    <cellStyle name="Normal 4 6 5" xfId="15246" xr:uid="{00000000-0005-0000-0000-0000BD460000}"/>
    <cellStyle name="Normal 4 6 5 2" xfId="15247" xr:uid="{00000000-0005-0000-0000-0000BE460000}"/>
    <cellStyle name="Normal 4 6 5 2 2" xfId="15248" xr:uid="{00000000-0005-0000-0000-0000BF460000}"/>
    <cellStyle name="Normal 4 6 5 2 2 2" xfId="15249" xr:uid="{00000000-0005-0000-0000-0000C0460000}"/>
    <cellStyle name="Normal 4 6 5 2 2 2 2" xfId="22489" xr:uid="{00000000-0005-0000-0000-0000C1460000}"/>
    <cellStyle name="Normal 4 6 5 2 2 3" xfId="22488" xr:uid="{00000000-0005-0000-0000-0000C2460000}"/>
    <cellStyle name="Normal 4 6 5 2 3" xfId="15250" xr:uid="{00000000-0005-0000-0000-0000C3460000}"/>
    <cellStyle name="Normal 4 6 5 2 3 2" xfId="22490" xr:uid="{00000000-0005-0000-0000-0000C4460000}"/>
    <cellStyle name="Normal 4 6 5 2 4" xfId="22487" xr:uid="{00000000-0005-0000-0000-0000C5460000}"/>
    <cellStyle name="Normal 4 6 5 3" xfId="15251" xr:uid="{00000000-0005-0000-0000-0000C6460000}"/>
    <cellStyle name="Normal 4 6 5 3 2" xfId="15252" xr:uid="{00000000-0005-0000-0000-0000C7460000}"/>
    <cellStyle name="Normal 4 6 5 3 2 2" xfId="22492" xr:uid="{00000000-0005-0000-0000-0000C8460000}"/>
    <cellStyle name="Normal 4 6 5 3 3" xfId="22491" xr:uid="{00000000-0005-0000-0000-0000C9460000}"/>
    <cellStyle name="Normal 4 6 5 4" xfId="15253" xr:uid="{00000000-0005-0000-0000-0000CA460000}"/>
    <cellStyle name="Normal 4 6 5 4 2" xfId="22493" xr:uid="{00000000-0005-0000-0000-0000CB460000}"/>
    <cellStyle name="Normal 4 6 5 5" xfId="15254" xr:uid="{00000000-0005-0000-0000-0000CC460000}"/>
    <cellStyle name="Normal 4 6 5 5 2" xfId="22494" xr:uid="{00000000-0005-0000-0000-0000CD460000}"/>
    <cellStyle name="Normal 4 6 5 6" xfId="22486" xr:uid="{00000000-0005-0000-0000-0000CE460000}"/>
    <cellStyle name="Normal 4 6 6" xfId="15255" xr:uid="{00000000-0005-0000-0000-0000CF460000}"/>
    <cellStyle name="Normal 4 6 6 2" xfId="22495" xr:uid="{00000000-0005-0000-0000-0000D0460000}"/>
    <cellStyle name="Normal 4 6 7" xfId="15256" xr:uid="{00000000-0005-0000-0000-0000D1460000}"/>
    <cellStyle name="Normal 4 6 7 2" xfId="22496" xr:uid="{00000000-0005-0000-0000-0000D2460000}"/>
    <cellStyle name="Normal 4 6 8" xfId="15257" xr:uid="{00000000-0005-0000-0000-0000D3460000}"/>
    <cellStyle name="Normal 4 6 8 2" xfId="22497" xr:uid="{00000000-0005-0000-0000-0000D4460000}"/>
    <cellStyle name="Normal 4 6 9" xfId="15258" xr:uid="{00000000-0005-0000-0000-0000D5460000}"/>
    <cellStyle name="Normal 4 7" xfId="15259" xr:uid="{00000000-0005-0000-0000-0000D6460000}"/>
    <cellStyle name="Normal 4 7 10" xfId="15260" xr:uid="{00000000-0005-0000-0000-0000D7460000}"/>
    <cellStyle name="Normal 4 7 10 2" xfId="22498" xr:uid="{00000000-0005-0000-0000-0000D8460000}"/>
    <cellStyle name="Normal 4 7 11" xfId="15261" xr:uid="{00000000-0005-0000-0000-0000D9460000}"/>
    <cellStyle name="Normal 4 7 11 2" xfId="22499" xr:uid="{00000000-0005-0000-0000-0000DA460000}"/>
    <cellStyle name="Normal 4 7 12" xfId="15262" xr:uid="{00000000-0005-0000-0000-0000DB460000}"/>
    <cellStyle name="Normal 4 7 13" xfId="15263" xr:uid="{00000000-0005-0000-0000-0000DC460000}"/>
    <cellStyle name="Normal 4 7 2" xfId="15264" xr:uid="{00000000-0005-0000-0000-0000DD460000}"/>
    <cellStyle name="Normal 4 7 2 2" xfId="15265" xr:uid="{00000000-0005-0000-0000-0000DE460000}"/>
    <cellStyle name="Normal 4 7 2 2 2" xfId="15266" xr:uid="{00000000-0005-0000-0000-0000DF460000}"/>
    <cellStyle name="Normal 4 7 2 2 2 2" xfId="15267" xr:uid="{00000000-0005-0000-0000-0000E0460000}"/>
    <cellStyle name="Normal 4 7 2 2 2 2 2" xfId="22503" xr:uid="{00000000-0005-0000-0000-0000E1460000}"/>
    <cellStyle name="Normal 4 7 2 2 2 3" xfId="15268" xr:uid="{00000000-0005-0000-0000-0000E2460000}"/>
    <cellStyle name="Normal 4 7 2 2 2 3 2" xfId="22504" xr:uid="{00000000-0005-0000-0000-0000E3460000}"/>
    <cellStyle name="Normal 4 7 2 2 2 4" xfId="22502" xr:uid="{00000000-0005-0000-0000-0000E4460000}"/>
    <cellStyle name="Normal 4 7 2 2 3" xfId="15269" xr:uid="{00000000-0005-0000-0000-0000E5460000}"/>
    <cellStyle name="Normal 4 7 2 2 3 2" xfId="15270" xr:uid="{00000000-0005-0000-0000-0000E6460000}"/>
    <cellStyle name="Normal 4 7 2 2 3 2 2" xfId="22506" xr:uid="{00000000-0005-0000-0000-0000E7460000}"/>
    <cellStyle name="Normal 4 7 2 2 3 3" xfId="22505" xr:uid="{00000000-0005-0000-0000-0000E8460000}"/>
    <cellStyle name="Normal 4 7 2 2 4" xfId="15271" xr:uid="{00000000-0005-0000-0000-0000E9460000}"/>
    <cellStyle name="Normal 4 7 2 2 4 2" xfId="22507" xr:uid="{00000000-0005-0000-0000-0000EA460000}"/>
    <cellStyle name="Normal 4 7 2 2 5" xfId="22501" xr:uid="{00000000-0005-0000-0000-0000EB460000}"/>
    <cellStyle name="Normal 4 7 2 3" xfId="15272" xr:uid="{00000000-0005-0000-0000-0000EC460000}"/>
    <cellStyle name="Normal 4 7 2 3 2" xfId="15273" xr:uid="{00000000-0005-0000-0000-0000ED460000}"/>
    <cellStyle name="Normal 4 7 2 3 2 2" xfId="15274" xr:uid="{00000000-0005-0000-0000-0000EE460000}"/>
    <cellStyle name="Normal 4 7 2 3 2 2 2" xfId="22510" xr:uid="{00000000-0005-0000-0000-0000EF460000}"/>
    <cellStyle name="Normal 4 7 2 3 2 3" xfId="22509" xr:uid="{00000000-0005-0000-0000-0000F0460000}"/>
    <cellStyle name="Normal 4 7 2 3 3" xfId="15275" xr:uid="{00000000-0005-0000-0000-0000F1460000}"/>
    <cellStyle name="Normal 4 7 2 3 3 2" xfId="22511" xr:uid="{00000000-0005-0000-0000-0000F2460000}"/>
    <cellStyle name="Normal 4 7 2 3 4" xfId="22508" xr:uid="{00000000-0005-0000-0000-0000F3460000}"/>
    <cellStyle name="Normal 4 7 2 4" xfId="15276" xr:uid="{00000000-0005-0000-0000-0000F4460000}"/>
    <cellStyle name="Normal 4 7 2 4 2" xfId="15277" xr:uid="{00000000-0005-0000-0000-0000F5460000}"/>
    <cellStyle name="Normal 4 7 2 4 2 2" xfId="22513" xr:uid="{00000000-0005-0000-0000-0000F6460000}"/>
    <cellStyle name="Normal 4 7 2 4 3" xfId="22512" xr:uid="{00000000-0005-0000-0000-0000F7460000}"/>
    <cellStyle name="Normal 4 7 2 5" xfId="15278" xr:uid="{00000000-0005-0000-0000-0000F8460000}"/>
    <cellStyle name="Normal 4 7 2 5 2" xfId="22514" xr:uid="{00000000-0005-0000-0000-0000F9460000}"/>
    <cellStyle name="Normal 4 7 2 6" xfId="15279" xr:uid="{00000000-0005-0000-0000-0000FA460000}"/>
    <cellStyle name="Normal 4 7 2 6 2" xfId="22515" xr:uid="{00000000-0005-0000-0000-0000FB460000}"/>
    <cellStyle name="Normal 4 7 2 7" xfId="15280" xr:uid="{00000000-0005-0000-0000-0000FC460000}"/>
    <cellStyle name="Normal 4 7 2 7 2" xfId="22516" xr:uid="{00000000-0005-0000-0000-0000FD460000}"/>
    <cellStyle name="Normal 4 7 2 8" xfId="15281" xr:uid="{00000000-0005-0000-0000-0000FE460000}"/>
    <cellStyle name="Normal 4 7 2 8 2" xfId="22517" xr:uid="{00000000-0005-0000-0000-0000FF460000}"/>
    <cellStyle name="Normal 4 7 2 9" xfId="22500" xr:uid="{00000000-0005-0000-0000-000000470000}"/>
    <cellStyle name="Normal 4 7 3" xfId="15282" xr:uid="{00000000-0005-0000-0000-000001470000}"/>
    <cellStyle name="Normal 4 7 3 2" xfId="15283" xr:uid="{00000000-0005-0000-0000-000002470000}"/>
    <cellStyle name="Normal 4 7 3 2 2" xfId="15284" xr:uid="{00000000-0005-0000-0000-000003470000}"/>
    <cellStyle name="Normal 4 7 3 2 2 2" xfId="22520" xr:uid="{00000000-0005-0000-0000-000004470000}"/>
    <cellStyle name="Normal 4 7 3 2 3" xfId="15285" xr:uid="{00000000-0005-0000-0000-000005470000}"/>
    <cellStyle name="Normal 4 7 3 2 3 2" xfId="22521" xr:uid="{00000000-0005-0000-0000-000006470000}"/>
    <cellStyle name="Normal 4 7 3 2 4" xfId="22519" xr:uid="{00000000-0005-0000-0000-000007470000}"/>
    <cellStyle name="Normal 4 7 3 3" xfId="15286" xr:uid="{00000000-0005-0000-0000-000008470000}"/>
    <cellStyle name="Normal 4 7 3 3 2" xfId="15287" xr:uid="{00000000-0005-0000-0000-000009470000}"/>
    <cellStyle name="Normal 4 7 3 3 2 2" xfId="22523" xr:uid="{00000000-0005-0000-0000-00000A470000}"/>
    <cellStyle name="Normal 4 7 3 3 3" xfId="22522" xr:uid="{00000000-0005-0000-0000-00000B470000}"/>
    <cellStyle name="Normal 4 7 3 4" xfId="15288" xr:uid="{00000000-0005-0000-0000-00000C470000}"/>
    <cellStyle name="Normal 4 7 3 4 2" xfId="22524" xr:uid="{00000000-0005-0000-0000-00000D470000}"/>
    <cellStyle name="Normal 4 7 3 5" xfId="15289" xr:uid="{00000000-0005-0000-0000-00000E470000}"/>
    <cellStyle name="Normal 4 7 3 5 2" xfId="22525" xr:uid="{00000000-0005-0000-0000-00000F470000}"/>
    <cellStyle name="Normal 4 7 3 6" xfId="22518" xr:uid="{00000000-0005-0000-0000-000010470000}"/>
    <cellStyle name="Normal 4 7 4" xfId="15290" xr:uid="{00000000-0005-0000-0000-000011470000}"/>
    <cellStyle name="Normal 4 7 4 2" xfId="15291" xr:uid="{00000000-0005-0000-0000-000012470000}"/>
    <cellStyle name="Normal 4 7 4 2 2" xfId="15292" xr:uid="{00000000-0005-0000-0000-000013470000}"/>
    <cellStyle name="Normal 4 7 4 2 2 2" xfId="22528" xr:uid="{00000000-0005-0000-0000-000014470000}"/>
    <cellStyle name="Normal 4 7 4 2 3" xfId="22527" xr:uid="{00000000-0005-0000-0000-000015470000}"/>
    <cellStyle name="Normal 4 7 4 3" xfId="15293" xr:uid="{00000000-0005-0000-0000-000016470000}"/>
    <cellStyle name="Normal 4 7 4 3 2" xfId="22529" xr:uid="{00000000-0005-0000-0000-000017470000}"/>
    <cellStyle name="Normal 4 7 4 4" xfId="15294" xr:uid="{00000000-0005-0000-0000-000018470000}"/>
    <cellStyle name="Normal 4 7 4 4 2" xfId="22530" xr:uid="{00000000-0005-0000-0000-000019470000}"/>
    <cellStyle name="Normal 4 7 4 5" xfId="22526" xr:uid="{00000000-0005-0000-0000-00001A470000}"/>
    <cellStyle name="Normal 4 7 5" xfId="15295" xr:uid="{00000000-0005-0000-0000-00001B470000}"/>
    <cellStyle name="Normal 4 7 5 2" xfId="15296" xr:uid="{00000000-0005-0000-0000-00001C470000}"/>
    <cellStyle name="Normal 4 7 5 2 2" xfId="15297" xr:uid="{00000000-0005-0000-0000-00001D470000}"/>
    <cellStyle name="Normal 4 7 5 2 2 2" xfId="15298" xr:uid="{00000000-0005-0000-0000-00001E470000}"/>
    <cellStyle name="Normal 4 7 5 2 2 2 2" xfId="22534" xr:uid="{00000000-0005-0000-0000-00001F470000}"/>
    <cellStyle name="Normal 4 7 5 2 2 3" xfId="22533" xr:uid="{00000000-0005-0000-0000-000020470000}"/>
    <cellStyle name="Normal 4 7 5 2 3" xfId="15299" xr:uid="{00000000-0005-0000-0000-000021470000}"/>
    <cellStyle name="Normal 4 7 5 2 3 2" xfId="22535" xr:uid="{00000000-0005-0000-0000-000022470000}"/>
    <cellStyle name="Normal 4 7 5 2 4" xfId="15300" xr:uid="{00000000-0005-0000-0000-000023470000}"/>
    <cellStyle name="Normal 4 7 5 2 4 2" xfId="22536" xr:uid="{00000000-0005-0000-0000-000024470000}"/>
    <cellStyle name="Normal 4 7 5 2 5" xfId="22532" xr:uid="{00000000-0005-0000-0000-000025470000}"/>
    <cellStyle name="Normal 4 7 5 3" xfId="15301" xr:uid="{00000000-0005-0000-0000-000026470000}"/>
    <cellStyle name="Normal 4 7 5 3 2" xfId="15302" xr:uid="{00000000-0005-0000-0000-000027470000}"/>
    <cellStyle name="Normal 4 7 5 3 2 2" xfId="22538" xr:uid="{00000000-0005-0000-0000-000028470000}"/>
    <cellStyle name="Normal 4 7 5 3 3" xfId="22537" xr:uid="{00000000-0005-0000-0000-000029470000}"/>
    <cellStyle name="Normal 4 7 5 4" xfId="15303" xr:uid="{00000000-0005-0000-0000-00002A470000}"/>
    <cellStyle name="Normal 4 7 5 4 2" xfId="22539" xr:uid="{00000000-0005-0000-0000-00002B470000}"/>
    <cellStyle name="Normal 4 7 5 5" xfId="15304" xr:uid="{00000000-0005-0000-0000-00002C470000}"/>
    <cellStyle name="Normal 4 7 5 5 2" xfId="22540" xr:uid="{00000000-0005-0000-0000-00002D470000}"/>
    <cellStyle name="Normal 4 7 5 6" xfId="22531" xr:uid="{00000000-0005-0000-0000-00002E470000}"/>
    <cellStyle name="Normal 4 7 6" xfId="15305" xr:uid="{00000000-0005-0000-0000-00002F470000}"/>
    <cellStyle name="Normal 4 7 6 2" xfId="22541" xr:uid="{00000000-0005-0000-0000-000030470000}"/>
    <cellStyle name="Normal 4 7 7" xfId="15306" xr:uid="{00000000-0005-0000-0000-000031470000}"/>
    <cellStyle name="Normal 4 7 7 2" xfId="22542" xr:uid="{00000000-0005-0000-0000-000032470000}"/>
    <cellStyle name="Normal 4 7 8" xfId="15307" xr:uid="{00000000-0005-0000-0000-000033470000}"/>
    <cellStyle name="Normal 4 7 8 2" xfId="22543" xr:uid="{00000000-0005-0000-0000-000034470000}"/>
    <cellStyle name="Normal 4 7 9" xfId="15308" xr:uid="{00000000-0005-0000-0000-000035470000}"/>
    <cellStyle name="Normal 4 7 9 2" xfId="22544" xr:uid="{00000000-0005-0000-0000-000036470000}"/>
    <cellStyle name="Normal 4 8" xfId="15309" xr:uid="{00000000-0005-0000-0000-000037470000}"/>
    <cellStyle name="Normal 4 8 10" xfId="15310" xr:uid="{00000000-0005-0000-0000-000038470000}"/>
    <cellStyle name="Normal 4 8 10 2" xfId="22545" xr:uid="{00000000-0005-0000-0000-000039470000}"/>
    <cellStyle name="Normal 4 8 11" xfId="15311" xr:uid="{00000000-0005-0000-0000-00003A470000}"/>
    <cellStyle name="Normal 4 8 2" xfId="15312" xr:uid="{00000000-0005-0000-0000-00003B470000}"/>
    <cellStyle name="Normal 4 8 2 2" xfId="15313" xr:uid="{00000000-0005-0000-0000-00003C470000}"/>
    <cellStyle name="Normal 4 8 2 2 2" xfId="15314" xr:uid="{00000000-0005-0000-0000-00003D470000}"/>
    <cellStyle name="Normal 4 8 2 2 2 2" xfId="22548" xr:uid="{00000000-0005-0000-0000-00003E470000}"/>
    <cellStyle name="Normal 4 8 2 2 3" xfId="15315" xr:uid="{00000000-0005-0000-0000-00003F470000}"/>
    <cellStyle name="Normal 4 8 2 2 3 2" xfId="22549" xr:uid="{00000000-0005-0000-0000-000040470000}"/>
    <cellStyle name="Normal 4 8 2 2 4" xfId="22547" xr:uid="{00000000-0005-0000-0000-000041470000}"/>
    <cellStyle name="Normal 4 8 2 3" xfId="15316" xr:uid="{00000000-0005-0000-0000-000042470000}"/>
    <cellStyle name="Normal 4 8 2 3 2" xfId="15317" xr:uid="{00000000-0005-0000-0000-000043470000}"/>
    <cellStyle name="Normal 4 8 2 3 2 2" xfId="22551" xr:uid="{00000000-0005-0000-0000-000044470000}"/>
    <cellStyle name="Normal 4 8 2 3 3" xfId="22550" xr:uid="{00000000-0005-0000-0000-000045470000}"/>
    <cellStyle name="Normal 4 8 2 4" xfId="15318" xr:uid="{00000000-0005-0000-0000-000046470000}"/>
    <cellStyle name="Normal 4 8 2 4 2" xfId="22552" xr:uid="{00000000-0005-0000-0000-000047470000}"/>
    <cellStyle name="Normal 4 8 2 5" xfId="15319" xr:uid="{00000000-0005-0000-0000-000048470000}"/>
    <cellStyle name="Normal 4 8 2 5 2" xfId="22553" xr:uid="{00000000-0005-0000-0000-000049470000}"/>
    <cellStyle name="Normal 4 8 2 6" xfId="15320" xr:uid="{00000000-0005-0000-0000-00004A470000}"/>
    <cellStyle name="Normal 4 8 2 6 2" xfId="22554" xr:uid="{00000000-0005-0000-0000-00004B470000}"/>
    <cellStyle name="Normal 4 8 2 7" xfId="15321" xr:uid="{00000000-0005-0000-0000-00004C470000}"/>
    <cellStyle name="Normal 4 8 2 7 2" xfId="22555" xr:uid="{00000000-0005-0000-0000-00004D470000}"/>
    <cellStyle name="Normal 4 8 2 8" xfId="22546" xr:uid="{00000000-0005-0000-0000-00004E470000}"/>
    <cellStyle name="Normal 4 8 3" xfId="15322" xr:uid="{00000000-0005-0000-0000-00004F470000}"/>
    <cellStyle name="Normal 4 8 3 2" xfId="15323" xr:uid="{00000000-0005-0000-0000-000050470000}"/>
    <cellStyle name="Normal 4 8 3 2 2" xfId="15324" xr:uid="{00000000-0005-0000-0000-000051470000}"/>
    <cellStyle name="Normal 4 8 3 2 2 2" xfId="22558" xr:uid="{00000000-0005-0000-0000-000052470000}"/>
    <cellStyle name="Normal 4 8 3 2 3" xfId="22557" xr:uid="{00000000-0005-0000-0000-000053470000}"/>
    <cellStyle name="Normal 4 8 3 3" xfId="15325" xr:uid="{00000000-0005-0000-0000-000054470000}"/>
    <cellStyle name="Normal 4 8 3 3 2" xfId="22559" xr:uid="{00000000-0005-0000-0000-000055470000}"/>
    <cellStyle name="Normal 4 8 3 4" xfId="15326" xr:uid="{00000000-0005-0000-0000-000056470000}"/>
    <cellStyle name="Normal 4 8 3 4 2" xfId="22560" xr:uid="{00000000-0005-0000-0000-000057470000}"/>
    <cellStyle name="Normal 4 8 3 5" xfId="22556" xr:uid="{00000000-0005-0000-0000-000058470000}"/>
    <cellStyle name="Normal 4 8 4" xfId="15327" xr:uid="{00000000-0005-0000-0000-000059470000}"/>
    <cellStyle name="Normal 4 8 4 2" xfId="15328" xr:uid="{00000000-0005-0000-0000-00005A470000}"/>
    <cellStyle name="Normal 4 8 4 2 2" xfId="22562" xr:uid="{00000000-0005-0000-0000-00005B470000}"/>
    <cellStyle name="Normal 4 8 4 3" xfId="15329" xr:uid="{00000000-0005-0000-0000-00005C470000}"/>
    <cellStyle name="Normal 4 8 4 3 2" xfId="22563" xr:uid="{00000000-0005-0000-0000-00005D470000}"/>
    <cellStyle name="Normal 4 8 4 4" xfId="22561" xr:uid="{00000000-0005-0000-0000-00005E470000}"/>
    <cellStyle name="Normal 4 8 5" xfId="15330" xr:uid="{00000000-0005-0000-0000-00005F470000}"/>
    <cellStyle name="Normal 4 8 5 2" xfId="15331" xr:uid="{00000000-0005-0000-0000-000060470000}"/>
    <cellStyle name="Normal 4 8 5 2 2" xfId="15332" xr:uid="{00000000-0005-0000-0000-000061470000}"/>
    <cellStyle name="Normal 4 8 5 2 2 2" xfId="15333" xr:uid="{00000000-0005-0000-0000-000062470000}"/>
    <cellStyle name="Normal 4 8 5 2 2 2 2" xfId="22567" xr:uid="{00000000-0005-0000-0000-000063470000}"/>
    <cellStyle name="Normal 4 8 5 2 2 3" xfId="22566" xr:uid="{00000000-0005-0000-0000-000064470000}"/>
    <cellStyle name="Normal 4 8 5 2 3" xfId="15334" xr:uid="{00000000-0005-0000-0000-000065470000}"/>
    <cellStyle name="Normal 4 8 5 2 3 2" xfId="22568" xr:uid="{00000000-0005-0000-0000-000066470000}"/>
    <cellStyle name="Normal 4 8 5 2 4" xfId="22565" xr:uid="{00000000-0005-0000-0000-000067470000}"/>
    <cellStyle name="Normal 4 8 5 3" xfId="15335" xr:uid="{00000000-0005-0000-0000-000068470000}"/>
    <cellStyle name="Normal 4 8 5 3 2" xfId="15336" xr:uid="{00000000-0005-0000-0000-000069470000}"/>
    <cellStyle name="Normal 4 8 5 3 2 2" xfId="22570" xr:uid="{00000000-0005-0000-0000-00006A470000}"/>
    <cellStyle name="Normal 4 8 5 3 3" xfId="22569" xr:uid="{00000000-0005-0000-0000-00006B470000}"/>
    <cellStyle name="Normal 4 8 5 4" xfId="15337" xr:uid="{00000000-0005-0000-0000-00006C470000}"/>
    <cellStyle name="Normal 4 8 5 4 2" xfId="22571" xr:uid="{00000000-0005-0000-0000-00006D470000}"/>
    <cellStyle name="Normal 4 8 5 5" xfId="15338" xr:uid="{00000000-0005-0000-0000-00006E470000}"/>
    <cellStyle name="Normal 4 8 5 5 2" xfId="22572" xr:uid="{00000000-0005-0000-0000-00006F470000}"/>
    <cellStyle name="Normal 4 8 5 6" xfId="22564" xr:uid="{00000000-0005-0000-0000-000070470000}"/>
    <cellStyle name="Normal 4 8 6" xfId="15339" xr:uid="{00000000-0005-0000-0000-000071470000}"/>
    <cellStyle name="Normal 4 8 6 2" xfId="22573" xr:uid="{00000000-0005-0000-0000-000072470000}"/>
    <cellStyle name="Normal 4 8 7" xfId="15340" xr:uid="{00000000-0005-0000-0000-000073470000}"/>
    <cellStyle name="Normal 4 8 7 2" xfId="22574" xr:uid="{00000000-0005-0000-0000-000074470000}"/>
    <cellStyle name="Normal 4 8 8" xfId="15341" xr:uid="{00000000-0005-0000-0000-000075470000}"/>
    <cellStyle name="Normal 4 8 8 2" xfId="22575" xr:uid="{00000000-0005-0000-0000-000076470000}"/>
    <cellStyle name="Normal 4 8 9" xfId="15342" xr:uid="{00000000-0005-0000-0000-000077470000}"/>
    <cellStyle name="Normal 4 8 9 2" xfId="22576" xr:uid="{00000000-0005-0000-0000-000078470000}"/>
    <cellStyle name="Normal 4 9" xfId="15343" xr:uid="{00000000-0005-0000-0000-000079470000}"/>
    <cellStyle name="Normal 4 9 10" xfId="15344" xr:uid="{00000000-0005-0000-0000-00007A470000}"/>
    <cellStyle name="Normal 4 9 10 2" xfId="22577" xr:uid="{00000000-0005-0000-0000-00007B470000}"/>
    <cellStyle name="Normal 4 9 11" xfId="15345" xr:uid="{00000000-0005-0000-0000-00007C470000}"/>
    <cellStyle name="Normal 4 9 2" xfId="15346" xr:uid="{00000000-0005-0000-0000-00007D470000}"/>
    <cellStyle name="Normal 4 9 2 2" xfId="15347" xr:uid="{00000000-0005-0000-0000-00007E470000}"/>
    <cellStyle name="Normal 4 9 2 2 2" xfId="15348" xr:uid="{00000000-0005-0000-0000-00007F470000}"/>
    <cellStyle name="Normal 4 9 2 2 2 2" xfId="22580" xr:uid="{00000000-0005-0000-0000-000080470000}"/>
    <cellStyle name="Normal 4 9 2 2 3" xfId="15349" xr:uid="{00000000-0005-0000-0000-000081470000}"/>
    <cellStyle name="Normal 4 9 2 2 3 2" xfId="22581" xr:uid="{00000000-0005-0000-0000-000082470000}"/>
    <cellStyle name="Normal 4 9 2 2 4" xfId="22579" xr:uid="{00000000-0005-0000-0000-000083470000}"/>
    <cellStyle name="Normal 4 9 2 3" xfId="15350" xr:uid="{00000000-0005-0000-0000-000084470000}"/>
    <cellStyle name="Normal 4 9 2 3 2" xfId="22582" xr:uid="{00000000-0005-0000-0000-000085470000}"/>
    <cellStyle name="Normal 4 9 2 4" xfId="15351" xr:uid="{00000000-0005-0000-0000-000086470000}"/>
    <cellStyle name="Normal 4 9 2 4 2" xfId="22583" xr:uid="{00000000-0005-0000-0000-000087470000}"/>
    <cellStyle name="Normal 4 9 2 5" xfId="15352" xr:uid="{00000000-0005-0000-0000-000088470000}"/>
    <cellStyle name="Normal 4 9 2 5 2" xfId="22584" xr:uid="{00000000-0005-0000-0000-000089470000}"/>
    <cellStyle name="Normal 4 9 2 6" xfId="15353" xr:uid="{00000000-0005-0000-0000-00008A470000}"/>
    <cellStyle name="Normal 4 9 2 6 2" xfId="22585" xr:uid="{00000000-0005-0000-0000-00008B470000}"/>
    <cellStyle name="Normal 4 9 2 7" xfId="15354" xr:uid="{00000000-0005-0000-0000-00008C470000}"/>
    <cellStyle name="Normal 4 9 2 7 2" xfId="22586" xr:uid="{00000000-0005-0000-0000-00008D470000}"/>
    <cellStyle name="Normal 4 9 2 8" xfId="22578" xr:uid="{00000000-0005-0000-0000-00008E470000}"/>
    <cellStyle name="Normal 4 9 3" xfId="15355" xr:uid="{00000000-0005-0000-0000-00008F470000}"/>
    <cellStyle name="Normal 4 9 3 2" xfId="15356" xr:uid="{00000000-0005-0000-0000-000090470000}"/>
    <cellStyle name="Normal 4 9 3 2 2" xfId="22588" xr:uid="{00000000-0005-0000-0000-000091470000}"/>
    <cellStyle name="Normal 4 9 3 3" xfId="15357" xr:uid="{00000000-0005-0000-0000-000092470000}"/>
    <cellStyle name="Normal 4 9 3 3 2" xfId="22589" xr:uid="{00000000-0005-0000-0000-000093470000}"/>
    <cellStyle name="Normal 4 9 3 4" xfId="15358" xr:uid="{00000000-0005-0000-0000-000094470000}"/>
    <cellStyle name="Normal 4 9 3 4 2" xfId="22590" xr:uid="{00000000-0005-0000-0000-000095470000}"/>
    <cellStyle name="Normal 4 9 3 5" xfId="22587" xr:uid="{00000000-0005-0000-0000-000096470000}"/>
    <cellStyle name="Normal 4 9 4" xfId="15359" xr:uid="{00000000-0005-0000-0000-000097470000}"/>
    <cellStyle name="Normal 4 9 4 2" xfId="15360" xr:uid="{00000000-0005-0000-0000-000098470000}"/>
    <cellStyle name="Normal 4 9 4 2 2" xfId="22592" xr:uid="{00000000-0005-0000-0000-000099470000}"/>
    <cellStyle name="Normal 4 9 4 3" xfId="15361" xr:uid="{00000000-0005-0000-0000-00009A470000}"/>
    <cellStyle name="Normal 4 9 4 3 2" xfId="22593" xr:uid="{00000000-0005-0000-0000-00009B470000}"/>
    <cellStyle name="Normal 4 9 4 4" xfId="22591" xr:uid="{00000000-0005-0000-0000-00009C470000}"/>
    <cellStyle name="Normal 4 9 5" xfId="15362" xr:uid="{00000000-0005-0000-0000-00009D470000}"/>
    <cellStyle name="Normal 4 9 5 2" xfId="22594" xr:uid="{00000000-0005-0000-0000-00009E470000}"/>
    <cellStyle name="Normal 4 9 6" xfId="15363" xr:uid="{00000000-0005-0000-0000-00009F470000}"/>
    <cellStyle name="Normal 4 9 6 2" xfId="22595" xr:uid="{00000000-0005-0000-0000-0000A0470000}"/>
    <cellStyle name="Normal 4 9 7" xfId="15364" xr:uid="{00000000-0005-0000-0000-0000A1470000}"/>
    <cellStyle name="Normal 4 9 7 2" xfId="22596" xr:uid="{00000000-0005-0000-0000-0000A2470000}"/>
    <cellStyle name="Normal 4 9 8" xfId="15365" xr:uid="{00000000-0005-0000-0000-0000A3470000}"/>
    <cellStyle name="Normal 4 9 8 2" xfId="22597" xr:uid="{00000000-0005-0000-0000-0000A4470000}"/>
    <cellStyle name="Normal 4 9 9" xfId="15366" xr:uid="{00000000-0005-0000-0000-0000A5470000}"/>
    <cellStyle name="Normal 4 9 9 2" xfId="22598" xr:uid="{00000000-0005-0000-0000-0000A6470000}"/>
    <cellStyle name="Normal 40" xfId="15367" xr:uid="{00000000-0005-0000-0000-0000A7470000}"/>
    <cellStyle name="Normal 40 2" xfId="15368" xr:uid="{00000000-0005-0000-0000-0000A8470000}"/>
    <cellStyle name="Normal 40 2 2" xfId="15369" xr:uid="{00000000-0005-0000-0000-0000A9470000}"/>
    <cellStyle name="Normal 40 2 2 2" xfId="15370" xr:uid="{00000000-0005-0000-0000-0000AA470000}"/>
    <cellStyle name="Normal 40 2 2 3" xfId="15371" xr:uid="{00000000-0005-0000-0000-0000AB470000}"/>
    <cellStyle name="Normal 40 2 3" xfId="15372" xr:uid="{00000000-0005-0000-0000-0000AC470000}"/>
    <cellStyle name="Normal 40 2 4" xfId="15373" xr:uid="{00000000-0005-0000-0000-0000AD470000}"/>
    <cellStyle name="Normal 40 2 5" xfId="15374" xr:uid="{00000000-0005-0000-0000-0000AE470000}"/>
    <cellStyle name="Normal 40 2 6" xfId="22600" xr:uid="{00000000-0005-0000-0000-0000AF470000}"/>
    <cellStyle name="Normal 40 3" xfId="15375" xr:uid="{00000000-0005-0000-0000-0000B0470000}"/>
    <cellStyle name="Normal 40 4" xfId="15376" xr:uid="{00000000-0005-0000-0000-0000B1470000}"/>
    <cellStyle name="Normal 40 5" xfId="15377" xr:uid="{00000000-0005-0000-0000-0000B2470000}"/>
    <cellStyle name="Normal 40 6" xfId="22599" xr:uid="{00000000-0005-0000-0000-0000B3470000}"/>
    <cellStyle name="Normal 400" xfId="15378" xr:uid="{00000000-0005-0000-0000-0000B4470000}"/>
    <cellStyle name="Normal 401" xfId="15379" xr:uid="{00000000-0005-0000-0000-0000B5470000}"/>
    <cellStyle name="Normal 401 2" xfId="15380" xr:uid="{00000000-0005-0000-0000-0000B6470000}"/>
    <cellStyle name="Normal 402" xfId="15381" xr:uid="{00000000-0005-0000-0000-0000B7470000}"/>
    <cellStyle name="Normal 402 2" xfId="15382" xr:uid="{00000000-0005-0000-0000-0000B8470000}"/>
    <cellStyle name="Normal 403" xfId="15383" xr:uid="{00000000-0005-0000-0000-0000B9470000}"/>
    <cellStyle name="Normal 403 2" xfId="15384" xr:uid="{00000000-0005-0000-0000-0000BA470000}"/>
    <cellStyle name="Normal 404" xfId="15385" xr:uid="{00000000-0005-0000-0000-0000BB470000}"/>
    <cellStyle name="Normal 404 2" xfId="15386" xr:uid="{00000000-0005-0000-0000-0000BC470000}"/>
    <cellStyle name="Normal 405" xfId="15387" xr:uid="{00000000-0005-0000-0000-0000BD470000}"/>
    <cellStyle name="Normal 405 2" xfId="15388" xr:uid="{00000000-0005-0000-0000-0000BE470000}"/>
    <cellStyle name="Normal 406" xfId="15389" xr:uid="{00000000-0005-0000-0000-0000BF470000}"/>
    <cellStyle name="Normal 406 2" xfId="15390" xr:uid="{00000000-0005-0000-0000-0000C0470000}"/>
    <cellStyle name="Normal 407" xfId="15391" xr:uid="{00000000-0005-0000-0000-0000C1470000}"/>
    <cellStyle name="Normal 407 2" xfId="15392" xr:uid="{00000000-0005-0000-0000-0000C2470000}"/>
    <cellStyle name="Normal 408" xfId="15393" xr:uid="{00000000-0005-0000-0000-0000C3470000}"/>
    <cellStyle name="Normal 408 2" xfId="15394" xr:uid="{00000000-0005-0000-0000-0000C4470000}"/>
    <cellStyle name="Normal 409" xfId="15395" xr:uid="{00000000-0005-0000-0000-0000C5470000}"/>
    <cellStyle name="Normal 409 2" xfId="15396" xr:uid="{00000000-0005-0000-0000-0000C6470000}"/>
    <cellStyle name="Normal 41" xfId="15397" xr:uid="{00000000-0005-0000-0000-0000C7470000}"/>
    <cellStyle name="Normal 41 2" xfId="15398" xr:uid="{00000000-0005-0000-0000-0000C8470000}"/>
    <cellStyle name="Normal 41 2 2" xfId="15399" xr:uid="{00000000-0005-0000-0000-0000C9470000}"/>
    <cellStyle name="Normal 41 2 2 2" xfId="15400" xr:uid="{00000000-0005-0000-0000-0000CA470000}"/>
    <cellStyle name="Normal 41 2 2 3" xfId="15401" xr:uid="{00000000-0005-0000-0000-0000CB470000}"/>
    <cellStyle name="Normal 41 2 3" xfId="15402" xr:uid="{00000000-0005-0000-0000-0000CC470000}"/>
    <cellStyle name="Normal 41 2 4" xfId="15403" xr:uid="{00000000-0005-0000-0000-0000CD470000}"/>
    <cellStyle name="Normal 41 2 5" xfId="15404" xr:uid="{00000000-0005-0000-0000-0000CE470000}"/>
    <cellStyle name="Normal 41 2 6" xfId="22602" xr:uid="{00000000-0005-0000-0000-0000CF470000}"/>
    <cellStyle name="Normal 41 3" xfId="15405" xr:uid="{00000000-0005-0000-0000-0000D0470000}"/>
    <cellStyle name="Normal 41 3 2" xfId="15406" xr:uid="{00000000-0005-0000-0000-0000D1470000}"/>
    <cellStyle name="Normal 41 3 3" xfId="22603" xr:uid="{00000000-0005-0000-0000-0000D2470000}"/>
    <cellStyle name="Normal 41 4" xfId="15407" xr:uid="{00000000-0005-0000-0000-0000D3470000}"/>
    <cellStyle name="Normal 41 5" xfId="15408" xr:uid="{00000000-0005-0000-0000-0000D4470000}"/>
    <cellStyle name="Normal 41 6" xfId="22601" xr:uid="{00000000-0005-0000-0000-0000D5470000}"/>
    <cellStyle name="Normal 410" xfId="15409" xr:uid="{00000000-0005-0000-0000-0000D6470000}"/>
    <cellStyle name="Normal 410 2" xfId="15410" xr:uid="{00000000-0005-0000-0000-0000D7470000}"/>
    <cellStyle name="Normal 411" xfId="15411" xr:uid="{00000000-0005-0000-0000-0000D8470000}"/>
    <cellStyle name="Normal 411 2" xfId="15412" xr:uid="{00000000-0005-0000-0000-0000D9470000}"/>
    <cellStyle name="Normal 412" xfId="15413" xr:uid="{00000000-0005-0000-0000-0000DA470000}"/>
    <cellStyle name="Normal 412 2" xfId="15414" xr:uid="{00000000-0005-0000-0000-0000DB470000}"/>
    <cellStyle name="Normal 413" xfId="15415" xr:uid="{00000000-0005-0000-0000-0000DC470000}"/>
    <cellStyle name="Normal 413 2" xfId="15416" xr:uid="{00000000-0005-0000-0000-0000DD470000}"/>
    <cellStyle name="Normal 414" xfId="15417" xr:uid="{00000000-0005-0000-0000-0000DE470000}"/>
    <cellStyle name="Normal 414 2" xfId="15418" xr:uid="{00000000-0005-0000-0000-0000DF470000}"/>
    <cellStyle name="Normal 415" xfId="15419" xr:uid="{00000000-0005-0000-0000-0000E0470000}"/>
    <cellStyle name="Normal 415 2" xfId="15420" xr:uid="{00000000-0005-0000-0000-0000E1470000}"/>
    <cellStyle name="Normal 416" xfId="15421" xr:uid="{00000000-0005-0000-0000-0000E2470000}"/>
    <cellStyle name="Normal 416 2" xfId="15422" xr:uid="{00000000-0005-0000-0000-0000E3470000}"/>
    <cellStyle name="Normal 417" xfId="15423" xr:uid="{00000000-0005-0000-0000-0000E4470000}"/>
    <cellStyle name="Normal 417 2" xfId="15424" xr:uid="{00000000-0005-0000-0000-0000E5470000}"/>
    <cellStyle name="Normal 418" xfId="15425" xr:uid="{00000000-0005-0000-0000-0000E6470000}"/>
    <cellStyle name="Normal 418 2" xfId="15426" xr:uid="{00000000-0005-0000-0000-0000E7470000}"/>
    <cellStyle name="Normal 419" xfId="15427" xr:uid="{00000000-0005-0000-0000-0000E8470000}"/>
    <cellStyle name="Normal 419 2" xfId="15428" xr:uid="{00000000-0005-0000-0000-0000E9470000}"/>
    <cellStyle name="Normal 42" xfId="15429" xr:uid="{00000000-0005-0000-0000-0000EA470000}"/>
    <cellStyle name="Normal 42 2" xfId="15430" xr:uid="{00000000-0005-0000-0000-0000EB470000}"/>
    <cellStyle name="Normal 42 2 2" xfId="15431" xr:uid="{00000000-0005-0000-0000-0000EC470000}"/>
    <cellStyle name="Normal 42 2 2 2" xfId="15432" xr:uid="{00000000-0005-0000-0000-0000ED470000}"/>
    <cellStyle name="Normal 42 2 2 3" xfId="15433" xr:uid="{00000000-0005-0000-0000-0000EE470000}"/>
    <cellStyle name="Normal 42 2 3" xfId="15434" xr:uid="{00000000-0005-0000-0000-0000EF470000}"/>
    <cellStyle name="Normal 42 2 4" xfId="15435" xr:uid="{00000000-0005-0000-0000-0000F0470000}"/>
    <cellStyle name="Normal 42 2 5" xfId="15436" xr:uid="{00000000-0005-0000-0000-0000F1470000}"/>
    <cellStyle name="Normal 42 2 6" xfId="22605" xr:uid="{00000000-0005-0000-0000-0000F2470000}"/>
    <cellStyle name="Normal 42 3" xfId="15437" xr:uid="{00000000-0005-0000-0000-0000F3470000}"/>
    <cellStyle name="Normal 42 3 2" xfId="15438" xr:uid="{00000000-0005-0000-0000-0000F4470000}"/>
    <cellStyle name="Normal 42 3 3" xfId="22606" xr:uid="{00000000-0005-0000-0000-0000F5470000}"/>
    <cellStyle name="Normal 42 4" xfId="15439" xr:uid="{00000000-0005-0000-0000-0000F6470000}"/>
    <cellStyle name="Normal 42 5" xfId="15440" xr:uid="{00000000-0005-0000-0000-0000F7470000}"/>
    <cellStyle name="Normal 42 6" xfId="22604" xr:uid="{00000000-0005-0000-0000-0000F8470000}"/>
    <cellStyle name="Normal 420" xfId="15441" xr:uid="{00000000-0005-0000-0000-0000F9470000}"/>
    <cellStyle name="Normal 420 2" xfId="15442" xr:uid="{00000000-0005-0000-0000-0000FA470000}"/>
    <cellStyle name="Normal 421" xfId="15443" xr:uid="{00000000-0005-0000-0000-0000FB470000}"/>
    <cellStyle name="Normal 422" xfId="15444" xr:uid="{00000000-0005-0000-0000-0000FC470000}"/>
    <cellStyle name="Normal 423" xfId="15445" xr:uid="{00000000-0005-0000-0000-0000FD470000}"/>
    <cellStyle name="Normal 424" xfId="15446" xr:uid="{00000000-0005-0000-0000-0000FE470000}"/>
    <cellStyle name="Normal 425" xfId="15447" xr:uid="{00000000-0005-0000-0000-0000FF470000}"/>
    <cellStyle name="Normal 426" xfId="15448" xr:uid="{00000000-0005-0000-0000-000000480000}"/>
    <cellStyle name="Normal 427" xfId="15449" xr:uid="{00000000-0005-0000-0000-000001480000}"/>
    <cellStyle name="Normal 428" xfId="15450" xr:uid="{00000000-0005-0000-0000-000002480000}"/>
    <cellStyle name="Normal 429" xfId="15451" xr:uid="{00000000-0005-0000-0000-000003480000}"/>
    <cellStyle name="Normal 43" xfId="15452" xr:uid="{00000000-0005-0000-0000-000004480000}"/>
    <cellStyle name="Normal 43 2" xfId="15453" xr:uid="{00000000-0005-0000-0000-000005480000}"/>
    <cellStyle name="Normal 43 2 2" xfId="15454" xr:uid="{00000000-0005-0000-0000-000006480000}"/>
    <cellStyle name="Normal 43 2 2 2" xfId="15455" xr:uid="{00000000-0005-0000-0000-000007480000}"/>
    <cellStyle name="Normal 43 2 2 3" xfId="15456" xr:uid="{00000000-0005-0000-0000-000008480000}"/>
    <cellStyle name="Normal 43 2 3" xfId="15457" xr:uid="{00000000-0005-0000-0000-000009480000}"/>
    <cellStyle name="Normal 43 2 4" xfId="15458" xr:uid="{00000000-0005-0000-0000-00000A480000}"/>
    <cellStyle name="Normal 43 2 5" xfId="15459" xr:uid="{00000000-0005-0000-0000-00000B480000}"/>
    <cellStyle name="Normal 43 2 6" xfId="22608" xr:uid="{00000000-0005-0000-0000-00000C480000}"/>
    <cellStyle name="Normal 43 3" xfId="15460" xr:uid="{00000000-0005-0000-0000-00000D480000}"/>
    <cellStyle name="Normal 43 4" xfId="15461" xr:uid="{00000000-0005-0000-0000-00000E480000}"/>
    <cellStyle name="Normal 43 5" xfId="15462" xr:uid="{00000000-0005-0000-0000-00000F480000}"/>
    <cellStyle name="Normal 43 6" xfId="22607" xr:uid="{00000000-0005-0000-0000-000010480000}"/>
    <cellStyle name="Normal 430" xfId="15463" xr:uid="{00000000-0005-0000-0000-000011480000}"/>
    <cellStyle name="Normal 431" xfId="15464" xr:uid="{00000000-0005-0000-0000-000012480000}"/>
    <cellStyle name="Normal 431 2" xfId="15465" xr:uid="{00000000-0005-0000-0000-000013480000}"/>
    <cellStyle name="Normal 432" xfId="15466" xr:uid="{00000000-0005-0000-0000-000014480000}"/>
    <cellStyle name="Normal 432 2" xfId="15467" xr:uid="{00000000-0005-0000-0000-000015480000}"/>
    <cellStyle name="Normal 433" xfId="15468" xr:uid="{00000000-0005-0000-0000-000016480000}"/>
    <cellStyle name="Normal 433 2" xfId="15469" xr:uid="{00000000-0005-0000-0000-000017480000}"/>
    <cellStyle name="Normal 434" xfId="15470" xr:uid="{00000000-0005-0000-0000-000018480000}"/>
    <cellStyle name="Normal 435" xfId="15471" xr:uid="{00000000-0005-0000-0000-000019480000}"/>
    <cellStyle name="Normal 436" xfId="15472" xr:uid="{00000000-0005-0000-0000-00001A480000}"/>
    <cellStyle name="Normal 437" xfId="15473" xr:uid="{00000000-0005-0000-0000-00001B480000}"/>
    <cellStyle name="Normal 438" xfId="15474" xr:uid="{00000000-0005-0000-0000-00001C480000}"/>
    <cellStyle name="Normal 439" xfId="15475" xr:uid="{00000000-0005-0000-0000-00001D480000}"/>
    <cellStyle name="Normal 44" xfId="15476" xr:uid="{00000000-0005-0000-0000-00001E480000}"/>
    <cellStyle name="Normal 44 2" xfId="15477" xr:uid="{00000000-0005-0000-0000-00001F480000}"/>
    <cellStyle name="Normal 44 2 2" xfId="15478" xr:uid="{00000000-0005-0000-0000-000020480000}"/>
    <cellStyle name="Normal 44 2 2 2" xfId="15479" xr:uid="{00000000-0005-0000-0000-000021480000}"/>
    <cellStyle name="Normal 44 2 2 3" xfId="15480" xr:uid="{00000000-0005-0000-0000-000022480000}"/>
    <cellStyle name="Normal 44 2 3" xfId="15481" xr:uid="{00000000-0005-0000-0000-000023480000}"/>
    <cellStyle name="Normal 44 2 4" xfId="15482" xr:uid="{00000000-0005-0000-0000-000024480000}"/>
    <cellStyle name="Normal 44 3" xfId="15483" xr:uid="{00000000-0005-0000-0000-000025480000}"/>
    <cellStyle name="Normal 44 3 2" xfId="22610" xr:uid="{00000000-0005-0000-0000-000026480000}"/>
    <cellStyle name="Normal 44 4" xfId="15484" xr:uid="{00000000-0005-0000-0000-000027480000}"/>
    <cellStyle name="Normal 44 5" xfId="15485" xr:uid="{00000000-0005-0000-0000-000028480000}"/>
    <cellStyle name="Normal 44 6" xfId="22609" xr:uid="{00000000-0005-0000-0000-000029480000}"/>
    <cellStyle name="Normal 440" xfId="15486" xr:uid="{00000000-0005-0000-0000-00002A480000}"/>
    <cellStyle name="Normal 441" xfId="15487" xr:uid="{00000000-0005-0000-0000-00002B480000}"/>
    <cellStyle name="Normal 442" xfId="15488" xr:uid="{00000000-0005-0000-0000-00002C480000}"/>
    <cellStyle name="Normal 443" xfId="15489" xr:uid="{00000000-0005-0000-0000-00002D480000}"/>
    <cellStyle name="Normal 444" xfId="15490" xr:uid="{00000000-0005-0000-0000-00002E480000}"/>
    <cellStyle name="Normal 445" xfId="15491" xr:uid="{00000000-0005-0000-0000-00002F480000}"/>
    <cellStyle name="Normal 446" xfId="15492" xr:uid="{00000000-0005-0000-0000-000030480000}"/>
    <cellStyle name="Normal 447" xfId="15493" xr:uid="{00000000-0005-0000-0000-000031480000}"/>
    <cellStyle name="Normal 448" xfId="15494" xr:uid="{00000000-0005-0000-0000-000032480000}"/>
    <cellStyle name="Normal 449" xfId="15495" xr:uid="{00000000-0005-0000-0000-000033480000}"/>
    <cellStyle name="Normal 45" xfId="15496" xr:uid="{00000000-0005-0000-0000-000034480000}"/>
    <cellStyle name="Normal 45 2" xfId="15497" xr:uid="{00000000-0005-0000-0000-000035480000}"/>
    <cellStyle name="Normal 45 3" xfId="15498" xr:uid="{00000000-0005-0000-0000-000036480000}"/>
    <cellStyle name="Normal 45 3 2" xfId="22612" xr:uid="{00000000-0005-0000-0000-000037480000}"/>
    <cellStyle name="Normal 45 4" xfId="15499" xr:uid="{00000000-0005-0000-0000-000038480000}"/>
    <cellStyle name="Normal 45 5" xfId="15500" xr:uid="{00000000-0005-0000-0000-000039480000}"/>
    <cellStyle name="Normal 45 6" xfId="22611" xr:uid="{00000000-0005-0000-0000-00003A480000}"/>
    <cellStyle name="Normal 450" xfId="15501" xr:uid="{00000000-0005-0000-0000-00003B480000}"/>
    <cellStyle name="Normal 451" xfId="15502" xr:uid="{00000000-0005-0000-0000-00003C480000}"/>
    <cellStyle name="Normal 452" xfId="15503" xr:uid="{00000000-0005-0000-0000-00003D480000}"/>
    <cellStyle name="Normal 452 2" xfId="22613" xr:uid="{00000000-0005-0000-0000-00003E480000}"/>
    <cellStyle name="Normal 453" xfId="15504" xr:uid="{00000000-0005-0000-0000-00003F480000}"/>
    <cellStyle name="Normal 453 2" xfId="22614" xr:uid="{00000000-0005-0000-0000-000040480000}"/>
    <cellStyle name="Normal 454" xfId="15505" xr:uid="{00000000-0005-0000-0000-000041480000}"/>
    <cellStyle name="Normal 454 2" xfId="22615" xr:uid="{00000000-0005-0000-0000-000042480000}"/>
    <cellStyle name="Normal 455" xfId="15506" xr:uid="{00000000-0005-0000-0000-000043480000}"/>
    <cellStyle name="Normal 455 2" xfId="22616" xr:uid="{00000000-0005-0000-0000-000044480000}"/>
    <cellStyle name="Normal 456" xfId="15507" xr:uid="{00000000-0005-0000-0000-000045480000}"/>
    <cellStyle name="Normal 456 2" xfId="22617" xr:uid="{00000000-0005-0000-0000-000046480000}"/>
    <cellStyle name="Normal 457" xfId="15508" xr:uid="{00000000-0005-0000-0000-000047480000}"/>
    <cellStyle name="Normal 457 2" xfId="22618" xr:uid="{00000000-0005-0000-0000-000048480000}"/>
    <cellStyle name="Normal 458" xfId="15509" xr:uid="{00000000-0005-0000-0000-000049480000}"/>
    <cellStyle name="Normal 458 2" xfId="22619" xr:uid="{00000000-0005-0000-0000-00004A480000}"/>
    <cellStyle name="Normal 459" xfId="15510" xr:uid="{00000000-0005-0000-0000-00004B480000}"/>
    <cellStyle name="Normal 459 2" xfId="22620" xr:uid="{00000000-0005-0000-0000-00004C480000}"/>
    <cellStyle name="Normal 46" xfId="15511" xr:uid="{00000000-0005-0000-0000-00004D480000}"/>
    <cellStyle name="Normal 46 2" xfId="15512" xr:uid="{00000000-0005-0000-0000-00004E480000}"/>
    <cellStyle name="Normal 46 3" xfId="15513" xr:uid="{00000000-0005-0000-0000-00004F480000}"/>
    <cellStyle name="Normal 46 3 2" xfId="22622" xr:uid="{00000000-0005-0000-0000-000050480000}"/>
    <cellStyle name="Normal 46 4" xfId="15514" xr:uid="{00000000-0005-0000-0000-000051480000}"/>
    <cellStyle name="Normal 46 5" xfId="15515" xr:uid="{00000000-0005-0000-0000-000052480000}"/>
    <cellStyle name="Normal 46 6" xfId="22621" xr:uid="{00000000-0005-0000-0000-000053480000}"/>
    <cellStyle name="Normal 460" xfId="15516" xr:uid="{00000000-0005-0000-0000-000054480000}"/>
    <cellStyle name="Normal 460 2" xfId="22623" xr:uid="{00000000-0005-0000-0000-000055480000}"/>
    <cellStyle name="Normal 461" xfId="15517" xr:uid="{00000000-0005-0000-0000-000056480000}"/>
    <cellStyle name="Normal 461 2" xfId="22624" xr:uid="{00000000-0005-0000-0000-000057480000}"/>
    <cellStyle name="Normal 462" xfId="15518" xr:uid="{00000000-0005-0000-0000-000058480000}"/>
    <cellStyle name="Normal 462 2" xfId="22625" xr:uid="{00000000-0005-0000-0000-000059480000}"/>
    <cellStyle name="Normal 463" xfId="15519" xr:uid="{00000000-0005-0000-0000-00005A480000}"/>
    <cellStyle name="Normal 463 2" xfId="22626" xr:uid="{00000000-0005-0000-0000-00005B480000}"/>
    <cellStyle name="Normal 464" xfId="15520" xr:uid="{00000000-0005-0000-0000-00005C480000}"/>
    <cellStyle name="Normal 464 2" xfId="22627" xr:uid="{00000000-0005-0000-0000-00005D480000}"/>
    <cellStyle name="Normal 465" xfId="15521" xr:uid="{00000000-0005-0000-0000-00005E480000}"/>
    <cellStyle name="Normal 465 2" xfId="22628" xr:uid="{00000000-0005-0000-0000-00005F480000}"/>
    <cellStyle name="Normal 466" xfId="15522" xr:uid="{00000000-0005-0000-0000-000060480000}"/>
    <cellStyle name="Normal 466 2" xfId="22629" xr:uid="{00000000-0005-0000-0000-000061480000}"/>
    <cellStyle name="Normal 467" xfId="15523" xr:uid="{00000000-0005-0000-0000-000062480000}"/>
    <cellStyle name="Normal 467 2" xfId="22630" xr:uid="{00000000-0005-0000-0000-000063480000}"/>
    <cellStyle name="Normal 468" xfId="15524" xr:uid="{00000000-0005-0000-0000-000064480000}"/>
    <cellStyle name="Normal 468 2" xfId="22631" xr:uid="{00000000-0005-0000-0000-000065480000}"/>
    <cellStyle name="Normal 469" xfId="15525" xr:uid="{00000000-0005-0000-0000-000066480000}"/>
    <cellStyle name="Normal 469 2" xfId="22632" xr:uid="{00000000-0005-0000-0000-000067480000}"/>
    <cellStyle name="Normal 47" xfId="15526" xr:uid="{00000000-0005-0000-0000-000068480000}"/>
    <cellStyle name="Normal 47 2" xfId="15527" xr:uid="{00000000-0005-0000-0000-000069480000}"/>
    <cellStyle name="Normal 47 3" xfId="15528" xr:uid="{00000000-0005-0000-0000-00006A480000}"/>
    <cellStyle name="Normal 47 3 2" xfId="22634" xr:uid="{00000000-0005-0000-0000-00006B480000}"/>
    <cellStyle name="Normal 47 4" xfId="15529" xr:uid="{00000000-0005-0000-0000-00006C480000}"/>
    <cellStyle name="Normal 47 5" xfId="22633" xr:uid="{00000000-0005-0000-0000-00006D480000}"/>
    <cellStyle name="Normal 470" xfId="15530" xr:uid="{00000000-0005-0000-0000-00006E480000}"/>
    <cellStyle name="Normal 470 2" xfId="22635" xr:uid="{00000000-0005-0000-0000-00006F480000}"/>
    <cellStyle name="Normal 471" xfId="15531" xr:uid="{00000000-0005-0000-0000-000070480000}"/>
    <cellStyle name="Normal 471 2" xfId="22636" xr:uid="{00000000-0005-0000-0000-000071480000}"/>
    <cellStyle name="Normal 472" xfId="15532" xr:uid="{00000000-0005-0000-0000-000072480000}"/>
    <cellStyle name="Normal 472 2" xfId="22637" xr:uid="{00000000-0005-0000-0000-000073480000}"/>
    <cellStyle name="Normal 473" xfId="15533" xr:uid="{00000000-0005-0000-0000-000074480000}"/>
    <cellStyle name="Normal 473 2" xfId="22638" xr:uid="{00000000-0005-0000-0000-000075480000}"/>
    <cellStyle name="Normal 474" xfId="15534" xr:uid="{00000000-0005-0000-0000-000076480000}"/>
    <cellStyle name="Normal 474 2" xfId="22639" xr:uid="{00000000-0005-0000-0000-000077480000}"/>
    <cellStyle name="Normal 475" xfId="15535" xr:uid="{00000000-0005-0000-0000-000078480000}"/>
    <cellStyle name="Normal 475 2" xfId="22640" xr:uid="{00000000-0005-0000-0000-000079480000}"/>
    <cellStyle name="Normal 476" xfId="15536" xr:uid="{00000000-0005-0000-0000-00007A480000}"/>
    <cellStyle name="Normal 476 2" xfId="22641" xr:uid="{00000000-0005-0000-0000-00007B480000}"/>
    <cellStyle name="Normal 477" xfId="15537" xr:uid="{00000000-0005-0000-0000-00007C480000}"/>
    <cellStyle name="Normal 477 2" xfId="22642" xr:uid="{00000000-0005-0000-0000-00007D480000}"/>
    <cellStyle name="Normal 478" xfId="15538" xr:uid="{00000000-0005-0000-0000-00007E480000}"/>
    <cellStyle name="Normal 478 2" xfId="22643" xr:uid="{00000000-0005-0000-0000-00007F480000}"/>
    <cellStyle name="Normal 479" xfId="15539" xr:uid="{00000000-0005-0000-0000-000080480000}"/>
    <cellStyle name="Normal 479 2" xfId="22644" xr:uid="{00000000-0005-0000-0000-000081480000}"/>
    <cellStyle name="Normal 48" xfId="15540" xr:uid="{00000000-0005-0000-0000-000082480000}"/>
    <cellStyle name="Normal 48 2" xfId="22645" xr:uid="{00000000-0005-0000-0000-000083480000}"/>
    <cellStyle name="Normal 480" xfId="15541" xr:uid="{00000000-0005-0000-0000-000084480000}"/>
    <cellStyle name="Normal 480 2" xfId="22646" xr:uid="{00000000-0005-0000-0000-000085480000}"/>
    <cellStyle name="Normal 481" xfId="15542" xr:uid="{00000000-0005-0000-0000-000086480000}"/>
    <cellStyle name="Normal 481 2" xfId="22647" xr:uid="{00000000-0005-0000-0000-000087480000}"/>
    <cellStyle name="Normal 482" xfId="15543" xr:uid="{00000000-0005-0000-0000-000088480000}"/>
    <cellStyle name="Normal 482 2" xfId="22648" xr:uid="{00000000-0005-0000-0000-000089480000}"/>
    <cellStyle name="Normal 483" xfId="15544" xr:uid="{00000000-0005-0000-0000-00008A480000}"/>
    <cellStyle name="Normal 483 2" xfId="22649" xr:uid="{00000000-0005-0000-0000-00008B480000}"/>
    <cellStyle name="Normal 484" xfId="15545" xr:uid="{00000000-0005-0000-0000-00008C480000}"/>
    <cellStyle name="Normal 484 2" xfId="22650" xr:uid="{00000000-0005-0000-0000-00008D480000}"/>
    <cellStyle name="Normal 485" xfId="15546" xr:uid="{00000000-0005-0000-0000-00008E480000}"/>
    <cellStyle name="Normal 485 2" xfId="22651" xr:uid="{00000000-0005-0000-0000-00008F480000}"/>
    <cellStyle name="Normal 486" xfId="15547" xr:uid="{00000000-0005-0000-0000-000090480000}"/>
    <cellStyle name="Normal 486 2" xfId="22652" xr:uid="{00000000-0005-0000-0000-000091480000}"/>
    <cellStyle name="Normal 487" xfId="15548" xr:uid="{00000000-0005-0000-0000-000092480000}"/>
    <cellStyle name="Normal 487 2" xfId="22653" xr:uid="{00000000-0005-0000-0000-000093480000}"/>
    <cellStyle name="Normal 488" xfId="15549" xr:uid="{00000000-0005-0000-0000-000094480000}"/>
    <cellStyle name="Normal 488 2" xfId="22654" xr:uid="{00000000-0005-0000-0000-000095480000}"/>
    <cellStyle name="Normal 489" xfId="15550" xr:uid="{00000000-0005-0000-0000-000096480000}"/>
    <cellStyle name="Normal 489 2" xfId="22655" xr:uid="{00000000-0005-0000-0000-000097480000}"/>
    <cellStyle name="Normal 49" xfId="15551" xr:uid="{00000000-0005-0000-0000-000098480000}"/>
    <cellStyle name="Normal 49 2" xfId="22656" xr:uid="{00000000-0005-0000-0000-000099480000}"/>
    <cellStyle name="Normal 490" xfId="15552" xr:uid="{00000000-0005-0000-0000-00009A480000}"/>
    <cellStyle name="Normal 490 2" xfId="22657" xr:uid="{00000000-0005-0000-0000-00009B480000}"/>
    <cellStyle name="Normal 491" xfId="15553" xr:uid="{00000000-0005-0000-0000-00009C480000}"/>
    <cellStyle name="Normal 491 2" xfId="22658" xr:uid="{00000000-0005-0000-0000-00009D480000}"/>
    <cellStyle name="Normal 492" xfId="15554" xr:uid="{00000000-0005-0000-0000-00009E480000}"/>
    <cellStyle name="Normal 492 2" xfId="22659" xr:uid="{00000000-0005-0000-0000-00009F480000}"/>
    <cellStyle name="Normal 493" xfId="15555" xr:uid="{00000000-0005-0000-0000-0000A0480000}"/>
    <cellStyle name="Normal 493 2" xfId="22660" xr:uid="{00000000-0005-0000-0000-0000A1480000}"/>
    <cellStyle name="Normal 494" xfId="15556" xr:uid="{00000000-0005-0000-0000-0000A2480000}"/>
    <cellStyle name="Normal 494 2" xfId="22661" xr:uid="{00000000-0005-0000-0000-0000A3480000}"/>
    <cellStyle name="Normal 495" xfId="15557" xr:uid="{00000000-0005-0000-0000-0000A4480000}"/>
    <cellStyle name="Normal 495 2" xfId="22662" xr:uid="{00000000-0005-0000-0000-0000A5480000}"/>
    <cellStyle name="Normal 496" xfId="15558" xr:uid="{00000000-0005-0000-0000-0000A6480000}"/>
    <cellStyle name="Normal 496 2" xfId="22663" xr:uid="{00000000-0005-0000-0000-0000A7480000}"/>
    <cellStyle name="Normal 497" xfId="15559" xr:uid="{00000000-0005-0000-0000-0000A8480000}"/>
    <cellStyle name="Normal 497 2" xfId="22664" xr:uid="{00000000-0005-0000-0000-0000A9480000}"/>
    <cellStyle name="Normal 498" xfId="15560" xr:uid="{00000000-0005-0000-0000-0000AA480000}"/>
    <cellStyle name="Normal 498 2" xfId="22665" xr:uid="{00000000-0005-0000-0000-0000AB480000}"/>
    <cellStyle name="Normal 499" xfId="15561" xr:uid="{00000000-0005-0000-0000-0000AC480000}"/>
    <cellStyle name="Normal 499 2" xfId="22666" xr:uid="{00000000-0005-0000-0000-0000AD480000}"/>
    <cellStyle name="Normal 5" xfId="15562" xr:uid="{00000000-0005-0000-0000-0000AE480000}"/>
    <cellStyle name="Normal 5 10" xfId="15563" xr:uid="{00000000-0005-0000-0000-0000AF480000}"/>
    <cellStyle name="Normal 5 10 10" xfId="15564" xr:uid="{00000000-0005-0000-0000-0000B0480000}"/>
    <cellStyle name="Normal 5 10 11" xfId="22668" xr:uid="{00000000-0005-0000-0000-0000B1480000}"/>
    <cellStyle name="Normal 5 10 2" xfId="15565" xr:uid="{00000000-0005-0000-0000-0000B2480000}"/>
    <cellStyle name="Normal 5 10 2 2" xfId="15566" xr:uid="{00000000-0005-0000-0000-0000B3480000}"/>
    <cellStyle name="Normal 5 10 2 2 2" xfId="15567" xr:uid="{00000000-0005-0000-0000-0000B4480000}"/>
    <cellStyle name="Normal 5 10 2 2 2 2" xfId="22671" xr:uid="{00000000-0005-0000-0000-0000B5480000}"/>
    <cellStyle name="Normal 5 10 2 2 3" xfId="15568" xr:uid="{00000000-0005-0000-0000-0000B6480000}"/>
    <cellStyle name="Normal 5 10 2 2 3 2" xfId="22672" xr:uid="{00000000-0005-0000-0000-0000B7480000}"/>
    <cellStyle name="Normal 5 10 2 2 4" xfId="22670" xr:uid="{00000000-0005-0000-0000-0000B8480000}"/>
    <cellStyle name="Normal 5 10 2 3" xfId="15569" xr:uid="{00000000-0005-0000-0000-0000B9480000}"/>
    <cellStyle name="Normal 5 10 2 3 2" xfId="22673" xr:uid="{00000000-0005-0000-0000-0000BA480000}"/>
    <cellStyle name="Normal 5 10 2 4" xfId="15570" xr:uid="{00000000-0005-0000-0000-0000BB480000}"/>
    <cellStyle name="Normal 5 10 2 4 2" xfId="22674" xr:uid="{00000000-0005-0000-0000-0000BC480000}"/>
    <cellStyle name="Normal 5 10 2 5" xfId="15571" xr:uid="{00000000-0005-0000-0000-0000BD480000}"/>
    <cellStyle name="Normal 5 10 2 5 2" xfId="22675" xr:uid="{00000000-0005-0000-0000-0000BE480000}"/>
    <cellStyle name="Normal 5 10 2 6" xfId="15572" xr:uid="{00000000-0005-0000-0000-0000BF480000}"/>
    <cellStyle name="Normal 5 10 2 6 2" xfId="22676" xr:uid="{00000000-0005-0000-0000-0000C0480000}"/>
    <cellStyle name="Normal 5 10 2 7" xfId="15573" xr:uid="{00000000-0005-0000-0000-0000C1480000}"/>
    <cellStyle name="Normal 5 10 2 7 2" xfId="22677" xr:uid="{00000000-0005-0000-0000-0000C2480000}"/>
    <cellStyle name="Normal 5 10 2 8" xfId="22669" xr:uid="{00000000-0005-0000-0000-0000C3480000}"/>
    <cellStyle name="Normal 5 10 3" xfId="15574" xr:uid="{00000000-0005-0000-0000-0000C4480000}"/>
    <cellStyle name="Normal 5 10 3 2" xfId="15575" xr:uid="{00000000-0005-0000-0000-0000C5480000}"/>
    <cellStyle name="Normal 5 10 3 2 2" xfId="22679" xr:uid="{00000000-0005-0000-0000-0000C6480000}"/>
    <cellStyle name="Normal 5 10 3 3" xfId="22678" xr:uid="{00000000-0005-0000-0000-0000C7480000}"/>
    <cellStyle name="Normal 5 10 4" xfId="15576" xr:uid="{00000000-0005-0000-0000-0000C8480000}"/>
    <cellStyle name="Normal 5 10 4 2" xfId="15577" xr:uid="{00000000-0005-0000-0000-0000C9480000}"/>
    <cellStyle name="Normal 5 10 4 2 2" xfId="22681" xr:uid="{00000000-0005-0000-0000-0000CA480000}"/>
    <cellStyle name="Normal 5 10 4 3" xfId="22680" xr:uid="{00000000-0005-0000-0000-0000CB480000}"/>
    <cellStyle name="Normal 5 10 5" xfId="15578" xr:uid="{00000000-0005-0000-0000-0000CC480000}"/>
    <cellStyle name="Normal 5 10 5 2" xfId="22682" xr:uid="{00000000-0005-0000-0000-0000CD480000}"/>
    <cellStyle name="Normal 5 10 6" xfId="15579" xr:uid="{00000000-0005-0000-0000-0000CE480000}"/>
    <cellStyle name="Normal 5 10 6 2" xfId="22683" xr:uid="{00000000-0005-0000-0000-0000CF480000}"/>
    <cellStyle name="Normal 5 10 7" xfId="15580" xr:uid="{00000000-0005-0000-0000-0000D0480000}"/>
    <cellStyle name="Normal 5 10 7 2" xfId="22684" xr:uid="{00000000-0005-0000-0000-0000D1480000}"/>
    <cellStyle name="Normal 5 10 8" xfId="15581" xr:uid="{00000000-0005-0000-0000-0000D2480000}"/>
    <cellStyle name="Normal 5 10 8 2" xfId="22685" xr:uid="{00000000-0005-0000-0000-0000D3480000}"/>
    <cellStyle name="Normal 5 10 9" xfId="15582" xr:uid="{00000000-0005-0000-0000-0000D4480000}"/>
    <cellStyle name="Normal 5 10 9 2" xfId="22686" xr:uid="{00000000-0005-0000-0000-0000D5480000}"/>
    <cellStyle name="Normal 5 11" xfId="15583" xr:uid="{00000000-0005-0000-0000-0000D6480000}"/>
    <cellStyle name="Normal 5 11 2" xfId="15584" xr:uid="{00000000-0005-0000-0000-0000D7480000}"/>
    <cellStyle name="Normal 5 11 2 2" xfId="15585" xr:uid="{00000000-0005-0000-0000-0000D8480000}"/>
    <cellStyle name="Normal 5 11 2 2 2" xfId="22689" xr:uid="{00000000-0005-0000-0000-0000D9480000}"/>
    <cellStyle name="Normal 5 11 2 3" xfId="15586" xr:uid="{00000000-0005-0000-0000-0000DA480000}"/>
    <cellStyle name="Normal 5 11 2 3 2" xfId="22690" xr:uid="{00000000-0005-0000-0000-0000DB480000}"/>
    <cellStyle name="Normal 5 11 2 4" xfId="15587" xr:uid="{00000000-0005-0000-0000-0000DC480000}"/>
    <cellStyle name="Normal 5 11 2 4 2" xfId="22691" xr:uid="{00000000-0005-0000-0000-0000DD480000}"/>
    <cellStyle name="Normal 5 11 2 5" xfId="15588" xr:uid="{00000000-0005-0000-0000-0000DE480000}"/>
    <cellStyle name="Normal 5 11 2 5 2" xfId="22692" xr:uid="{00000000-0005-0000-0000-0000DF480000}"/>
    <cellStyle name="Normal 5 11 2 6" xfId="15589" xr:uid="{00000000-0005-0000-0000-0000E0480000}"/>
    <cellStyle name="Normal 5 11 2 6 2" xfId="22693" xr:uid="{00000000-0005-0000-0000-0000E1480000}"/>
    <cellStyle name="Normal 5 11 2 7" xfId="22688" xr:uid="{00000000-0005-0000-0000-0000E2480000}"/>
    <cellStyle name="Normal 5 11 3" xfId="15590" xr:uid="{00000000-0005-0000-0000-0000E3480000}"/>
    <cellStyle name="Normal 5 11 3 2" xfId="15591" xr:uid="{00000000-0005-0000-0000-0000E4480000}"/>
    <cellStyle name="Normal 5 11 3 2 2" xfId="22695" xr:uid="{00000000-0005-0000-0000-0000E5480000}"/>
    <cellStyle name="Normal 5 11 3 3" xfId="22694" xr:uid="{00000000-0005-0000-0000-0000E6480000}"/>
    <cellStyle name="Normal 5 11 4" xfId="15592" xr:uid="{00000000-0005-0000-0000-0000E7480000}"/>
    <cellStyle name="Normal 5 11 4 2" xfId="15593" xr:uid="{00000000-0005-0000-0000-0000E8480000}"/>
    <cellStyle name="Normal 5 11 4 2 2" xfId="22697" xr:uid="{00000000-0005-0000-0000-0000E9480000}"/>
    <cellStyle name="Normal 5 11 4 3" xfId="22696" xr:uid="{00000000-0005-0000-0000-0000EA480000}"/>
    <cellStyle name="Normal 5 11 5" xfId="15594" xr:uid="{00000000-0005-0000-0000-0000EB480000}"/>
    <cellStyle name="Normal 5 11 5 2" xfId="22698" xr:uid="{00000000-0005-0000-0000-0000EC480000}"/>
    <cellStyle name="Normal 5 11 6" xfId="15595" xr:uid="{00000000-0005-0000-0000-0000ED480000}"/>
    <cellStyle name="Normal 5 11 6 2" xfId="22699" xr:uid="{00000000-0005-0000-0000-0000EE480000}"/>
    <cellStyle name="Normal 5 11 7" xfId="15596" xr:uid="{00000000-0005-0000-0000-0000EF480000}"/>
    <cellStyle name="Normal 5 11 7 2" xfId="22700" xr:uid="{00000000-0005-0000-0000-0000F0480000}"/>
    <cellStyle name="Normal 5 11 8" xfId="15597" xr:uid="{00000000-0005-0000-0000-0000F1480000}"/>
    <cellStyle name="Normal 5 11 9" xfId="22687" xr:uid="{00000000-0005-0000-0000-0000F2480000}"/>
    <cellStyle name="Normal 5 12" xfId="15598" xr:uid="{00000000-0005-0000-0000-0000F3480000}"/>
    <cellStyle name="Normal 5 12 2" xfId="15599" xr:uid="{00000000-0005-0000-0000-0000F4480000}"/>
    <cellStyle name="Normal 5 12 2 2" xfId="15600" xr:uid="{00000000-0005-0000-0000-0000F5480000}"/>
    <cellStyle name="Normal 5 12 2 2 2" xfId="22703" xr:uid="{00000000-0005-0000-0000-0000F6480000}"/>
    <cellStyle name="Normal 5 12 2 3" xfId="15601" xr:uid="{00000000-0005-0000-0000-0000F7480000}"/>
    <cellStyle name="Normal 5 12 2 3 2" xfId="22704" xr:uid="{00000000-0005-0000-0000-0000F8480000}"/>
    <cellStyle name="Normal 5 12 2 4" xfId="15602" xr:uid="{00000000-0005-0000-0000-0000F9480000}"/>
    <cellStyle name="Normal 5 12 2 4 2" xfId="22705" xr:uid="{00000000-0005-0000-0000-0000FA480000}"/>
    <cellStyle name="Normal 5 12 2 5" xfId="15603" xr:uid="{00000000-0005-0000-0000-0000FB480000}"/>
    <cellStyle name="Normal 5 12 2 5 2" xfId="22706" xr:uid="{00000000-0005-0000-0000-0000FC480000}"/>
    <cellStyle name="Normal 5 12 2 6" xfId="15604" xr:uid="{00000000-0005-0000-0000-0000FD480000}"/>
    <cellStyle name="Normal 5 12 2 6 2" xfId="22707" xr:uid="{00000000-0005-0000-0000-0000FE480000}"/>
    <cellStyle name="Normal 5 12 2 7" xfId="22702" xr:uid="{00000000-0005-0000-0000-0000FF480000}"/>
    <cellStyle name="Normal 5 12 3" xfId="15605" xr:uid="{00000000-0005-0000-0000-000000490000}"/>
    <cellStyle name="Normal 5 12 3 2" xfId="22708" xr:uid="{00000000-0005-0000-0000-000001490000}"/>
    <cellStyle name="Normal 5 12 4" xfId="15606" xr:uid="{00000000-0005-0000-0000-000002490000}"/>
    <cellStyle name="Normal 5 12 4 2" xfId="22709" xr:uid="{00000000-0005-0000-0000-000003490000}"/>
    <cellStyle name="Normal 5 12 5" xfId="15607" xr:uid="{00000000-0005-0000-0000-000004490000}"/>
    <cellStyle name="Normal 5 12 5 2" xfId="22710" xr:uid="{00000000-0005-0000-0000-000005490000}"/>
    <cellStyle name="Normal 5 12 6" xfId="22701" xr:uid="{00000000-0005-0000-0000-000006490000}"/>
    <cellStyle name="Normal 5 13" xfId="15608" xr:uid="{00000000-0005-0000-0000-000007490000}"/>
    <cellStyle name="Normal 5 13 2" xfId="15609" xr:uid="{00000000-0005-0000-0000-000008490000}"/>
    <cellStyle name="Normal 5 13 2 2" xfId="15610" xr:uid="{00000000-0005-0000-0000-000009490000}"/>
    <cellStyle name="Normal 5 13 2 2 2" xfId="22713" xr:uid="{00000000-0005-0000-0000-00000A490000}"/>
    <cellStyle name="Normal 5 13 2 3" xfId="22712" xr:uid="{00000000-0005-0000-0000-00000B490000}"/>
    <cellStyle name="Normal 5 13 3" xfId="15611" xr:uid="{00000000-0005-0000-0000-00000C490000}"/>
    <cellStyle name="Normal 5 13 3 2" xfId="22714" xr:uid="{00000000-0005-0000-0000-00000D490000}"/>
    <cellStyle name="Normal 5 13 4" xfId="15612" xr:uid="{00000000-0005-0000-0000-00000E490000}"/>
    <cellStyle name="Normal 5 13 4 2" xfId="22715" xr:uid="{00000000-0005-0000-0000-00000F490000}"/>
    <cellStyle name="Normal 5 13 5" xfId="15613" xr:uid="{00000000-0005-0000-0000-000010490000}"/>
    <cellStyle name="Normal 5 13 5 2" xfId="22716" xr:uid="{00000000-0005-0000-0000-000011490000}"/>
    <cellStyle name="Normal 5 13 6" xfId="22711" xr:uid="{00000000-0005-0000-0000-000012490000}"/>
    <cellStyle name="Normal 5 14" xfId="15614" xr:uid="{00000000-0005-0000-0000-000013490000}"/>
    <cellStyle name="Normal 5 14 2" xfId="15615" xr:uid="{00000000-0005-0000-0000-000014490000}"/>
    <cellStyle name="Normal 5 14 2 2" xfId="15616" xr:uid="{00000000-0005-0000-0000-000015490000}"/>
    <cellStyle name="Normal 5 14 2 2 2" xfId="22719" xr:uid="{00000000-0005-0000-0000-000016490000}"/>
    <cellStyle name="Normal 5 14 2 3" xfId="22718" xr:uid="{00000000-0005-0000-0000-000017490000}"/>
    <cellStyle name="Normal 5 14 3" xfId="15617" xr:uid="{00000000-0005-0000-0000-000018490000}"/>
    <cellStyle name="Normal 5 14 3 2" xfId="22720" xr:uid="{00000000-0005-0000-0000-000019490000}"/>
    <cellStyle name="Normal 5 14 4" xfId="15618" xr:uid="{00000000-0005-0000-0000-00001A490000}"/>
    <cellStyle name="Normal 5 14 4 2" xfId="22721" xr:uid="{00000000-0005-0000-0000-00001B490000}"/>
    <cellStyle name="Normal 5 14 5" xfId="15619" xr:uid="{00000000-0005-0000-0000-00001C490000}"/>
    <cellStyle name="Normal 5 14 5 2" xfId="22722" xr:uid="{00000000-0005-0000-0000-00001D490000}"/>
    <cellStyle name="Normal 5 14 6" xfId="22717" xr:uid="{00000000-0005-0000-0000-00001E490000}"/>
    <cellStyle name="Normal 5 15" xfId="15620" xr:uid="{00000000-0005-0000-0000-00001F490000}"/>
    <cellStyle name="Normal 5 15 2" xfId="15621" xr:uid="{00000000-0005-0000-0000-000020490000}"/>
    <cellStyle name="Normal 5 15 2 2" xfId="15622" xr:uid="{00000000-0005-0000-0000-000021490000}"/>
    <cellStyle name="Normal 5 15 2 2 2" xfId="22725" xr:uid="{00000000-0005-0000-0000-000022490000}"/>
    <cellStyle name="Normal 5 15 2 3" xfId="22724" xr:uid="{00000000-0005-0000-0000-000023490000}"/>
    <cellStyle name="Normal 5 15 3" xfId="15623" xr:uid="{00000000-0005-0000-0000-000024490000}"/>
    <cellStyle name="Normal 5 15 3 2" xfId="22726" xr:uid="{00000000-0005-0000-0000-000025490000}"/>
    <cellStyle name="Normal 5 15 4" xfId="15624" xr:uid="{00000000-0005-0000-0000-000026490000}"/>
    <cellStyle name="Normal 5 15 4 2" xfId="22727" xr:uid="{00000000-0005-0000-0000-000027490000}"/>
    <cellStyle name="Normal 5 15 5" xfId="15625" xr:uid="{00000000-0005-0000-0000-000028490000}"/>
    <cellStyle name="Normal 5 15 5 2" xfId="22728" xr:uid="{00000000-0005-0000-0000-000029490000}"/>
    <cellStyle name="Normal 5 15 6" xfId="22723" xr:uid="{00000000-0005-0000-0000-00002A490000}"/>
    <cellStyle name="Normal 5 16" xfId="15626" xr:uid="{00000000-0005-0000-0000-00002B490000}"/>
    <cellStyle name="Normal 5 16 2" xfId="15627" xr:uid="{00000000-0005-0000-0000-00002C490000}"/>
    <cellStyle name="Normal 5 16 2 2" xfId="15628" xr:uid="{00000000-0005-0000-0000-00002D490000}"/>
    <cellStyle name="Normal 5 16 2 2 2" xfId="22731" xr:uid="{00000000-0005-0000-0000-00002E490000}"/>
    <cellStyle name="Normal 5 16 2 3" xfId="22730" xr:uid="{00000000-0005-0000-0000-00002F490000}"/>
    <cellStyle name="Normal 5 16 3" xfId="15629" xr:uid="{00000000-0005-0000-0000-000030490000}"/>
    <cellStyle name="Normal 5 16 3 2" xfId="22732" xr:uid="{00000000-0005-0000-0000-000031490000}"/>
    <cellStyle name="Normal 5 16 4" xfId="15630" xr:uid="{00000000-0005-0000-0000-000032490000}"/>
    <cellStyle name="Normal 5 16 4 2" xfId="22733" xr:uid="{00000000-0005-0000-0000-000033490000}"/>
    <cellStyle name="Normal 5 16 5" xfId="15631" xr:uid="{00000000-0005-0000-0000-000034490000}"/>
    <cellStyle name="Normal 5 16 5 2" xfId="22734" xr:uid="{00000000-0005-0000-0000-000035490000}"/>
    <cellStyle name="Normal 5 16 6" xfId="22729" xr:uid="{00000000-0005-0000-0000-000036490000}"/>
    <cellStyle name="Normal 5 17" xfId="15632" xr:uid="{00000000-0005-0000-0000-000037490000}"/>
    <cellStyle name="Normal 5 17 2" xfId="15633" xr:uid="{00000000-0005-0000-0000-000038490000}"/>
    <cellStyle name="Normal 5 17 2 2" xfId="15634" xr:uid="{00000000-0005-0000-0000-000039490000}"/>
    <cellStyle name="Normal 5 17 2 2 2" xfId="22737" xr:uid="{00000000-0005-0000-0000-00003A490000}"/>
    <cellStyle name="Normal 5 17 2 3" xfId="22736" xr:uid="{00000000-0005-0000-0000-00003B490000}"/>
    <cellStyle name="Normal 5 17 3" xfId="15635" xr:uid="{00000000-0005-0000-0000-00003C490000}"/>
    <cellStyle name="Normal 5 17 3 2" xfId="22738" xr:uid="{00000000-0005-0000-0000-00003D490000}"/>
    <cellStyle name="Normal 5 17 4" xfId="15636" xr:uid="{00000000-0005-0000-0000-00003E490000}"/>
    <cellStyle name="Normal 5 17 4 2" xfId="22739" xr:uid="{00000000-0005-0000-0000-00003F490000}"/>
    <cellStyle name="Normal 5 17 5" xfId="15637" xr:uid="{00000000-0005-0000-0000-000040490000}"/>
    <cellStyle name="Normal 5 17 5 2" xfId="22740" xr:uid="{00000000-0005-0000-0000-000041490000}"/>
    <cellStyle name="Normal 5 17 6" xfId="22735" xr:uid="{00000000-0005-0000-0000-000042490000}"/>
    <cellStyle name="Normal 5 18" xfId="15638" xr:uid="{00000000-0005-0000-0000-000043490000}"/>
    <cellStyle name="Normal 5 18 2" xfId="15639" xr:uid="{00000000-0005-0000-0000-000044490000}"/>
    <cellStyle name="Normal 5 18 2 2" xfId="22742" xr:uid="{00000000-0005-0000-0000-000045490000}"/>
    <cellStyle name="Normal 5 18 3" xfId="15640" xr:uid="{00000000-0005-0000-0000-000046490000}"/>
    <cellStyle name="Normal 5 18 3 2" xfId="22743" xr:uid="{00000000-0005-0000-0000-000047490000}"/>
    <cellStyle name="Normal 5 18 4" xfId="15641" xr:uid="{00000000-0005-0000-0000-000048490000}"/>
    <cellStyle name="Normal 5 18 4 2" xfId="22744" xr:uid="{00000000-0005-0000-0000-000049490000}"/>
    <cellStyle name="Normal 5 18 5" xfId="15642" xr:uid="{00000000-0005-0000-0000-00004A490000}"/>
    <cellStyle name="Normal 5 18 5 2" xfId="22745" xr:uid="{00000000-0005-0000-0000-00004B490000}"/>
    <cellStyle name="Normal 5 18 6" xfId="15643" xr:uid="{00000000-0005-0000-0000-00004C490000}"/>
    <cellStyle name="Normal 5 18 6 2" xfId="22746" xr:uid="{00000000-0005-0000-0000-00004D490000}"/>
    <cellStyle name="Normal 5 18 7" xfId="22741" xr:uid="{00000000-0005-0000-0000-00004E490000}"/>
    <cellStyle name="Normal 5 19" xfId="15644" xr:uid="{00000000-0005-0000-0000-00004F490000}"/>
    <cellStyle name="Normal 5 19 2" xfId="15645" xr:uid="{00000000-0005-0000-0000-000050490000}"/>
    <cellStyle name="Normal 5 19 2 2" xfId="15646" xr:uid="{00000000-0005-0000-0000-000051490000}"/>
    <cellStyle name="Normal 5 19 2 2 2" xfId="15647" xr:uid="{00000000-0005-0000-0000-000052490000}"/>
    <cellStyle name="Normal 5 19 2 2 2 2" xfId="22750" xr:uid="{00000000-0005-0000-0000-000053490000}"/>
    <cellStyle name="Normal 5 19 2 2 3" xfId="22749" xr:uid="{00000000-0005-0000-0000-000054490000}"/>
    <cellStyle name="Normal 5 19 2 3" xfId="15648" xr:uid="{00000000-0005-0000-0000-000055490000}"/>
    <cellStyle name="Normal 5 19 2 3 2" xfId="22751" xr:uid="{00000000-0005-0000-0000-000056490000}"/>
    <cellStyle name="Normal 5 19 2 4" xfId="15649" xr:uid="{00000000-0005-0000-0000-000057490000}"/>
    <cellStyle name="Normal 5 19 2 4 2" xfId="22752" xr:uid="{00000000-0005-0000-0000-000058490000}"/>
    <cellStyle name="Normal 5 19 2 5" xfId="22748" xr:uid="{00000000-0005-0000-0000-000059490000}"/>
    <cellStyle name="Normal 5 19 3" xfId="15650" xr:uid="{00000000-0005-0000-0000-00005A490000}"/>
    <cellStyle name="Normal 5 19 3 2" xfId="15651" xr:uid="{00000000-0005-0000-0000-00005B490000}"/>
    <cellStyle name="Normal 5 19 3 2 2" xfId="22754" xr:uid="{00000000-0005-0000-0000-00005C490000}"/>
    <cellStyle name="Normal 5 19 3 3" xfId="22753" xr:uid="{00000000-0005-0000-0000-00005D490000}"/>
    <cellStyle name="Normal 5 19 4" xfId="15652" xr:uid="{00000000-0005-0000-0000-00005E490000}"/>
    <cellStyle name="Normal 5 19 4 2" xfId="22755" xr:uid="{00000000-0005-0000-0000-00005F490000}"/>
    <cellStyle name="Normal 5 19 5" xfId="15653" xr:uid="{00000000-0005-0000-0000-000060490000}"/>
    <cellStyle name="Normal 5 19 5 2" xfId="22756" xr:uid="{00000000-0005-0000-0000-000061490000}"/>
    <cellStyle name="Normal 5 19 6" xfId="22747" xr:uid="{00000000-0005-0000-0000-000062490000}"/>
    <cellStyle name="Normal 5 2" xfId="15654" xr:uid="{00000000-0005-0000-0000-000063490000}"/>
    <cellStyle name="Normal 5 2 10" xfId="15655" xr:uid="{00000000-0005-0000-0000-000064490000}"/>
    <cellStyle name="Normal 5 2 10 2" xfId="15656" xr:uid="{00000000-0005-0000-0000-000065490000}"/>
    <cellStyle name="Normal 5 2 10 3" xfId="22758" xr:uid="{00000000-0005-0000-0000-000066490000}"/>
    <cellStyle name="Normal 5 2 11" xfId="15657" xr:uid="{00000000-0005-0000-0000-000067490000}"/>
    <cellStyle name="Normal 5 2 11 2" xfId="22759" xr:uid="{00000000-0005-0000-0000-000068490000}"/>
    <cellStyle name="Normal 5 2 12" xfId="22757" xr:uid="{00000000-0005-0000-0000-000069490000}"/>
    <cellStyle name="Normal 5 2 2" xfId="15658" xr:uid="{00000000-0005-0000-0000-00006A490000}"/>
    <cellStyle name="Normal 5 2 2 10" xfId="22760" xr:uid="{00000000-0005-0000-0000-00006B490000}"/>
    <cellStyle name="Normal 5 2 2 2" xfId="15659" xr:uid="{00000000-0005-0000-0000-00006C490000}"/>
    <cellStyle name="Normal 5 2 2 2 2" xfId="15660" xr:uid="{00000000-0005-0000-0000-00006D490000}"/>
    <cellStyle name="Normal 5 2 2 2 2 2" xfId="15661" xr:uid="{00000000-0005-0000-0000-00006E490000}"/>
    <cellStyle name="Normal 5 2 2 2 2 2 2" xfId="22763" xr:uid="{00000000-0005-0000-0000-00006F490000}"/>
    <cellStyle name="Normal 5 2 2 2 2 3" xfId="15662" xr:uid="{00000000-0005-0000-0000-000070490000}"/>
    <cellStyle name="Normal 5 2 2 2 2 3 2" xfId="22764" xr:uid="{00000000-0005-0000-0000-000071490000}"/>
    <cellStyle name="Normal 5 2 2 2 2 4" xfId="15663" xr:uid="{00000000-0005-0000-0000-000072490000}"/>
    <cellStyle name="Normal 5 2 2 2 2 5" xfId="15664" xr:uid="{00000000-0005-0000-0000-000073490000}"/>
    <cellStyle name="Normal 5 2 2 2 2 6" xfId="22762" xr:uid="{00000000-0005-0000-0000-000074490000}"/>
    <cellStyle name="Normal 5 2 2 2 3" xfId="15665" xr:uid="{00000000-0005-0000-0000-000075490000}"/>
    <cellStyle name="Normal 5 2 2 2 3 2" xfId="15666" xr:uid="{00000000-0005-0000-0000-000076490000}"/>
    <cellStyle name="Normal 5 2 2 2 3 2 2" xfId="22766" xr:uid="{00000000-0005-0000-0000-000077490000}"/>
    <cellStyle name="Normal 5 2 2 2 3 3" xfId="22765" xr:uid="{00000000-0005-0000-0000-000078490000}"/>
    <cellStyle name="Normal 5 2 2 2 4" xfId="15667" xr:uid="{00000000-0005-0000-0000-000079490000}"/>
    <cellStyle name="Normal 5 2 2 2 4 2" xfId="22767" xr:uid="{00000000-0005-0000-0000-00007A490000}"/>
    <cellStyle name="Normal 5 2 2 2 5" xfId="15668" xr:uid="{00000000-0005-0000-0000-00007B490000}"/>
    <cellStyle name="Normal 5 2 2 2 6" xfId="15669" xr:uid="{00000000-0005-0000-0000-00007C490000}"/>
    <cellStyle name="Normal 5 2 2 2 7" xfId="22761" xr:uid="{00000000-0005-0000-0000-00007D490000}"/>
    <cellStyle name="Normal 5 2 2 3" xfId="15670" xr:uid="{00000000-0005-0000-0000-00007E490000}"/>
    <cellStyle name="Normal 5 2 2 3 2" xfId="15671" xr:uid="{00000000-0005-0000-0000-00007F490000}"/>
    <cellStyle name="Normal 5 2 2 3 2 2" xfId="15672" xr:uid="{00000000-0005-0000-0000-000080490000}"/>
    <cellStyle name="Normal 5 2 2 3 2 2 2" xfId="22770" xr:uid="{00000000-0005-0000-0000-000081490000}"/>
    <cellStyle name="Normal 5 2 2 3 2 3" xfId="22769" xr:uid="{00000000-0005-0000-0000-000082490000}"/>
    <cellStyle name="Normal 5 2 2 3 3" xfId="15673" xr:uid="{00000000-0005-0000-0000-000083490000}"/>
    <cellStyle name="Normal 5 2 2 3 3 2" xfId="22771" xr:uid="{00000000-0005-0000-0000-000084490000}"/>
    <cellStyle name="Normal 5 2 2 3 4" xfId="15674" xr:uid="{00000000-0005-0000-0000-000085490000}"/>
    <cellStyle name="Normal 5 2 2 3 5" xfId="15675" xr:uid="{00000000-0005-0000-0000-000086490000}"/>
    <cellStyle name="Normal 5 2 2 3 6" xfId="22768" xr:uid="{00000000-0005-0000-0000-000087490000}"/>
    <cellStyle name="Normal 5 2 2 4" xfId="15676" xr:uid="{00000000-0005-0000-0000-000088490000}"/>
    <cellStyle name="Normal 5 2 2 4 2" xfId="15677" xr:uid="{00000000-0005-0000-0000-000089490000}"/>
    <cellStyle name="Normal 5 2 2 4 2 2" xfId="22773" xr:uid="{00000000-0005-0000-0000-00008A490000}"/>
    <cellStyle name="Normal 5 2 2 4 3" xfId="22772" xr:uid="{00000000-0005-0000-0000-00008B490000}"/>
    <cellStyle name="Normal 5 2 2 5" xfId="15678" xr:uid="{00000000-0005-0000-0000-00008C490000}"/>
    <cellStyle name="Normal 5 2 2 5 2" xfId="22774" xr:uid="{00000000-0005-0000-0000-00008D490000}"/>
    <cellStyle name="Normal 5 2 2 6" xfId="15679" xr:uid="{00000000-0005-0000-0000-00008E490000}"/>
    <cellStyle name="Normal 5 2 2 6 2" xfId="15680" xr:uid="{00000000-0005-0000-0000-00008F490000}"/>
    <cellStyle name="Normal 5 2 2 6 3" xfId="22775" xr:uid="{00000000-0005-0000-0000-000090490000}"/>
    <cellStyle name="Normal 5 2 2 7" xfId="15681" xr:uid="{00000000-0005-0000-0000-000091490000}"/>
    <cellStyle name="Normal 5 2 2 7 2" xfId="15682" xr:uid="{00000000-0005-0000-0000-000092490000}"/>
    <cellStyle name="Normal 5 2 2 7 3" xfId="15683" xr:uid="{00000000-0005-0000-0000-000093490000}"/>
    <cellStyle name="Normal 5 2 2 7 4" xfId="15684" xr:uid="{00000000-0005-0000-0000-000094490000}"/>
    <cellStyle name="Normal 5 2 2 7 5" xfId="22776" xr:uid="{00000000-0005-0000-0000-000095490000}"/>
    <cellStyle name="Normal 5 2 2 8" xfId="15685" xr:uid="{00000000-0005-0000-0000-000096490000}"/>
    <cellStyle name="Normal 5 2 2 8 2" xfId="15686" xr:uid="{00000000-0005-0000-0000-000097490000}"/>
    <cellStyle name="Normal 5 2 2 8 3" xfId="22777" xr:uid="{00000000-0005-0000-0000-000098490000}"/>
    <cellStyle name="Normal 5 2 2 9" xfId="15687" xr:uid="{00000000-0005-0000-0000-000099490000}"/>
    <cellStyle name="Normal 5 2 3" xfId="15688" xr:uid="{00000000-0005-0000-0000-00009A490000}"/>
    <cellStyle name="Normal 5 2 3 2" xfId="15689" xr:uid="{00000000-0005-0000-0000-00009B490000}"/>
    <cellStyle name="Normal 5 2 3 2 2" xfId="15690" xr:uid="{00000000-0005-0000-0000-00009C490000}"/>
    <cellStyle name="Normal 5 2 3 2 2 2" xfId="22780" xr:uid="{00000000-0005-0000-0000-00009D490000}"/>
    <cellStyle name="Normal 5 2 3 2 3" xfId="15691" xr:uid="{00000000-0005-0000-0000-00009E490000}"/>
    <cellStyle name="Normal 5 2 3 2 3 2" xfId="22781" xr:uid="{00000000-0005-0000-0000-00009F490000}"/>
    <cellStyle name="Normal 5 2 3 2 4" xfId="15692" xr:uid="{00000000-0005-0000-0000-0000A0490000}"/>
    <cellStyle name="Normal 5 2 3 2 5" xfId="15693" xr:uid="{00000000-0005-0000-0000-0000A1490000}"/>
    <cellStyle name="Normal 5 2 3 2 6" xfId="22779" xr:uid="{00000000-0005-0000-0000-0000A2490000}"/>
    <cellStyle name="Normal 5 2 3 3" xfId="15694" xr:uid="{00000000-0005-0000-0000-0000A3490000}"/>
    <cellStyle name="Normal 5 2 3 3 2" xfId="15695" xr:uid="{00000000-0005-0000-0000-0000A4490000}"/>
    <cellStyle name="Normal 5 2 3 3 2 2" xfId="22783" xr:uid="{00000000-0005-0000-0000-0000A5490000}"/>
    <cellStyle name="Normal 5 2 3 3 3" xfId="15696" xr:uid="{00000000-0005-0000-0000-0000A6490000}"/>
    <cellStyle name="Normal 5 2 3 3 3 2" xfId="22784" xr:uid="{00000000-0005-0000-0000-0000A7490000}"/>
    <cellStyle name="Normal 5 2 3 3 4" xfId="22782" xr:uid="{00000000-0005-0000-0000-0000A8490000}"/>
    <cellStyle name="Normal 5 2 3 4" xfId="15697" xr:uid="{00000000-0005-0000-0000-0000A9490000}"/>
    <cellStyle name="Normal 5 2 3 4 2" xfId="15698" xr:uid="{00000000-0005-0000-0000-0000AA490000}"/>
    <cellStyle name="Normal 5 2 3 4 2 2" xfId="22786" xr:uid="{00000000-0005-0000-0000-0000AB490000}"/>
    <cellStyle name="Normal 5 2 3 4 3" xfId="22785" xr:uid="{00000000-0005-0000-0000-0000AC490000}"/>
    <cellStyle name="Normal 5 2 3 5" xfId="15699" xr:uid="{00000000-0005-0000-0000-0000AD490000}"/>
    <cellStyle name="Normal 5 2 3 5 2" xfId="15700" xr:uid="{00000000-0005-0000-0000-0000AE490000}"/>
    <cellStyle name="Normal 5 2 3 5 3" xfId="22787" xr:uid="{00000000-0005-0000-0000-0000AF490000}"/>
    <cellStyle name="Normal 5 2 3 6" xfId="15701" xr:uid="{00000000-0005-0000-0000-0000B0490000}"/>
    <cellStyle name="Normal 5 2 3 6 2" xfId="15702" xr:uid="{00000000-0005-0000-0000-0000B1490000}"/>
    <cellStyle name="Normal 5 2 3 6 3" xfId="22788" xr:uid="{00000000-0005-0000-0000-0000B2490000}"/>
    <cellStyle name="Normal 5 2 3 7" xfId="22778" xr:uid="{00000000-0005-0000-0000-0000B3490000}"/>
    <cellStyle name="Normal 5 2 4" xfId="15703" xr:uid="{00000000-0005-0000-0000-0000B4490000}"/>
    <cellStyle name="Normal 5 2 4 2" xfId="15704" xr:uid="{00000000-0005-0000-0000-0000B5490000}"/>
    <cellStyle name="Normal 5 2 4 2 2" xfId="15705" xr:uid="{00000000-0005-0000-0000-0000B6490000}"/>
    <cellStyle name="Normal 5 2 4 2 2 2" xfId="22791" xr:uid="{00000000-0005-0000-0000-0000B7490000}"/>
    <cellStyle name="Normal 5 2 4 2 3" xfId="15706" xr:uid="{00000000-0005-0000-0000-0000B8490000}"/>
    <cellStyle name="Normal 5 2 4 2 3 2" xfId="22792" xr:uid="{00000000-0005-0000-0000-0000B9490000}"/>
    <cellStyle name="Normal 5 2 4 2 4" xfId="22790" xr:uid="{00000000-0005-0000-0000-0000BA490000}"/>
    <cellStyle name="Normal 5 2 4 3" xfId="15707" xr:uid="{00000000-0005-0000-0000-0000BB490000}"/>
    <cellStyle name="Normal 5 2 4 3 2" xfId="22793" xr:uid="{00000000-0005-0000-0000-0000BC490000}"/>
    <cellStyle name="Normal 5 2 4 4" xfId="15708" xr:uid="{00000000-0005-0000-0000-0000BD490000}"/>
    <cellStyle name="Normal 5 2 4 4 2" xfId="15709" xr:uid="{00000000-0005-0000-0000-0000BE490000}"/>
    <cellStyle name="Normal 5 2 4 4 3" xfId="22794" xr:uid="{00000000-0005-0000-0000-0000BF490000}"/>
    <cellStyle name="Normal 5 2 4 5" xfId="15710" xr:uid="{00000000-0005-0000-0000-0000C0490000}"/>
    <cellStyle name="Normal 5 2 4 5 2" xfId="15711" xr:uid="{00000000-0005-0000-0000-0000C1490000}"/>
    <cellStyle name="Normal 5 2 4 5 3" xfId="22795" xr:uid="{00000000-0005-0000-0000-0000C2490000}"/>
    <cellStyle name="Normal 5 2 4 6" xfId="22789" xr:uid="{00000000-0005-0000-0000-0000C3490000}"/>
    <cellStyle name="Normal 5 2 5" xfId="15712" xr:uid="{00000000-0005-0000-0000-0000C4490000}"/>
    <cellStyle name="Normal 5 2 5 2" xfId="15713" xr:uid="{00000000-0005-0000-0000-0000C5490000}"/>
    <cellStyle name="Normal 5 2 5 2 2" xfId="15714" xr:uid="{00000000-0005-0000-0000-0000C6490000}"/>
    <cellStyle name="Normal 5 2 5 2 2 2" xfId="15715" xr:uid="{00000000-0005-0000-0000-0000C7490000}"/>
    <cellStyle name="Normal 5 2 5 2 2 2 2" xfId="15716" xr:uid="{00000000-0005-0000-0000-0000C8490000}"/>
    <cellStyle name="Normal 5 2 5 2 2 2 3" xfId="22799" xr:uid="{00000000-0005-0000-0000-0000C9490000}"/>
    <cellStyle name="Normal 5 2 5 2 2 3" xfId="15717" xr:uid="{00000000-0005-0000-0000-0000CA490000}"/>
    <cellStyle name="Normal 5 2 5 2 2 4" xfId="15718" xr:uid="{00000000-0005-0000-0000-0000CB490000}"/>
    <cellStyle name="Normal 5 2 5 2 2 5" xfId="22798" xr:uid="{00000000-0005-0000-0000-0000CC490000}"/>
    <cellStyle name="Normal 5 2 5 2 3" xfId="15719" xr:uid="{00000000-0005-0000-0000-0000CD490000}"/>
    <cellStyle name="Normal 5 2 5 2 3 2" xfId="15720" xr:uid="{00000000-0005-0000-0000-0000CE490000}"/>
    <cellStyle name="Normal 5 2 5 2 3 3" xfId="22800" xr:uid="{00000000-0005-0000-0000-0000CF490000}"/>
    <cellStyle name="Normal 5 2 5 2 4" xfId="15721" xr:uid="{00000000-0005-0000-0000-0000D0490000}"/>
    <cellStyle name="Normal 5 2 5 2 4 2" xfId="15722" xr:uid="{00000000-0005-0000-0000-0000D1490000}"/>
    <cellStyle name="Normal 5 2 5 2 4 3" xfId="22801" xr:uid="{00000000-0005-0000-0000-0000D2490000}"/>
    <cellStyle name="Normal 5 2 5 2 5" xfId="15723" xr:uid="{00000000-0005-0000-0000-0000D3490000}"/>
    <cellStyle name="Normal 5 2 5 2 6" xfId="22797" xr:uid="{00000000-0005-0000-0000-0000D4490000}"/>
    <cellStyle name="Normal 5 2 5 3" xfId="15724" xr:uid="{00000000-0005-0000-0000-0000D5490000}"/>
    <cellStyle name="Normal 5 2 5 3 2" xfId="15725" xr:uid="{00000000-0005-0000-0000-0000D6490000}"/>
    <cellStyle name="Normal 5 2 5 3 2 2" xfId="22803" xr:uid="{00000000-0005-0000-0000-0000D7490000}"/>
    <cellStyle name="Normal 5 2 5 3 3" xfId="22802" xr:uid="{00000000-0005-0000-0000-0000D8490000}"/>
    <cellStyle name="Normal 5 2 5 4" xfId="15726" xr:uid="{00000000-0005-0000-0000-0000D9490000}"/>
    <cellStyle name="Normal 5 2 5 4 2" xfId="15727" xr:uid="{00000000-0005-0000-0000-0000DA490000}"/>
    <cellStyle name="Normal 5 2 5 4 3" xfId="22804" xr:uid="{00000000-0005-0000-0000-0000DB490000}"/>
    <cellStyle name="Normal 5 2 5 5" xfId="15728" xr:uid="{00000000-0005-0000-0000-0000DC490000}"/>
    <cellStyle name="Normal 5 2 5 5 2" xfId="15729" xr:uid="{00000000-0005-0000-0000-0000DD490000}"/>
    <cellStyle name="Normal 5 2 5 5 3" xfId="22805" xr:uid="{00000000-0005-0000-0000-0000DE490000}"/>
    <cellStyle name="Normal 5 2 5 6" xfId="15730" xr:uid="{00000000-0005-0000-0000-0000DF490000}"/>
    <cellStyle name="Normal 5 2 5 7" xfId="15731" xr:uid="{00000000-0005-0000-0000-0000E0490000}"/>
    <cellStyle name="Normal 5 2 5 8" xfId="22796" xr:uid="{00000000-0005-0000-0000-0000E1490000}"/>
    <cellStyle name="Normal 5 2 6" xfId="15732" xr:uid="{00000000-0005-0000-0000-0000E2490000}"/>
    <cellStyle name="Normal 5 2 6 2" xfId="15733" xr:uid="{00000000-0005-0000-0000-0000E3490000}"/>
    <cellStyle name="Normal 5 2 6 3" xfId="22806" xr:uid="{00000000-0005-0000-0000-0000E4490000}"/>
    <cellStyle name="Normal 5 2 7" xfId="15734" xr:uid="{00000000-0005-0000-0000-0000E5490000}"/>
    <cellStyle name="Normal 5 2 7 2" xfId="22807" xr:uid="{00000000-0005-0000-0000-0000E6490000}"/>
    <cellStyle name="Normal 5 2 8" xfId="15735" xr:uid="{00000000-0005-0000-0000-0000E7490000}"/>
    <cellStyle name="Normal 5 2 8 2" xfId="15736" xr:uid="{00000000-0005-0000-0000-0000E8490000}"/>
    <cellStyle name="Normal 5 2 8 3" xfId="22808" xr:uid="{00000000-0005-0000-0000-0000E9490000}"/>
    <cellStyle name="Normal 5 2 9" xfId="15737" xr:uid="{00000000-0005-0000-0000-0000EA490000}"/>
    <cellStyle name="Normal 5 2 9 2" xfId="15738" xr:uid="{00000000-0005-0000-0000-0000EB490000}"/>
    <cellStyle name="Normal 5 2 9 3" xfId="22809" xr:uid="{00000000-0005-0000-0000-0000EC490000}"/>
    <cellStyle name="Normal 5 20" xfId="15739" xr:uid="{00000000-0005-0000-0000-0000ED490000}"/>
    <cellStyle name="Normal 5 20 2" xfId="15740" xr:uid="{00000000-0005-0000-0000-0000EE490000}"/>
    <cellStyle name="Normal 5 20 2 2" xfId="22811" xr:uid="{00000000-0005-0000-0000-0000EF490000}"/>
    <cellStyle name="Normal 5 20 3" xfId="15741" xr:uid="{00000000-0005-0000-0000-0000F0490000}"/>
    <cellStyle name="Normal 5 20 3 2" xfId="22812" xr:uid="{00000000-0005-0000-0000-0000F1490000}"/>
    <cellStyle name="Normal 5 20 4" xfId="22810" xr:uid="{00000000-0005-0000-0000-0000F2490000}"/>
    <cellStyle name="Normal 5 21" xfId="15742" xr:uid="{00000000-0005-0000-0000-0000F3490000}"/>
    <cellStyle name="Normal 5 21 2" xfId="15743" xr:uid="{00000000-0005-0000-0000-0000F4490000}"/>
    <cellStyle name="Normal 5 21 2 2" xfId="22814" xr:uid="{00000000-0005-0000-0000-0000F5490000}"/>
    <cellStyle name="Normal 5 21 3" xfId="15744" xr:uid="{00000000-0005-0000-0000-0000F6490000}"/>
    <cellStyle name="Normal 5 21 3 2" xfId="22815" xr:uid="{00000000-0005-0000-0000-0000F7490000}"/>
    <cellStyle name="Normal 5 21 4" xfId="22813" xr:uid="{00000000-0005-0000-0000-0000F8490000}"/>
    <cellStyle name="Normal 5 22" xfId="15745" xr:uid="{00000000-0005-0000-0000-0000F9490000}"/>
    <cellStyle name="Normal 5 22 2" xfId="15746" xr:uid="{00000000-0005-0000-0000-0000FA490000}"/>
    <cellStyle name="Normal 5 22 2 2" xfId="22817" xr:uid="{00000000-0005-0000-0000-0000FB490000}"/>
    <cellStyle name="Normal 5 22 3" xfId="15747" xr:uid="{00000000-0005-0000-0000-0000FC490000}"/>
    <cellStyle name="Normal 5 22 3 2" xfId="22818" xr:uid="{00000000-0005-0000-0000-0000FD490000}"/>
    <cellStyle name="Normal 5 22 4" xfId="22816" xr:uid="{00000000-0005-0000-0000-0000FE490000}"/>
    <cellStyle name="Normal 5 23" xfId="15748" xr:uid="{00000000-0005-0000-0000-0000FF490000}"/>
    <cellStyle name="Normal 5 23 2" xfId="15749" xr:uid="{00000000-0005-0000-0000-0000004A0000}"/>
    <cellStyle name="Normal 5 23 2 2" xfId="22820" xr:uid="{00000000-0005-0000-0000-0000014A0000}"/>
    <cellStyle name="Normal 5 23 3" xfId="22819" xr:uid="{00000000-0005-0000-0000-0000024A0000}"/>
    <cellStyle name="Normal 5 24" xfId="15750" xr:uid="{00000000-0005-0000-0000-0000034A0000}"/>
    <cellStyle name="Normal 5 24 2" xfId="15751" xr:uid="{00000000-0005-0000-0000-0000044A0000}"/>
    <cellStyle name="Normal 5 24 2 2" xfId="22822" xr:uid="{00000000-0005-0000-0000-0000054A0000}"/>
    <cellStyle name="Normal 5 24 3" xfId="22821" xr:uid="{00000000-0005-0000-0000-0000064A0000}"/>
    <cellStyle name="Normal 5 25" xfId="15752" xr:uid="{00000000-0005-0000-0000-0000074A0000}"/>
    <cellStyle name="Normal 5 25 2" xfId="22823" xr:uid="{00000000-0005-0000-0000-0000084A0000}"/>
    <cellStyle name="Normal 5 26" xfId="15753" xr:uid="{00000000-0005-0000-0000-0000094A0000}"/>
    <cellStyle name="Normal 5 26 2" xfId="22824" xr:uid="{00000000-0005-0000-0000-00000A4A0000}"/>
    <cellStyle name="Normal 5 27" xfId="15754" xr:uid="{00000000-0005-0000-0000-00000B4A0000}"/>
    <cellStyle name="Normal 5 27 2" xfId="22825" xr:uid="{00000000-0005-0000-0000-00000C4A0000}"/>
    <cellStyle name="Normal 5 28" xfId="15755" xr:uid="{00000000-0005-0000-0000-00000D4A0000}"/>
    <cellStyle name="Normal 5 29" xfId="15756" xr:uid="{00000000-0005-0000-0000-00000E4A0000}"/>
    <cellStyle name="Normal 5 3" xfId="15757" xr:uid="{00000000-0005-0000-0000-00000F4A0000}"/>
    <cellStyle name="Normal 5 3 10" xfId="22826" xr:uid="{00000000-0005-0000-0000-0000104A0000}"/>
    <cellStyle name="Normal 5 3 2" xfId="15758" xr:uid="{00000000-0005-0000-0000-0000114A0000}"/>
    <cellStyle name="Normal 5 3 2 2" xfId="15759" xr:uid="{00000000-0005-0000-0000-0000124A0000}"/>
    <cellStyle name="Normal 5 3 2 2 2" xfId="15760" xr:uid="{00000000-0005-0000-0000-0000134A0000}"/>
    <cellStyle name="Normal 5 3 2 2 2 2" xfId="22829" xr:uid="{00000000-0005-0000-0000-0000144A0000}"/>
    <cellStyle name="Normal 5 3 2 2 3" xfId="15761" xr:uid="{00000000-0005-0000-0000-0000154A0000}"/>
    <cellStyle name="Normal 5 3 2 2 3 2" xfId="22830" xr:uid="{00000000-0005-0000-0000-0000164A0000}"/>
    <cellStyle name="Normal 5 3 2 2 4" xfId="15762" xr:uid="{00000000-0005-0000-0000-0000174A0000}"/>
    <cellStyle name="Normal 5 3 2 2 5" xfId="15763" xr:uid="{00000000-0005-0000-0000-0000184A0000}"/>
    <cellStyle name="Normal 5 3 2 2 6" xfId="22828" xr:uid="{00000000-0005-0000-0000-0000194A0000}"/>
    <cellStyle name="Normal 5 3 2 3" xfId="15764" xr:uid="{00000000-0005-0000-0000-00001A4A0000}"/>
    <cellStyle name="Normal 5 3 2 3 2" xfId="22831" xr:uid="{00000000-0005-0000-0000-00001B4A0000}"/>
    <cellStyle name="Normal 5 3 2 4" xfId="15765" xr:uid="{00000000-0005-0000-0000-00001C4A0000}"/>
    <cellStyle name="Normal 5 3 2 4 2" xfId="22832" xr:uid="{00000000-0005-0000-0000-00001D4A0000}"/>
    <cellStyle name="Normal 5 3 2 5" xfId="15766" xr:uid="{00000000-0005-0000-0000-00001E4A0000}"/>
    <cellStyle name="Normal 5 3 2 6" xfId="15767" xr:uid="{00000000-0005-0000-0000-00001F4A0000}"/>
    <cellStyle name="Normal 5 3 2 7" xfId="22827" xr:uid="{00000000-0005-0000-0000-0000204A0000}"/>
    <cellStyle name="Normal 5 3 3" xfId="15768" xr:uid="{00000000-0005-0000-0000-0000214A0000}"/>
    <cellStyle name="Normal 5 3 3 2" xfId="15769" xr:uid="{00000000-0005-0000-0000-0000224A0000}"/>
    <cellStyle name="Normal 5 3 3 2 2" xfId="22834" xr:uid="{00000000-0005-0000-0000-0000234A0000}"/>
    <cellStyle name="Normal 5 3 3 3" xfId="15770" xr:uid="{00000000-0005-0000-0000-0000244A0000}"/>
    <cellStyle name="Normal 5 3 3 3 2" xfId="22835" xr:uid="{00000000-0005-0000-0000-0000254A0000}"/>
    <cellStyle name="Normal 5 3 3 4" xfId="15771" xr:uid="{00000000-0005-0000-0000-0000264A0000}"/>
    <cellStyle name="Normal 5 3 3 5" xfId="15772" xr:uid="{00000000-0005-0000-0000-0000274A0000}"/>
    <cellStyle name="Normal 5 3 3 6" xfId="22833" xr:uid="{00000000-0005-0000-0000-0000284A0000}"/>
    <cellStyle name="Normal 5 3 4" xfId="15773" xr:uid="{00000000-0005-0000-0000-0000294A0000}"/>
    <cellStyle name="Normal 5 3 4 2" xfId="22836" xr:uid="{00000000-0005-0000-0000-00002A4A0000}"/>
    <cellStyle name="Normal 5 3 5" xfId="15774" xr:uid="{00000000-0005-0000-0000-00002B4A0000}"/>
    <cellStyle name="Normal 5 3 5 2" xfId="22837" xr:uid="{00000000-0005-0000-0000-00002C4A0000}"/>
    <cellStyle name="Normal 5 3 6" xfId="15775" xr:uid="{00000000-0005-0000-0000-00002D4A0000}"/>
    <cellStyle name="Normal 5 3 7" xfId="15776" xr:uid="{00000000-0005-0000-0000-00002E4A0000}"/>
    <cellStyle name="Normal 5 3 7 2" xfId="15777" xr:uid="{00000000-0005-0000-0000-00002F4A0000}"/>
    <cellStyle name="Normal 5 3 7 3" xfId="15778" xr:uid="{00000000-0005-0000-0000-0000304A0000}"/>
    <cellStyle name="Normal 5 3 8" xfId="15779" xr:uid="{00000000-0005-0000-0000-0000314A0000}"/>
    <cellStyle name="Normal 5 3 9" xfId="15780" xr:uid="{00000000-0005-0000-0000-0000324A0000}"/>
    <cellStyle name="Normal 5 30" xfId="22667" xr:uid="{00000000-0005-0000-0000-0000334A0000}"/>
    <cellStyle name="Normal 5 4" xfId="15781" xr:uid="{00000000-0005-0000-0000-0000344A0000}"/>
    <cellStyle name="Normal 5 4 10" xfId="22838" xr:uid="{00000000-0005-0000-0000-0000354A0000}"/>
    <cellStyle name="Normal 5 4 2" xfId="15782" xr:uid="{00000000-0005-0000-0000-0000364A0000}"/>
    <cellStyle name="Normal 5 4 2 2" xfId="15783" xr:uid="{00000000-0005-0000-0000-0000374A0000}"/>
    <cellStyle name="Normal 5 4 2 2 2" xfId="15784" xr:uid="{00000000-0005-0000-0000-0000384A0000}"/>
    <cellStyle name="Normal 5 4 2 2 2 2" xfId="15785" xr:uid="{00000000-0005-0000-0000-0000394A0000}"/>
    <cellStyle name="Normal 5 4 2 2 2 2 2" xfId="22842" xr:uid="{00000000-0005-0000-0000-00003A4A0000}"/>
    <cellStyle name="Normal 5 4 2 2 2 3" xfId="15786" xr:uid="{00000000-0005-0000-0000-00003B4A0000}"/>
    <cellStyle name="Normal 5 4 2 2 2 3 2" xfId="22843" xr:uid="{00000000-0005-0000-0000-00003C4A0000}"/>
    <cellStyle name="Normal 5 4 2 2 2 4" xfId="22841" xr:uid="{00000000-0005-0000-0000-00003D4A0000}"/>
    <cellStyle name="Normal 5 4 2 2 3" xfId="15787" xr:uid="{00000000-0005-0000-0000-00003E4A0000}"/>
    <cellStyle name="Normal 5 4 2 2 3 2" xfId="15788" xr:uid="{00000000-0005-0000-0000-00003F4A0000}"/>
    <cellStyle name="Normal 5 4 2 2 3 2 2" xfId="22845" xr:uid="{00000000-0005-0000-0000-0000404A0000}"/>
    <cellStyle name="Normal 5 4 2 2 3 3" xfId="22844" xr:uid="{00000000-0005-0000-0000-0000414A0000}"/>
    <cellStyle name="Normal 5 4 2 2 4" xfId="15789" xr:uid="{00000000-0005-0000-0000-0000424A0000}"/>
    <cellStyle name="Normal 5 4 2 2 4 2" xfId="22846" xr:uid="{00000000-0005-0000-0000-0000434A0000}"/>
    <cellStyle name="Normal 5 4 2 2 5" xfId="22840" xr:uid="{00000000-0005-0000-0000-0000444A0000}"/>
    <cellStyle name="Normal 5 4 2 3" xfId="15790" xr:uid="{00000000-0005-0000-0000-0000454A0000}"/>
    <cellStyle name="Normal 5 4 2 3 2" xfId="15791" xr:uid="{00000000-0005-0000-0000-0000464A0000}"/>
    <cellStyle name="Normal 5 4 2 3 2 2" xfId="15792" xr:uid="{00000000-0005-0000-0000-0000474A0000}"/>
    <cellStyle name="Normal 5 4 2 3 2 2 2" xfId="22849" xr:uid="{00000000-0005-0000-0000-0000484A0000}"/>
    <cellStyle name="Normal 5 4 2 3 2 3" xfId="22848" xr:uid="{00000000-0005-0000-0000-0000494A0000}"/>
    <cellStyle name="Normal 5 4 2 3 3" xfId="15793" xr:uid="{00000000-0005-0000-0000-00004A4A0000}"/>
    <cellStyle name="Normal 5 4 2 3 3 2" xfId="22850" xr:uid="{00000000-0005-0000-0000-00004B4A0000}"/>
    <cellStyle name="Normal 5 4 2 3 4" xfId="22847" xr:uid="{00000000-0005-0000-0000-00004C4A0000}"/>
    <cellStyle name="Normal 5 4 2 4" xfId="15794" xr:uid="{00000000-0005-0000-0000-00004D4A0000}"/>
    <cellStyle name="Normal 5 4 2 4 2" xfId="15795" xr:uid="{00000000-0005-0000-0000-00004E4A0000}"/>
    <cellStyle name="Normal 5 4 2 4 2 2" xfId="22852" xr:uid="{00000000-0005-0000-0000-00004F4A0000}"/>
    <cellStyle name="Normal 5 4 2 4 3" xfId="15796" xr:uid="{00000000-0005-0000-0000-0000504A0000}"/>
    <cellStyle name="Normal 5 4 2 4 4" xfId="22851" xr:uid="{00000000-0005-0000-0000-0000514A0000}"/>
    <cellStyle name="Normal 5 4 2 5" xfId="15797" xr:uid="{00000000-0005-0000-0000-0000524A0000}"/>
    <cellStyle name="Normal 5 4 2 5 2" xfId="15798" xr:uid="{00000000-0005-0000-0000-0000534A0000}"/>
    <cellStyle name="Normal 5 4 2 5 3" xfId="22853" xr:uid="{00000000-0005-0000-0000-0000544A0000}"/>
    <cellStyle name="Normal 5 4 2 6" xfId="15799" xr:uid="{00000000-0005-0000-0000-0000554A0000}"/>
    <cellStyle name="Normal 5 4 2 6 2" xfId="22854" xr:uid="{00000000-0005-0000-0000-0000564A0000}"/>
    <cellStyle name="Normal 5 4 2 7" xfId="15800" xr:uid="{00000000-0005-0000-0000-0000574A0000}"/>
    <cellStyle name="Normal 5 4 2 7 2" xfId="22855" xr:uid="{00000000-0005-0000-0000-0000584A0000}"/>
    <cellStyle name="Normal 5 4 2 8" xfId="15801" xr:uid="{00000000-0005-0000-0000-0000594A0000}"/>
    <cellStyle name="Normal 5 4 2 8 2" xfId="22856" xr:uid="{00000000-0005-0000-0000-00005A4A0000}"/>
    <cellStyle name="Normal 5 4 2 9" xfId="22839" xr:uid="{00000000-0005-0000-0000-00005B4A0000}"/>
    <cellStyle name="Normal 5 4 3" xfId="15802" xr:uid="{00000000-0005-0000-0000-00005C4A0000}"/>
    <cellStyle name="Normal 5 4 3 2" xfId="15803" xr:uid="{00000000-0005-0000-0000-00005D4A0000}"/>
    <cellStyle name="Normal 5 4 3 2 2" xfId="15804" xr:uid="{00000000-0005-0000-0000-00005E4A0000}"/>
    <cellStyle name="Normal 5 4 3 2 2 2" xfId="22859" xr:uid="{00000000-0005-0000-0000-00005F4A0000}"/>
    <cellStyle name="Normal 5 4 3 2 3" xfId="15805" xr:uid="{00000000-0005-0000-0000-0000604A0000}"/>
    <cellStyle name="Normal 5 4 3 2 3 2" xfId="22860" xr:uid="{00000000-0005-0000-0000-0000614A0000}"/>
    <cellStyle name="Normal 5 4 3 2 4" xfId="22858" xr:uid="{00000000-0005-0000-0000-0000624A0000}"/>
    <cellStyle name="Normal 5 4 3 3" xfId="15806" xr:uid="{00000000-0005-0000-0000-0000634A0000}"/>
    <cellStyle name="Normal 5 4 3 3 2" xfId="15807" xr:uid="{00000000-0005-0000-0000-0000644A0000}"/>
    <cellStyle name="Normal 5 4 3 3 2 2" xfId="22862" xr:uid="{00000000-0005-0000-0000-0000654A0000}"/>
    <cellStyle name="Normal 5 4 3 3 3" xfId="22861" xr:uid="{00000000-0005-0000-0000-0000664A0000}"/>
    <cellStyle name="Normal 5 4 3 4" xfId="15808" xr:uid="{00000000-0005-0000-0000-0000674A0000}"/>
    <cellStyle name="Normal 5 4 3 4 2" xfId="22863" xr:uid="{00000000-0005-0000-0000-0000684A0000}"/>
    <cellStyle name="Normal 5 4 3 5" xfId="15809" xr:uid="{00000000-0005-0000-0000-0000694A0000}"/>
    <cellStyle name="Normal 5 4 3 5 2" xfId="22864" xr:uid="{00000000-0005-0000-0000-00006A4A0000}"/>
    <cellStyle name="Normal 5 4 3 6" xfId="22857" xr:uid="{00000000-0005-0000-0000-00006B4A0000}"/>
    <cellStyle name="Normal 5 4 4" xfId="15810" xr:uid="{00000000-0005-0000-0000-00006C4A0000}"/>
    <cellStyle name="Normal 5 4 4 2" xfId="15811" xr:uid="{00000000-0005-0000-0000-00006D4A0000}"/>
    <cellStyle name="Normal 5 4 4 2 2" xfId="15812" xr:uid="{00000000-0005-0000-0000-00006E4A0000}"/>
    <cellStyle name="Normal 5 4 4 2 2 2" xfId="22867" xr:uid="{00000000-0005-0000-0000-00006F4A0000}"/>
    <cellStyle name="Normal 5 4 4 2 3" xfId="22866" xr:uid="{00000000-0005-0000-0000-0000704A0000}"/>
    <cellStyle name="Normal 5 4 4 3" xfId="15813" xr:uid="{00000000-0005-0000-0000-0000714A0000}"/>
    <cellStyle name="Normal 5 4 4 3 2" xfId="22868" xr:uid="{00000000-0005-0000-0000-0000724A0000}"/>
    <cellStyle name="Normal 5 4 4 4" xfId="15814" xr:uid="{00000000-0005-0000-0000-0000734A0000}"/>
    <cellStyle name="Normal 5 4 4 4 2" xfId="22869" xr:uid="{00000000-0005-0000-0000-0000744A0000}"/>
    <cellStyle name="Normal 5 4 4 5" xfId="22865" xr:uid="{00000000-0005-0000-0000-0000754A0000}"/>
    <cellStyle name="Normal 5 4 5" xfId="15815" xr:uid="{00000000-0005-0000-0000-0000764A0000}"/>
    <cellStyle name="Normal 5 4 5 2" xfId="15816" xr:uid="{00000000-0005-0000-0000-0000774A0000}"/>
    <cellStyle name="Normal 5 4 5 2 2" xfId="22871" xr:uid="{00000000-0005-0000-0000-0000784A0000}"/>
    <cellStyle name="Normal 5 4 5 3" xfId="15817" xr:uid="{00000000-0005-0000-0000-0000794A0000}"/>
    <cellStyle name="Normal 5 4 5 4" xfId="22870" xr:uid="{00000000-0005-0000-0000-00007A4A0000}"/>
    <cellStyle name="Normal 5 4 6" xfId="15818" xr:uid="{00000000-0005-0000-0000-00007B4A0000}"/>
    <cellStyle name="Normal 5 4 6 2" xfId="15819" xr:uid="{00000000-0005-0000-0000-00007C4A0000}"/>
    <cellStyle name="Normal 5 4 6 3" xfId="22872" xr:uid="{00000000-0005-0000-0000-00007D4A0000}"/>
    <cellStyle name="Normal 5 4 7" xfId="15820" xr:uid="{00000000-0005-0000-0000-00007E4A0000}"/>
    <cellStyle name="Normal 5 4 7 2" xfId="22873" xr:uid="{00000000-0005-0000-0000-00007F4A0000}"/>
    <cellStyle name="Normal 5 4 8" xfId="15821" xr:uid="{00000000-0005-0000-0000-0000804A0000}"/>
    <cellStyle name="Normal 5 4 8 2" xfId="22874" xr:uid="{00000000-0005-0000-0000-0000814A0000}"/>
    <cellStyle name="Normal 5 4 9" xfId="15822" xr:uid="{00000000-0005-0000-0000-0000824A0000}"/>
    <cellStyle name="Normal 5 4 9 2" xfId="22875" xr:uid="{00000000-0005-0000-0000-0000834A0000}"/>
    <cellStyle name="Normal 5 5" xfId="15823" xr:uid="{00000000-0005-0000-0000-0000844A0000}"/>
    <cellStyle name="Normal 5 5 2" xfId="15824" xr:uid="{00000000-0005-0000-0000-0000854A0000}"/>
    <cellStyle name="Normal 5 5 2 2" xfId="15825" xr:uid="{00000000-0005-0000-0000-0000864A0000}"/>
    <cellStyle name="Normal 5 5 2 2 2" xfId="15826" xr:uid="{00000000-0005-0000-0000-0000874A0000}"/>
    <cellStyle name="Normal 5 5 2 2 3" xfId="22878" xr:uid="{00000000-0005-0000-0000-0000884A0000}"/>
    <cellStyle name="Normal 5 5 2 3" xfId="15827" xr:uid="{00000000-0005-0000-0000-0000894A0000}"/>
    <cellStyle name="Normal 5 5 2 4" xfId="15828" xr:uid="{00000000-0005-0000-0000-00008A4A0000}"/>
    <cellStyle name="Normal 5 5 2 5" xfId="22877" xr:uid="{00000000-0005-0000-0000-00008B4A0000}"/>
    <cellStyle name="Normal 5 5 3" xfId="15829" xr:uid="{00000000-0005-0000-0000-00008C4A0000}"/>
    <cellStyle name="Normal 5 5 3 2" xfId="15830" xr:uid="{00000000-0005-0000-0000-00008D4A0000}"/>
    <cellStyle name="Normal 5 5 3 3" xfId="15831" xr:uid="{00000000-0005-0000-0000-00008E4A0000}"/>
    <cellStyle name="Normal 5 5 3 4" xfId="15832" xr:uid="{00000000-0005-0000-0000-00008F4A0000}"/>
    <cellStyle name="Normal 5 5 3 5" xfId="22879" xr:uid="{00000000-0005-0000-0000-0000904A0000}"/>
    <cellStyle name="Normal 5 5 4" xfId="15833" xr:uid="{00000000-0005-0000-0000-0000914A0000}"/>
    <cellStyle name="Normal 5 5 4 2" xfId="15834" xr:uid="{00000000-0005-0000-0000-0000924A0000}"/>
    <cellStyle name="Normal 5 5 4 3" xfId="22880" xr:uid="{00000000-0005-0000-0000-0000934A0000}"/>
    <cellStyle name="Normal 5 5 5" xfId="15835" xr:uid="{00000000-0005-0000-0000-0000944A0000}"/>
    <cellStyle name="Normal 5 5 5 2" xfId="15836" xr:uid="{00000000-0005-0000-0000-0000954A0000}"/>
    <cellStyle name="Normal 5 5 5 3" xfId="22881" xr:uid="{00000000-0005-0000-0000-0000964A0000}"/>
    <cellStyle name="Normal 5 5 6" xfId="15837" xr:uid="{00000000-0005-0000-0000-0000974A0000}"/>
    <cellStyle name="Normal 5 5 6 2" xfId="22882" xr:uid="{00000000-0005-0000-0000-0000984A0000}"/>
    <cellStyle name="Normal 5 5 7" xfId="15838" xr:uid="{00000000-0005-0000-0000-0000994A0000}"/>
    <cellStyle name="Normal 5 5 8" xfId="22876" xr:uid="{00000000-0005-0000-0000-00009A4A0000}"/>
    <cellStyle name="Normal 5 6" xfId="15839" xr:uid="{00000000-0005-0000-0000-00009B4A0000}"/>
    <cellStyle name="Normal 5 6 10" xfId="15840" xr:uid="{00000000-0005-0000-0000-00009C4A0000}"/>
    <cellStyle name="Normal 5 6 11" xfId="22883" xr:uid="{00000000-0005-0000-0000-00009D4A0000}"/>
    <cellStyle name="Normal 5 6 2" xfId="15841" xr:uid="{00000000-0005-0000-0000-00009E4A0000}"/>
    <cellStyle name="Normal 5 6 2 10" xfId="22884" xr:uid="{00000000-0005-0000-0000-00009F4A0000}"/>
    <cellStyle name="Normal 5 6 2 2" xfId="15842" xr:uid="{00000000-0005-0000-0000-0000A04A0000}"/>
    <cellStyle name="Normal 5 6 2 2 2" xfId="15843" xr:uid="{00000000-0005-0000-0000-0000A14A0000}"/>
    <cellStyle name="Normal 5 6 2 2 2 2" xfId="15844" xr:uid="{00000000-0005-0000-0000-0000A24A0000}"/>
    <cellStyle name="Normal 5 6 2 2 2 2 2" xfId="22887" xr:uid="{00000000-0005-0000-0000-0000A34A0000}"/>
    <cellStyle name="Normal 5 6 2 2 2 3" xfId="15845" xr:uid="{00000000-0005-0000-0000-0000A44A0000}"/>
    <cellStyle name="Normal 5 6 2 2 2 3 2" xfId="22888" xr:uid="{00000000-0005-0000-0000-0000A54A0000}"/>
    <cellStyle name="Normal 5 6 2 2 2 4" xfId="22886" xr:uid="{00000000-0005-0000-0000-0000A64A0000}"/>
    <cellStyle name="Normal 5 6 2 2 3" xfId="15846" xr:uid="{00000000-0005-0000-0000-0000A74A0000}"/>
    <cellStyle name="Normal 5 6 2 2 3 2" xfId="15847" xr:uid="{00000000-0005-0000-0000-0000A84A0000}"/>
    <cellStyle name="Normal 5 6 2 2 3 2 2" xfId="22890" xr:uid="{00000000-0005-0000-0000-0000A94A0000}"/>
    <cellStyle name="Normal 5 6 2 2 3 3" xfId="22889" xr:uid="{00000000-0005-0000-0000-0000AA4A0000}"/>
    <cellStyle name="Normal 5 6 2 2 4" xfId="15848" xr:uid="{00000000-0005-0000-0000-0000AB4A0000}"/>
    <cellStyle name="Normal 5 6 2 2 4 2" xfId="22891" xr:uid="{00000000-0005-0000-0000-0000AC4A0000}"/>
    <cellStyle name="Normal 5 6 2 2 5" xfId="22885" xr:uid="{00000000-0005-0000-0000-0000AD4A0000}"/>
    <cellStyle name="Normal 5 6 2 3" xfId="15849" xr:uid="{00000000-0005-0000-0000-0000AE4A0000}"/>
    <cellStyle name="Normal 5 6 2 3 2" xfId="15850" xr:uid="{00000000-0005-0000-0000-0000AF4A0000}"/>
    <cellStyle name="Normal 5 6 2 3 2 2" xfId="15851" xr:uid="{00000000-0005-0000-0000-0000B04A0000}"/>
    <cellStyle name="Normal 5 6 2 3 2 2 2" xfId="22894" xr:uid="{00000000-0005-0000-0000-0000B14A0000}"/>
    <cellStyle name="Normal 5 6 2 3 2 3" xfId="22893" xr:uid="{00000000-0005-0000-0000-0000B24A0000}"/>
    <cellStyle name="Normal 5 6 2 3 3" xfId="15852" xr:uid="{00000000-0005-0000-0000-0000B34A0000}"/>
    <cellStyle name="Normal 5 6 2 3 3 2" xfId="22895" xr:uid="{00000000-0005-0000-0000-0000B44A0000}"/>
    <cellStyle name="Normal 5 6 2 3 4" xfId="22892" xr:uid="{00000000-0005-0000-0000-0000B54A0000}"/>
    <cellStyle name="Normal 5 6 2 4" xfId="15853" xr:uid="{00000000-0005-0000-0000-0000B64A0000}"/>
    <cellStyle name="Normal 5 6 2 4 2" xfId="15854" xr:uid="{00000000-0005-0000-0000-0000B74A0000}"/>
    <cellStyle name="Normal 5 6 2 4 2 2" xfId="22897" xr:uid="{00000000-0005-0000-0000-0000B84A0000}"/>
    <cellStyle name="Normal 5 6 2 4 3" xfId="22896" xr:uid="{00000000-0005-0000-0000-0000B94A0000}"/>
    <cellStyle name="Normal 5 6 2 5" xfId="15855" xr:uid="{00000000-0005-0000-0000-0000BA4A0000}"/>
    <cellStyle name="Normal 5 6 2 5 2" xfId="22898" xr:uid="{00000000-0005-0000-0000-0000BB4A0000}"/>
    <cellStyle name="Normal 5 6 2 6" xfId="15856" xr:uid="{00000000-0005-0000-0000-0000BC4A0000}"/>
    <cellStyle name="Normal 5 6 2 6 2" xfId="22899" xr:uid="{00000000-0005-0000-0000-0000BD4A0000}"/>
    <cellStyle name="Normal 5 6 2 7" xfId="15857" xr:uid="{00000000-0005-0000-0000-0000BE4A0000}"/>
    <cellStyle name="Normal 5 6 2 7 2" xfId="22900" xr:uid="{00000000-0005-0000-0000-0000BF4A0000}"/>
    <cellStyle name="Normal 5 6 2 8" xfId="15858" xr:uid="{00000000-0005-0000-0000-0000C04A0000}"/>
    <cellStyle name="Normal 5 6 2 8 2" xfId="22901" xr:uid="{00000000-0005-0000-0000-0000C14A0000}"/>
    <cellStyle name="Normal 5 6 2 9" xfId="15859" xr:uid="{00000000-0005-0000-0000-0000C24A0000}"/>
    <cellStyle name="Normal 5 6 3" xfId="15860" xr:uid="{00000000-0005-0000-0000-0000C34A0000}"/>
    <cellStyle name="Normal 5 6 3 2" xfId="15861" xr:uid="{00000000-0005-0000-0000-0000C44A0000}"/>
    <cellStyle name="Normal 5 6 3 2 2" xfId="15862" xr:uid="{00000000-0005-0000-0000-0000C54A0000}"/>
    <cellStyle name="Normal 5 6 3 2 2 2" xfId="22904" xr:uid="{00000000-0005-0000-0000-0000C64A0000}"/>
    <cellStyle name="Normal 5 6 3 2 3" xfId="15863" xr:uid="{00000000-0005-0000-0000-0000C74A0000}"/>
    <cellStyle name="Normal 5 6 3 2 3 2" xfId="22905" xr:uid="{00000000-0005-0000-0000-0000C84A0000}"/>
    <cellStyle name="Normal 5 6 3 2 4" xfId="22903" xr:uid="{00000000-0005-0000-0000-0000C94A0000}"/>
    <cellStyle name="Normal 5 6 3 3" xfId="15864" xr:uid="{00000000-0005-0000-0000-0000CA4A0000}"/>
    <cellStyle name="Normal 5 6 3 3 2" xfId="15865" xr:uid="{00000000-0005-0000-0000-0000CB4A0000}"/>
    <cellStyle name="Normal 5 6 3 3 2 2" xfId="22907" xr:uid="{00000000-0005-0000-0000-0000CC4A0000}"/>
    <cellStyle name="Normal 5 6 3 3 3" xfId="22906" xr:uid="{00000000-0005-0000-0000-0000CD4A0000}"/>
    <cellStyle name="Normal 5 6 3 4" xfId="15866" xr:uid="{00000000-0005-0000-0000-0000CE4A0000}"/>
    <cellStyle name="Normal 5 6 3 4 2" xfId="22908" xr:uid="{00000000-0005-0000-0000-0000CF4A0000}"/>
    <cellStyle name="Normal 5 6 3 5" xfId="15867" xr:uid="{00000000-0005-0000-0000-0000D04A0000}"/>
    <cellStyle name="Normal 5 6 3 5 2" xfId="22909" xr:uid="{00000000-0005-0000-0000-0000D14A0000}"/>
    <cellStyle name="Normal 5 6 3 6" xfId="15868" xr:uid="{00000000-0005-0000-0000-0000D24A0000}"/>
    <cellStyle name="Normal 5 6 3 7" xfId="22902" xr:uid="{00000000-0005-0000-0000-0000D34A0000}"/>
    <cellStyle name="Normal 5 6 4" xfId="15869" xr:uid="{00000000-0005-0000-0000-0000D44A0000}"/>
    <cellStyle name="Normal 5 6 4 2" xfId="15870" xr:uid="{00000000-0005-0000-0000-0000D54A0000}"/>
    <cellStyle name="Normal 5 6 4 2 2" xfId="15871" xr:uid="{00000000-0005-0000-0000-0000D64A0000}"/>
    <cellStyle name="Normal 5 6 4 2 2 2" xfId="22912" xr:uid="{00000000-0005-0000-0000-0000D74A0000}"/>
    <cellStyle name="Normal 5 6 4 2 3" xfId="22911" xr:uid="{00000000-0005-0000-0000-0000D84A0000}"/>
    <cellStyle name="Normal 5 6 4 3" xfId="15872" xr:uid="{00000000-0005-0000-0000-0000D94A0000}"/>
    <cellStyle name="Normal 5 6 4 3 2" xfId="22913" xr:uid="{00000000-0005-0000-0000-0000DA4A0000}"/>
    <cellStyle name="Normal 5 6 4 4" xfId="15873" xr:uid="{00000000-0005-0000-0000-0000DB4A0000}"/>
    <cellStyle name="Normal 5 6 4 4 2" xfId="22914" xr:uid="{00000000-0005-0000-0000-0000DC4A0000}"/>
    <cellStyle name="Normal 5 6 4 5" xfId="22910" xr:uid="{00000000-0005-0000-0000-0000DD4A0000}"/>
    <cellStyle name="Normal 5 6 5" xfId="15874" xr:uid="{00000000-0005-0000-0000-0000DE4A0000}"/>
    <cellStyle name="Normal 5 6 5 2" xfId="15875" xr:uid="{00000000-0005-0000-0000-0000DF4A0000}"/>
    <cellStyle name="Normal 5 6 5 2 2" xfId="22916" xr:uid="{00000000-0005-0000-0000-0000E04A0000}"/>
    <cellStyle name="Normal 5 6 5 3" xfId="22915" xr:uid="{00000000-0005-0000-0000-0000E14A0000}"/>
    <cellStyle name="Normal 5 6 6" xfId="15876" xr:uid="{00000000-0005-0000-0000-0000E24A0000}"/>
    <cellStyle name="Normal 5 6 6 2" xfId="22917" xr:uid="{00000000-0005-0000-0000-0000E34A0000}"/>
    <cellStyle name="Normal 5 6 7" xfId="15877" xr:uid="{00000000-0005-0000-0000-0000E44A0000}"/>
    <cellStyle name="Normal 5 6 7 2" xfId="22918" xr:uid="{00000000-0005-0000-0000-0000E54A0000}"/>
    <cellStyle name="Normal 5 6 8" xfId="15878" xr:uid="{00000000-0005-0000-0000-0000E64A0000}"/>
    <cellStyle name="Normal 5 6 8 2" xfId="22919" xr:uid="{00000000-0005-0000-0000-0000E74A0000}"/>
    <cellStyle name="Normal 5 6 9" xfId="15879" xr:uid="{00000000-0005-0000-0000-0000E84A0000}"/>
    <cellStyle name="Normal 5 6 9 2" xfId="22920" xr:uid="{00000000-0005-0000-0000-0000E94A0000}"/>
    <cellStyle name="Normal 5 7" xfId="15880" xr:uid="{00000000-0005-0000-0000-0000EA4A0000}"/>
    <cellStyle name="Normal 5 7 10" xfId="22921" xr:uid="{00000000-0005-0000-0000-0000EB4A0000}"/>
    <cellStyle name="Normal 5 7 2" xfId="15881" xr:uid="{00000000-0005-0000-0000-0000EC4A0000}"/>
    <cellStyle name="Normal 5 7 2 2" xfId="15882" xr:uid="{00000000-0005-0000-0000-0000ED4A0000}"/>
    <cellStyle name="Normal 5 7 2 2 2" xfId="15883" xr:uid="{00000000-0005-0000-0000-0000EE4A0000}"/>
    <cellStyle name="Normal 5 7 2 2 2 2" xfId="22924" xr:uid="{00000000-0005-0000-0000-0000EF4A0000}"/>
    <cellStyle name="Normal 5 7 2 2 3" xfId="15884" xr:uid="{00000000-0005-0000-0000-0000F04A0000}"/>
    <cellStyle name="Normal 5 7 2 2 3 2" xfId="22925" xr:uid="{00000000-0005-0000-0000-0000F14A0000}"/>
    <cellStyle name="Normal 5 7 2 2 4" xfId="22923" xr:uid="{00000000-0005-0000-0000-0000F24A0000}"/>
    <cellStyle name="Normal 5 7 2 3" xfId="15885" xr:uid="{00000000-0005-0000-0000-0000F34A0000}"/>
    <cellStyle name="Normal 5 7 2 3 2" xfId="15886" xr:uid="{00000000-0005-0000-0000-0000F44A0000}"/>
    <cellStyle name="Normal 5 7 2 3 2 2" xfId="22927" xr:uid="{00000000-0005-0000-0000-0000F54A0000}"/>
    <cellStyle name="Normal 5 7 2 3 3" xfId="22926" xr:uid="{00000000-0005-0000-0000-0000F64A0000}"/>
    <cellStyle name="Normal 5 7 2 4" xfId="15887" xr:uid="{00000000-0005-0000-0000-0000F74A0000}"/>
    <cellStyle name="Normal 5 7 2 4 2" xfId="22928" xr:uid="{00000000-0005-0000-0000-0000F84A0000}"/>
    <cellStyle name="Normal 5 7 2 5" xfId="15888" xr:uid="{00000000-0005-0000-0000-0000F94A0000}"/>
    <cellStyle name="Normal 5 7 2 5 2" xfId="22929" xr:uid="{00000000-0005-0000-0000-0000FA4A0000}"/>
    <cellStyle name="Normal 5 7 2 6" xfId="15889" xr:uid="{00000000-0005-0000-0000-0000FB4A0000}"/>
    <cellStyle name="Normal 5 7 2 6 2" xfId="22930" xr:uid="{00000000-0005-0000-0000-0000FC4A0000}"/>
    <cellStyle name="Normal 5 7 2 7" xfId="15890" xr:uid="{00000000-0005-0000-0000-0000FD4A0000}"/>
    <cellStyle name="Normal 5 7 2 7 2" xfId="22931" xr:uid="{00000000-0005-0000-0000-0000FE4A0000}"/>
    <cellStyle name="Normal 5 7 2 8" xfId="22922" xr:uid="{00000000-0005-0000-0000-0000FF4A0000}"/>
    <cellStyle name="Normal 5 7 3" xfId="15891" xr:uid="{00000000-0005-0000-0000-0000004B0000}"/>
    <cellStyle name="Normal 5 7 3 2" xfId="15892" xr:uid="{00000000-0005-0000-0000-0000014B0000}"/>
    <cellStyle name="Normal 5 7 3 2 2" xfId="15893" xr:uid="{00000000-0005-0000-0000-0000024B0000}"/>
    <cellStyle name="Normal 5 7 3 2 2 2" xfId="22934" xr:uid="{00000000-0005-0000-0000-0000034B0000}"/>
    <cellStyle name="Normal 5 7 3 2 3" xfId="22933" xr:uid="{00000000-0005-0000-0000-0000044B0000}"/>
    <cellStyle name="Normal 5 7 3 3" xfId="15894" xr:uid="{00000000-0005-0000-0000-0000054B0000}"/>
    <cellStyle name="Normal 5 7 3 3 2" xfId="22935" xr:uid="{00000000-0005-0000-0000-0000064B0000}"/>
    <cellStyle name="Normal 5 7 3 4" xfId="15895" xr:uid="{00000000-0005-0000-0000-0000074B0000}"/>
    <cellStyle name="Normal 5 7 3 4 2" xfId="22936" xr:uid="{00000000-0005-0000-0000-0000084B0000}"/>
    <cellStyle name="Normal 5 7 3 5" xfId="22932" xr:uid="{00000000-0005-0000-0000-0000094B0000}"/>
    <cellStyle name="Normal 5 7 4" xfId="15896" xr:uid="{00000000-0005-0000-0000-00000A4B0000}"/>
    <cellStyle name="Normal 5 7 4 2" xfId="15897" xr:uid="{00000000-0005-0000-0000-00000B4B0000}"/>
    <cellStyle name="Normal 5 7 4 2 2" xfId="22938" xr:uid="{00000000-0005-0000-0000-00000C4B0000}"/>
    <cellStyle name="Normal 5 7 4 3" xfId="15898" xr:uid="{00000000-0005-0000-0000-00000D4B0000}"/>
    <cellStyle name="Normal 5 7 4 3 2" xfId="22939" xr:uid="{00000000-0005-0000-0000-00000E4B0000}"/>
    <cellStyle name="Normal 5 7 4 4" xfId="22937" xr:uid="{00000000-0005-0000-0000-00000F4B0000}"/>
    <cellStyle name="Normal 5 7 5" xfId="15899" xr:uid="{00000000-0005-0000-0000-0000104B0000}"/>
    <cellStyle name="Normal 5 7 5 2" xfId="22940" xr:uid="{00000000-0005-0000-0000-0000114B0000}"/>
    <cellStyle name="Normal 5 7 6" xfId="15900" xr:uid="{00000000-0005-0000-0000-0000124B0000}"/>
    <cellStyle name="Normal 5 7 6 2" xfId="22941" xr:uid="{00000000-0005-0000-0000-0000134B0000}"/>
    <cellStyle name="Normal 5 7 7" xfId="15901" xr:uid="{00000000-0005-0000-0000-0000144B0000}"/>
    <cellStyle name="Normal 5 7 7 2" xfId="22942" xr:uid="{00000000-0005-0000-0000-0000154B0000}"/>
    <cellStyle name="Normal 5 7 8" xfId="15902" xr:uid="{00000000-0005-0000-0000-0000164B0000}"/>
    <cellStyle name="Normal 5 7 8 2" xfId="22943" xr:uid="{00000000-0005-0000-0000-0000174B0000}"/>
    <cellStyle name="Normal 5 7 9" xfId="15903" xr:uid="{00000000-0005-0000-0000-0000184B0000}"/>
    <cellStyle name="Normal 5 8" xfId="15904" xr:uid="{00000000-0005-0000-0000-0000194B0000}"/>
    <cellStyle name="Normal 5 8 10" xfId="22944" xr:uid="{00000000-0005-0000-0000-00001A4B0000}"/>
    <cellStyle name="Normal 5 8 2" xfId="15905" xr:uid="{00000000-0005-0000-0000-00001B4B0000}"/>
    <cellStyle name="Normal 5 8 2 2" xfId="15906" xr:uid="{00000000-0005-0000-0000-00001C4B0000}"/>
    <cellStyle name="Normal 5 8 2 2 2" xfId="15907" xr:uid="{00000000-0005-0000-0000-00001D4B0000}"/>
    <cellStyle name="Normal 5 8 2 2 2 2" xfId="22947" xr:uid="{00000000-0005-0000-0000-00001E4B0000}"/>
    <cellStyle name="Normal 5 8 2 2 3" xfId="15908" xr:uid="{00000000-0005-0000-0000-00001F4B0000}"/>
    <cellStyle name="Normal 5 8 2 2 3 2" xfId="22948" xr:uid="{00000000-0005-0000-0000-0000204B0000}"/>
    <cellStyle name="Normal 5 8 2 2 4" xfId="22946" xr:uid="{00000000-0005-0000-0000-0000214B0000}"/>
    <cellStyle name="Normal 5 8 2 3" xfId="15909" xr:uid="{00000000-0005-0000-0000-0000224B0000}"/>
    <cellStyle name="Normal 5 8 2 3 2" xfId="22949" xr:uid="{00000000-0005-0000-0000-0000234B0000}"/>
    <cellStyle name="Normal 5 8 2 4" xfId="15910" xr:uid="{00000000-0005-0000-0000-0000244B0000}"/>
    <cellStyle name="Normal 5 8 2 4 2" xfId="22950" xr:uid="{00000000-0005-0000-0000-0000254B0000}"/>
    <cellStyle name="Normal 5 8 2 5" xfId="15911" xr:uid="{00000000-0005-0000-0000-0000264B0000}"/>
    <cellStyle name="Normal 5 8 2 5 2" xfId="22951" xr:uid="{00000000-0005-0000-0000-0000274B0000}"/>
    <cellStyle name="Normal 5 8 2 6" xfId="15912" xr:uid="{00000000-0005-0000-0000-0000284B0000}"/>
    <cellStyle name="Normal 5 8 2 6 2" xfId="22952" xr:uid="{00000000-0005-0000-0000-0000294B0000}"/>
    <cellStyle name="Normal 5 8 2 7" xfId="15913" xr:uid="{00000000-0005-0000-0000-00002A4B0000}"/>
    <cellStyle name="Normal 5 8 2 7 2" xfId="22953" xr:uid="{00000000-0005-0000-0000-00002B4B0000}"/>
    <cellStyle name="Normal 5 8 2 8" xfId="22945" xr:uid="{00000000-0005-0000-0000-00002C4B0000}"/>
    <cellStyle name="Normal 5 8 3" xfId="15914" xr:uid="{00000000-0005-0000-0000-00002D4B0000}"/>
    <cellStyle name="Normal 5 8 3 2" xfId="15915" xr:uid="{00000000-0005-0000-0000-00002E4B0000}"/>
    <cellStyle name="Normal 5 8 3 2 2" xfId="22955" xr:uid="{00000000-0005-0000-0000-00002F4B0000}"/>
    <cellStyle name="Normal 5 8 3 3" xfId="15916" xr:uid="{00000000-0005-0000-0000-0000304B0000}"/>
    <cellStyle name="Normal 5 8 3 3 2" xfId="22956" xr:uid="{00000000-0005-0000-0000-0000314B0000}"/>
    <cellStyle name="Normal 5 8 3 4" xfId="15917" xr:uid="{00000000-0005-0000-0000-0000324B0000}"/>
    <cellStyle name="Normal 5 8 3 4 2" xfId="22957" xr:uid="{00000000-0005-0000-0000-0000334B0000}"/>
    <cellStyle name="Normal 5 8 3 5" xfId="22954" xr:uid="{00000000-0005-0000-0000-0000344B0000}"/>
    <cellStyle name="Normal 5 8 4" xfId="15918" xr:uid="{00000000-0005-0000-0000-0000354B0000}"/>
    <cellStyle name="Normal 5 8 4 2" xfId="15919" xr:uid="{00000000-0005-0000-0000-0000364B0000}"/>
    <cellStyle name="Normal 5 8 4 2 2" xfId="22959" xr:uid="{00000000-0005-0000-0000-0000374B0000}"/>
    <cellStyle name="Normal 5 8 4 3" xfId="22958" xr:uid="{00000000-0005-0000-0000-0000384B0000}"/>
    <cellStyle name="Normal 5 8 5" xfId="15920" xr:uid="{00000000-0005-0000-0000-0000394B0000}"/>
    <cellStyle name="Normal 5 8 5 2" xfId="22960" xr:uid="{00000000-0005-0000-0000-00003A4B0000}"/>
    <cellStyle name="Normal 5 8 6" xfId="15921" xr:uid="{00000000-0005-0000-0000-00003B4B0000}"/>
    <cellStyle name="Normal 5 8 6 2" xfId="22961" xr:uid="{00000000-0005-0000-0000-00003C4B0000}"/>
    <cellStyle name="Normal 5 8 7" xfId="15922" xr:uid="{00000000-0005-0000-0000-00003D4B0000}"/>
    <cellStyle name="Normal 5 8 7 2" xfId="22962" xr:uid="{00000000-0005-0000-0000-00003E4B0000}"/>
    <cellStyle name="Normal 5 8 8" xfId="15923" xr:uid="{00000000-0005-0000-0000-00003F4B0000}"/>
    <cellStyle name="Normal 5 8 8 2" xfId="22963" xr:uid="{00000000-0005-0000-0000-0000404B0000}"/>
    <cellStyle name="Normal 5 8 9" xfId="15924" xr:uid="{00000000-0005-0000-0000-0000414B0000}"/>
    <cellStyle name="Normal 5 9" xfId="15925" xr:uid="{00000000-0005-0000-0000-0000424B0000}"/>
    <cellStyle name="Normal 5 9 2" xfId="15926" xr:uid="{00000000-0005-0000-0000-0000434B0000}"/>
    <cellStyle name="Normal 5 9 2 2" xfId="15927" xr:uid="{00000000-0005-0000-0000-0000444B0000}"/>
    <cellStyle name="Normal 5 9 2 2 2" xfId="22966" xr:uid="{00000000-0005-0000-0000-0000454B0000}"/>
    <cellStyle name="Normal 5 9 2 3" xfId="15928" xr:uid="{00000000-0005-0000-0000-0000464B0000}"/>
    <cellStyle name="Normal 5 9 2 3 2" xfId="22967" xr:uid="{00000000-0005-0000-0000-0000474B0000}"/>
    <cellStyle name="Normal 5 9 2 4" xfId="15929" xr:uid="{00000000-0005-0000-0000-0000484B0000}"/>
    <cellStyle name="Normal 5 9 2 4 2" xfId="22968" xr:uid="{00000000-0005-0000-0000-0000494B0000}"/>
    <cellStyle name="Normal 5 9 2 5" xfId="15930" xr:uid="{00000000-0005-0000-0000-00004A4B0000}"/>
    <cellStyle name="Normal 5 9 2 5 2" xfId="22969" xr:uid="{00000000-0005-0000-0000-00004B4B0000}"/>
    <cellStyle name="Normal 5 9 2 6" xfId="15931" xr:uid="{00000000-0005-0000-0000-00004C4B0000}"/>
    <cellStyle name="Normal 5 9 2 6 2" xfId="22970" xr:uid="{00000000-0005-0000-0000-00004D4B0000}"/>
    <cellStyle name="Normal 5 9 2 7" xfId="22965" xr:uid="{00000000-0005-0000-0000-00004E4B0000}"/>
    <cellStyle name="Normal 5 9 3" xfId="15932" xr:uid="{00000000-0005-0000-0000-00004F4B0000}"/>
    <cellStyle name="Normal 5 9 3 2" xfId="15933" xr:uid="{00000000-0005-0000-0000-0000504B0000}"/>
    <cellStyle name="Normal 5 9 3 2 2" xfId="22972" xr:uid="{00000000-0005-0000-0000-0000514B0000}"/>
    <cellStyle name="Normal 5 9 3 3" xfId="22971" xr:uid="{00000000-0005-0000-0000-0000524B0000}"/>
    <cellStyle name="Normal 5 9 4" xfId="15934" xr:uid="{00000000-0005-0000-0000-0000534B0000}"/>
    <cellStyle name="Normal 5 9 4 2" xfId="15935" xr:uid="{00000000-0005-0000-0000-0000544B0000}"/>
    <cellStyle name="Normal 5 9 4 2 2" xfId="22974" xr:uid="{00000000-0005-0000-0000-0000554B0000}"/>
    <cellStyle name="Normal 5 9 4 3" xfId="22973" xr:uid="{00000000-0005-0000-0000-0000564B0000}"/>
    <cellStyle name="Normal 5 9 5" xfId="15936" xr:uid="{00000000-0005-0000-0000-0000574B0000}"/>
    <cellStyle name="Normal 5 9 5 2" xfId="22975" xr:uid="{00000000-0005-0000-0000-0000584B0000}"/>
    <cellStyle name="Normal 5 9 6" xfId="15937" xr:uid="{00000000-0005-0000-0000-0000594B0000}"/>
    <cellStyle name="Normal 5 9 6 2" xfId="22976" xr:uid="{00000000-0005-0000-0000-00005A4B0000}"/>
    <cellStyle name="Normal 5 9 7" xfId="15938" xr:uid="{00000000-0005-0000-0000-00005B4B0000}"/>
    <cellStyle name="Normal 5 9 7 2" xfId="22977" xr:uid="{00000000-0005-0000-0000-00005C4B0000}"/>
    <cellStyle name="Normal 5 9 8" xfId="15939" xr:uid="{00000000-0005-0000-0000-00005D4B0000}"/>
    <cellStyle name="Normal 5 9 9" xfId="22964" xr:uid="{00000000-0005-0000-0000-00005E4B0000}"/>
    <cellStyle name="Normal 50" xfId="15940" xr:uid="{00000000-0005-0000-0000-00005F4B0000}"/>
    <cellStyle name="Normal 50 2" xfId="22978" xr:uid="{00000000-0005-0000-0000-0000604B0000}"/>
    <cellStyle name="Normal 500" xfId="15941" xr:uid="{00000000-0005-0000-0000-0000614B0000}"/>
    <cellStyle name="Normal 500 2" xfId="22979" xr:uid="{00000000-0005-0000-0000-0000624B0000}"/>
    <cellStyle name="Normal 501" xfId="15942" xr:uid="{00000000-0005-0000-0000-0000634B0000}"/>
    <cellStyle name="Normal 501 2" xfId="22980" xr:uid="{00000000-0005-0000-0000-0000644B0000}"/>
    <cellStyle name="Normal 502" xfId="15943" xr:uid="{00000000-0005-0000-0000-0000654B0000}"/>
    <cellStyle name="Normal 502 2" xfId="22981" xr:uid="{00000000-0005-0000-0000-0000664B0000}"/>
    <cellStyle name="Normal 503" xfId="15944" xr:uid="{00000000-0005-0000-0000-0000674B0000}"/>
    <cellStyle name="Normal 503 2" xfId="22982" xr:uid="{00000000-0005-0000-0000-0000684B0000}"/>
    <cellStyle name="Normal 504" xfId="15945" xr:uid="{00000000-0005-0000-0000-0000694B0000}"/>
    <cellStyle name="Normal 504 2" xfId="22983" xr:uid="{00000000-0005-0000-0000-00006A4B0000}"/>
    <cellStyle name="Normal 505" xfId="15946" xr:uid="{00000000-0005-0000-0000-00006B4B0000}"/>
    <cellStyle name="Normal 505 2" xfId="22984" xr:uid="{00000000-0005-0000-0000-00006C4B0000}"/>
    <cellStyle name="Normal 506" xfId="15947" xr:uid="{00000000-0005-0000-0000-00006D4B0000}"/>
    <cellStyle name="Normal 506 2" xfId="22985" xr:uid="{00000000-0005-0000-0000-00006E4B0000}"/>
    <cellStyle name="Normal 507" xfId="15948" xr:uid="{00000000-0005-0000-0000-00006F4B0000}"/>
    <cellStyle name="Normal 507 2" xfId="22986" xr:uid="{00000000-0005-0000-0000-0000704B0000}"/>
    <cellStyle name="Normal 508" xfId="15949" xr:uid="{00000000-0005-0000-0000-0000714B0000}"/>
    <cellStyle name="Normal 509" xfId="15950" xr:uid="{00000000-0005-0000-0000-0000724B0000}"/>
    <cellStyle name="Normal 51" xfId="15951" xr:uid="{00000000-0005-0000-0000-0000734B0000}"/>
    <cellStyle name="Normal 51 2" xfId="22987" xr:uid="{00000000-0005-0000-0000-0000744B0000}"/>
    <cellStyle name="Normal 510" xfId="15952" xr:uid="{00000000-0005-0000-0000-0000754B0000}"/>
    <cellStyle name="Normal 511" xfId="15953" xr:uid="{00000000-0005-0000-0000-0000764B0000}"/>
    <cellStyle name="Normal 512" xfId="15954" xr:uid="{00000000-0005-0000-0000-0000774B0000}"/>
    <cellStyle name="Normal 513" xfId="15955" xr:uid="{00000000-0005-0000-0000-0000784B0000}"/>
    <cellStyle name="Normal 514" xfId="15956" xr:uid="{00000000-0005-0000-0000-0000794B0000}"/>
    <cellStyle name="Normal 515" xfId="15957" xr:uid="{00000000-0005-0000-0000-00007A4B0000}"/>
    <cellStyle name="Normal 516" xfId="15958" xr:uid="{00000000-0005-0000-0000-00007B4B0000}"/>
    <cellStyle name="Normal 517" xfId="15959" xr:uid="{00000000-0005-0000-0000-00007C4B0000}"/>
    <cellStyle name="Normal 518" xfId="15960" xr:uid="{00000000-0005-0000-0000-00007D4B0000}"/>
    <cellStyle name="Normal 519" xfId="15961" xr:uid="{00000000-0005-0000-0000-00007E4B0000}"/>
    <cellStyle name="Normal 52" xfId="15962" xr:uid="{00000000-0005-0000-0000-00007F4B0000}"/>
    <cellStyle name="Normal 52 2" xfId="22988" xr:uid="{00000000-0005-0000-0000-0000804B0000}"/>
    <cellStyle name="Normal 520" xfId="15963" xr:uid="{00000000-0005-0000-0000-0000814B0000}"/>
    <cellStyle name="Normal 521" xfId="15964" xr:uid="{00000000-0005-0000-0000-0000824B0000}"/>
    <cellStyle name="Normal 522" xfId="15965" xr:uid="{00000000-0005-0000-0000-0000834B0000}"/>
    <cellStyle name="Normal 523" xfId="15966" xr:uid="{00000000-0005-0000-0000-0000844B0000}"/>
    <cellStyle name="Normal 524" xfId="15967" xr:uid="{00000000-0005-0000-0000-0000854B0000}"/>
    <cellStyle name="Normal 525" xfId="15968" xr:uid="{00000000-0005-0000-0000-0000864B0000}"/>
    <cellStyle name="Normal 526" xfId="15969" xr:uid="{00000000-0005-0000-0000-0000874B0000}"/>
    <cellStyle name="Normal 527" xfId="15970" xr:uid="{00000000-0005-0000-0000-0000884B0000}"/>
    <cellStyle name="Normal 528" xfId="15971" xr:uid="{00000000-0005-0000-0000-0000894B0000}"/>
    <cellStyle name="Normal 529" xfId="15972" xr:uid="{00000000-0005-0000-0000-00008A4B0000}"/>
    <cellStyle name="Normal 53" xfId="15973" xr:uid="{00000000-0005-0000-0000-00008B4B0000}"/>
    <cellStyle name="Normal 53 2" xfId="22989" xr:uid="{00000000-0005-0000-0000-00008C4B0000}"/>
    <cellStyle name="Normal 530" xfId="15974" xr:uid="{00000000-0005-0000-0000-00008D4B0000}"/>
    <cellStyle name="Normal 531" xfId="15975" xr:uid="{00000000-0005-0000-0000-00008E4B0000}"/>
    <cellStyle name="Normal 532" xfId="15976" xr:uid="{00000000-0005-0000-0000-00008F4B0000}"/>
    <cellStyle name="Normal 533" xfId="15977" xr:uid="{00000000-0005-0000-0000-0000904B0000}"/>
    <cellStyle name="Normal 534" xfId="15978" xr:uid="{00000000-0005-0000-0000-0000914B0000}"/>
    <cellStyle name="Normal 535" xfId="15979" xr:uid="{00000000-0005-0000-0000-0000924B0000}"/>
    <cellStyle name="Normal 536" xfId="15980" xr:uid="{00000000-0005-0000-0000-0000934B0000}"/>
    <cellStyle name="Normal 537" xfId="15981" xr:uid="{00000000-0005-0000-0000-0000944B0000}"/>
    <cellStyle name="Normal 538" xfId="15982" xr:uid="{00000000-0005-0000-0000-0000954B0000}"/>
    <cellStyle name="Normal 539" xfId="15983" xr:uid="{00000000-0005-0000-0000-0000964B0000}"/>
    <cellStyle name="Normal 54" xfId="15984" xr:uid="{00000000-0005-0000-0000-0000974B0000}"/>
    <cellStyle name="Normal 54 2" xfId="22990" xr:uid="{00000000-0005-0000-0000-0000984B0000}"/>
    <cellStyle name="Normal 540" xfId="15985" xr:uid="{00000000-0005-0000-0000-0000994B0000}"/>
    <cellStyle name="Normal 541" xfId="15986" xr:uid="{00000000-0005-0000-0000-00009A4B0000}"/>
    <cellStyle name="Normal 542" xfId="15987" xr:uid="{00000000-0005-0000-0000-00009B4B0000}"/>
    <cellStyle name="Normal 543" xfId="15988" xr:uid="{00000000-0005-0000-0000-00009C4B0000}"/>
    <cellStyle name="Normal 544" xfId="15989" xr:uid="{00000000-0005-0000-0000-00009D4B0000}"/>
    <cellStyle name="Normal 545" xfId="15990" xr:uid="{00000000-0005-0000-0000-00009E4B0000}"/>
    <cellStyle name="Normal 546" xfId="15991" xr:uid="{00000000-0005-0000-0000-00009F4B0000}"/>
    <cellStyle name="Normal 547" xfId="15992" xr:uid="{00000000-0005-0000-0000-0000A04B0000}"/>
    <cellStyle name="Normal 548" xfId="15993" xr:uid="{00000000-0005-0000-0000-0000A14B0000}"/>
    <cellStyle name="Normal 549" xfId="15994" xr:uid="{00000000-0005-0000-0000-0000A24B0000}"/>
    <cellStyle name="Normal 55" xfId="15995" xr:uid="{00000000-0005-0000-0000-0000A34B0000}"/>
    <cellStyle name="Normal 55 2" xfId="22991" xr:uid="{00000000-0005-0000-0000-0000A44B0000}"/>
    <cellStyle name="Normal 550" xfId="15996" xr:uid="{00000000-0005-0000-0000-0000A54B0000}"/>
    <cellStyle name="Normal 551" xfId="15997" xr:uid="{00000000-0005-0000-0000-0000A64B0000}"/>
    <cellStyle name="Normal 552" xfId="15998" xr:uid="{00000000-0005-0000-0000-0000A74B0000}"/>
    <cellStyle name="Normal 553" xfId="15999" xr:uid="{00000000-0005-0000-0000-0000A84B0000}"/>
    <cellStyle name="Normal 554" xfId="16000" xr:uid="{00000000-0005-0000-0000-0000A94B0000}"/>
    <cellStyle name="Normal 555" xfId="16001" xr:uid="{00000000-0005-0000-0000-0000AA4B0000}"/>
    <cellStyle name="Normal 556" xfId="16002" xr:uid="{00000000-0005-0000-0000-0000AB4B0000}"/>
    <cellStyle name="Normal 557" xfId="16003" xr:uid="{00000000-0005-0000-0000-0000AC4B0000}"/>
    <cellStyle name="Normal 558" xfId="16004" xr:uid="{00000000-0005-0000-0000-0000AD4B0000}"/>
    <cellStyle name="Normal 559" xfId="16005" xr:uid="{00000000-0005-0000-0000-0000AE4B0000}"/>
    <cellStyle name="Normal 56" xfId="16006" xr:uid="{00000000-0005-0000-0000-0000AF4B0000}"/>
    <cellStyle name="Normal 56 2" xfId="22992" xr:uid="{00000000-0005-0000-0000-0000B04B0000}"/>
    <cellStyle name="Normal 560" xfId="16007" xr:uid="{00000000-0005-0000-0000-0000B14B0000}"/>
    <cellStyle name="Normal 561" xfId="16008" xr:uid="{00000000-0005-0000-0000-0000B24B0000}"/>
    <cellStyle name="Normal 562" xfId="16009" xr:uid="{00000000-0005-0000-0000-0000B34B0000}"/>
    <cellStyle name="Normal 563" xfId="16010" xr:uid="{00000000-0005-0000-0000-0000B44B0000}"/>
    <cellStyle name="Normal 564" xfId="16011" xr:uid="{00000000-0005-0000-0000-0000B54B0000}"/>
    <cellStyle name="Normal 565" xfId="16012" xr:uid="{00000000-0005-0000-0000-0000B64B0000}"/>
    <cellStyle name="Normal 566" xfId="16013" xr:uid="{00000000-0005-0000-0000-0000B74B0000}"/>
    <cellStyle name="Normal 567" xfId="16014" xr:uid="{00000000-0005-0000-0000-0000B84B0000}"/>
    <cellStyle name="Normal 568" xfId="16015" xr:uid="{00000000-0005-0000-0000-0000B94B0000}"/>
    <cellStyle name="Normal 569" xfId="16016" xr:uid="{00000000-0005-0000-0000-0000BA4B0000}"/>
    <cellStyle name="Normal 57" xfId="16017" xr:uid="{00000000-0005-0000-0000-0000BB4B0000}"/>
    <cellStyle name="Normal 57 2" xfId="22993" xr:uid="{00000000-0005-0000-0000-0000BC4B0000}"/>
    <cellStyle name="Normal 570" xfId="16018" xr:uid="{00000000-0005-0000-0000-0000BD4B0000}"/>
    <cellStyle name="Normal 571" xfId="16019" xr:uid="{00000000-0005-0000-0000-0000BE4B0000}"/>
    <cellStyle name="Normal 571 2" xfId="16020" xr:uid="{00000000-0005-0000-0000-0000BF4B0000}"/>
    <cellStyle name="Normal 572" xfId="16021" xr:uid="{00000000-0005-0000-0000-0000C04B0000}"/>
    <cellStyle name="Normal 572 2" xfId="16022" xr:uid="{00000000-0005-0000-0000-0000C14B0000}"/>
    <cellStyle name="Normal 573" xfId="16023" xr:uid="{00000000-0005-0000-0000-0000C24B0000}"/>
    <cellStyle name="Normal 573 2" xfId="16024" xr:uid="{00000000-0005-0000-0000-0000C34B0000}"/>
    <cellStyle name="Normal 574" xfId="16025" xr:uid="{00000000-0005-0000-0000-0000C44B0000}"/>
    <cellStyle name="Normal 574 2" xfId="16026" xr:uid="{00000000-0005-0000-0000-0000C54B0000}"/>
    <cellStyle name="Normal 575" xfId="16027" xr:uid="{00000000-0005-0000-0000-0000C64B0000}"/>
    <cellStyle name="Normal 575 2" xfId="16028" xr:uid="{00000000-0005-0000-0000-0000C74B0000}"/>
    <cellStyle name="Normal 576" xfId="16029" xr:uid="{00000000-0005-0000-0000-0000C84B0000}"/>
    <cellStyle name="Normal 576 2" xfId="16030" xr:uid="{00000000-0005-0000-0000-0000C94B0000}"/>
    <cellStyle name="Normal 577" xfId="16031" xr:uid="{00000000-0005-0000-0000-0000CA4B0000}"/>
    <cellStyle name="Normal 577 2" xfId="16032" xr:uid="{00000000-0005-0000-0000-0000CB4B0000}"/>
    <cellStyle name="Normal 578" xfId="16033" xr:uid="{00000000-0005-0000-0000-0000CC4B0000}"/>
    <cellStyle name="Normal 578 2" xfId="16034" xr:uid="{00000000-0005-0000-0000-0000CD4B0000}"/>
    <cellStyle name="Normal 579" xfId="16035" xr:uid="{00000000-0005-0000-0000-0000CE4B0000}"/>
    <cellStyle name="Normal 579 2" xfId="16036" xr:uid="{00000000-0005-0000-0000-0000CF4B0000}"/>
    <cellStyle name="Normal 58" xfId="16037" xr:uid="{00000000-0005-0000-0000-0000D04B0000}"/>
    <cellStyle name="Normal 58 2" xfId="16038" xr:uid="{00000000-0005-0000-0000-0000D14B0000}"/>
    <cellStyle name="Normal 58 2 2" xfId="22995" xr:uid="{00000000-0005-0000-0000-0000D24B0000}"/>
    <cellStyle name="Normal 58 3" xfId="16039" xr:uid="{00000000-0005-0000-0000-0000D34B0000}"/>
    <cellStyle name="Normal 58 3 2" xfId="22996" xr:uid="{00000000-0005-0000-0000-0000D44B0000}"/>
    <cellStyle name="Normal 58 4" xfId="22994" xr:uid="{00000000-0005-0000-0000-0000D54B0000}"/>
    <cellStyle name="Normal 580" xfId="16040" xr:uid="{00000000-0005-0000-0000-0000D64B0000}"/>
    <cellStyle name="Normal 580 2" xfId="16041" xr:uid="{00000000-0005-0000-0000-0000D74B0000}"/>
    <cellStyle name="Normal 581" xfId="16042" xr:uid="{00000000-0005-0000-0000-0000D84B0000}"/>
    <cellStyle name="Normal 581 2" xfId="16043" xr:uid="{00000000-0005-0000-0000-0000D94B0000}"/>
    <cellStyle name="Normal 582" xfId="16044" xr:uid="{00000000-0005-0000-0000-0000DA4B0000}"/>
    <cellStyle name="Normal 582 2" xfId="16045" xr:uid="{00000000-0005-0000-0000-0000DB4B0000}"/>
    <cellStyle name="Normal 583" xfId="16046" xr:uid="{00000000-0005-0000-0000-0000DC4B0000}"/>
    <cellStyle name="Normal 583 2" xfId="16047" xr:uid="{00000000-0005-0000-0000-0000DD4B0000}"/>
    <cellStyle name="Normal 584" xfId="16048" xr:uid="{00000000-0005-0000-0000-0000DE4B0000}"/>
    <cellStyle name="Normal 584 2" xfId="16049" xr:uid="{00000000-0005-0000-0000-0000DF4B0000}"/>
    <cellStyle name="Normal 585" xfId="16050" xr:uid="{00000000-0005-0000-0000-0000E04B0000}"/>
    <cellStyle name="Normal 585 2" xfId="16051" xr:uid="{00000000-0005-0000-0000-0000E14B0000}"/>
    <cellStyle name="Normal 586" xfId="16052" xr:uid="{00000000-0005-0000-0000-0000E24B0000}"/>
    <cellStyle name="Normal 586 2" xfId="16053" xr:uid="{00000000-0005-0000-0000-0000E34B0000}"/>
    <cellStyle name="Normal 587" xfId="16054" xr:uid="{00000000-0005-0000-0000-0000E44B0000}"/>
    <cellStyle name="Normal 587 2" xfId="16055" xr:uid="{00000000-0005-0000-0000-0000E54B0000}"/>
    <cellStyle name="Normal 588" xfId="16056" xr:uid="{00000000-0005-0000-0000-0000E64B0000}"/>
    <cellStyle name="Normal 588 2" xfId="16057" xr:uid="{00000000-0005-0000-0000-0000E74B0000}"/>
    <cellStyle name="Normal 589" xfId="16058" xr:uid="{00000000-0005-0000-0000-0000E84B0000}"/>
    <cellStyle name="Normal 589 2" xfId="16059" xr:uid="{00000000-0005-0000-0000-0000E94B0000}"/>
    <cellStyle name="Normal 59" xfId="16060" xr:uid="{00000000-0005-0000-0000-0000EA4B0000}"/>
    <cellStyle name="Normal 59 2" xfId="16061" xr:uid="{00000000-0005-0000-0000-0000EB4B0000}"/>
    <cellStyle name="Normal 59 2 2" xfId="22998" xr:uid="{00000000-0005-0000-0000-0000EC4B0000}"/>
    <cellStyle name="Normal 59 3" xfId="16062" xr:uid="{00000000-0005-0000-0000-0000ED4B0000}"/>
    <cellStyle name="Normal 59 3 2" xfId="22999" xr:uid="{00000000-0005-0000-0000-0000EE4B0000}"/>
    <cellStyle name="Normal 59 4" xfId="16063" xr:uid="{00000000-0005-0000-0000-0000EF4B0000}"/>
    <cellStyle name="Normal 59 4 2" xfId="23000" xr:uid="{00000000-0005-0000-0000-0000F04B0000}"/>
    <cellStyle name="Normal 59 5" xfId="22997" xr:uid="{00000000-0005-0000-0000-0000F14B0000}"/>
    <cellStyle name="Normal 590" xfId="16064" xr:uid="{00000000-0005-0000-0000-0000F24B0000}"/>
    <cellStyle name="Normal 590 2" xfId="16065" xr:uid="{00000000-0005-0000-0000-0000F34B0000}"/>
    <cellStyle name="Normal 591" xfId="16066" xr:uid="{00000000-0005-0000-0000-0000F44B0000}"/>
    <cellStyle name="Normal 591 2" xfId="16067" xr:uid="{00000000-0005-0000-0000-0000F54B0000}"/>
    <cellStyle name="Normal 592" xfId="16068" xr:uid="{00000000-0005-0000-0000-0000F64B0000}"/>
    <cellStyle name="Normal 592 2" xfId="16069" xr:uid="{00000000-0005-0000-0000-0000F74B0000}"/>
    <cellStyle name="Normal 593" xfId="16070" xr:uid="{00000000-0005-0000-0000-0000F84B0000}"/>
    <cellStyle name="Normal 593 2" xfId="16071" xr:uid="{00000000-0005-0000-0000-0000F94B0000}"/>
    <cellStyle name="Normal 594" xfId="16072" xr:uid="{00000000-0005-0000-0000-0000FA4B0000}"/>
    <cellStyle name="Normal 594 2" xfId="16073" xr:uid="{00000000-0005-0000-0000-0000FB4B0000}"/>
    <cellStyle name="Normal 595" xfId="16074" xr:uid="{00000000-0005-0000-0000-0000FC4B0000}"/>
    <cellStyle name="Normal 596" xfId="16075" xr:uid="{00000000-0005-0000-0000-0000FD4B0000}"/>
    <cellStyle name="Normal 597" xfId="16076" xr:uid="{00000000-0005-0000-0000-0000FE4B0000}"/>
    <cellStyle name="Normal 598" xfId="16077" xr:uid="{00000000-0005-0000-0000-0000FF4B0000}"/>
    <cellStyle name="Normal 599" xfId="16078" xr:uid="{00000000-0005-0000-0000-0000004C0000}"/>
    <cellStyle name="Normal 599 2" xfId="16079" xr:uid="{00000000-0005-0000-0000-0000014C0000}"/>
    <cellStyle name="Normal 6" xfId="16080" xr:uid="{00000000-0005-0000-0000-0000024C0000}"/>
    <cellStyle name="Normal 6 10" xfId="16081" xr:uid="{00000000-0005-0000-0000-0000034C0000}"/>
    <cellStyle name="Normal 6 10 2" xfId="16082" xr:uid="{00000000-0005-0000-0000-0000044C0000}"/>
    <cellStyle name="Normal 6 10 2 2" xfId="16083" xr:uid="{00000000-0005-0000-0000-0000054C0000}"/>
    <cellStyle name="Normal 6 10 2 2 2" xfId="23003" xr:uid="{00000000-0005-0000-0000-0000064C0000}"/>
    <cellStyle name="Normal 6 10 2 3" xfId="16084" xr:uid="{00000000-0005-0000-0000-0000074C0000}"/>
    <cellStyle name="Normal 6 10 2 3 2" xfId="23004" xr:uid="{00000000-0005-0000-0000-0000084C0000}"/>
    <cellStyle name="Normal 6 10 2 4" xfId="16085" xr:uid="{00000000-0005-0000-0000-0000094C0000}"/>
    <cellStyle name="Normal 6 10 2 4 2" xfId="23005" xr:uid="{00000000-0005-0000-0000-00000A4C0000}"/>
    <cellStyle name="Normal 6 10 2 5" xfId="16086" xr:uid="{00000000-0005-0000-0000-00000B4C0000}"/>
    <cellStyle name="Normal 6 10 2 5 2" xfId="23006" xr:uid="{00000000-0005-0000-0000-00000C4C0000}"/>
    <cellStyle name="Normal 6 10 2 6" xfId="23002" xr:uid="{00000000-0005-0000-0000-00000D4C0000}"/>
    <cellStyle name="Normal 6 10 3" xfId="16087" xr:uid="{00000000-0005-0000-0000-00000E4C0000}"/>
    <cellStyle name="Normal 6 10 3 2" xfId="16088" xr:uid="{00000000-0005-0000-0000-00000F4C0000}"/>
    <cellStyle name="Normal 6 10 3 2 2" xfId="23008" xr:uid="{00000000-0005-0000-0000-0000104C0000}"/>
    <cellStyle name="Normal 6 10 3 3" xfId="23007" xr:uid="{00000000-0005-0000-0000-0000114C0000}"/>
    <cellStyle name="Normal 6 10 4" xfId="16089" xr:uid="{00000000-0005-0000-0000-0000124C0000}"/>
    <cellStyle name="Normal 6 10 4 2" xfId="16090" xr:uid="{00000000-0005-0000-0000-0000134C0000}"/>
    <cellStyle name="Normal 6 10 4 2 2" xfId="23010" xr:uid="{00000000-0005-0000-0000-0000144C0000}"/>
    <cellStyle name="Normal 6 10 4 3" xfId="23009" xr:uid="{00000000-0005-0000-0000-0000154C0000}"/>
    <cellStyle name="Normal 6 10 5" xfId="16091" xr:uid="{00000000-0005-0000-0000-0000164C0000}"/>
    <cellStyle name="Normal 6 10 5 2" xfId="23011" xr:uid="{00000000-0005-0000-0000-0000174C0000}"/>
    <cellStyle name="Normal 6 10 6" xfId="16092" xr:uid="{00000000-0005-0000-0000-0000184C0000}"/>
    <cellStyle name="Normal 6 10 6 2" xfId="23012" xr:uid="{00000000-0005-0000-0000-0000194C0000}"/>
    <cellStyle name="Normal 6 10 7" xfId="23001" xr:uid="{00000000-0005-0000-0000-00001A4C0000}"/>
    <cellStyle name="Normal 6 11" xfId="16093" xr:uid="{00000000-0005-0000-0000-00001B4C0000}"/>
    <cellStyle name="Normal 6 11 2" xfId="16094" xr:uid="{00000000-0005-0000-0000-00001C4C0000}"/>
    <cellStyle name="Normal 6 11 2 2" xfId="16095" xr:uid="{00000000-0005-0000-0000-00001D4C0000}"/>
    <cellStyle name="Normal 6 11 2 2 2" xfId="23015" xr:uid="{00000000-0005-0000-0000-00001E4C0000}"/>
    <cellStyle name="Normal 6 11 2 3" xfId="23014" xr:uid="{00000000-0005-0000-0000-00001F4C0000}"/>
    <cellStyle name="Normal 6 11 3" xfId="16096" xr:uid="{00000000-0005-0000-0000-0000204C0000}"/>
    <cellStyle name="Normal 6 11 3 2" xfId="16097" xr:uid="{00000000-0005-0000-0000-0000214C0000}"/>
    <cellStyle name="Normal 6 11 3 2 2" xfId="23017" xr:uid="{00000000-0005-0000-0000-0000224C0000}"/>
    <cellStyle name="Normal 6 11 3 3" xfId="23016" xr:uid="{00000000-0005-0000-0000-0000234C0000}"/>
    <cellStyle name="Normal 6 11 4" xfId="16098" xr:uid="{00000000-0005-0000-0000-0000244C0000}"/>
    <cellStyle name="Normal 6 11 4 2" xfId="16099" xr:uid="{00000000-0005-0000-0000-0000254C0000}"/>
    <cellStyle name="Normal 6 11 4 2 2" xfId="23019" xr:uid="{00000000-0005-0000-0000-0000264C0000}"/>
    <cellStyle name="Normal 6 11 4 3" xfId="23018" xr:uid="{00000000-0005-0000-0000-0000274C0000}"/>
    <cellStyle name="Normal 6 11 5" xfId="16100" xr:uid="{00000000-0005-0000-0000-0000284C0000}"/>
    <cellStyle name="Normal 6 11 5 2" xfId="23020" xr:uid="{00000000-0005-0000-0000-0000294C0000}"/>
    <cellStyle name="Normal 6 11 6" xfId="16101" xr:uid="{00000000-0005-0000-0000-00002A4C0000}"/>
    <cellStyle name="Normal 6 11 6 2" xfId="23021" xr:uid="{00000000-0005-0000-0000-00002B4C0000}"/>
    <cellStyle name="Normal 6 11 7" xfId="23013" xr:uid="{00000000-0005-0000-0000-00002C4C0000}"/>
    <cellStyle name="Normal 6 12" xfId="16102" xr:uid="{00000000-0005-0000-0000-00002D4C0000}"/>
    <cellStyle name="Normal 6 12 2" xfId="16103" xr:uid="{00000000-0005-0000-0000-00002E4C0000}"/>
    <cellStyle name="Normal 6 12 2 2" xfId="16104" xr:uid="{00000000-0005-0000-0000-00002F4C0000}"/>
    <cellStyle name="Normal 6 12 2 2 2" xfId="23024" xr:uid="{00000000-0005-0000-0000-0000304C0000}"/>
    <cellStyle name="Normal 6 12 2 3" xfId="23023" xr:uid="{00000000-0005-0000-0000-0000314C0000}"/>
    <cellStyle name="Normal 6 12 3" xfId="16105" xr:uid="{00000000-0005-0000-0000-0000324C0000}"/>
    <cellStyle name="Normal 6 12 3 2" xfId="23025" xr:uid="{00000000-0005-0000-0000-0000334C0000}"/>
    <cellStyle name="Normal 6 12 4" xfId="16106" xr:uid="{00000000-0005-0000-0000-0000344C0000}"/>
    <cellStyle name="Normal 6 12 4 2" xfId="23026" xr:uid="{00000000-0005-0000-0000-0000354C0000}"/>
    <cellStyle name="Normal 6 12 5" xfId="16107" xr:uid="{00000000-0005-0000-0000-0000364C0000}"/>
    <cellStyle name="Normal 6 12 5 2" xfId="23027" xr:uid="{00000000-0005-0000-0000-0000374C0000}"/>
    <cellStyle name="Normal 6 12 6" xfId="23022" xr:uid="{00000000-0005-0000-0000-0000384C0000}"/>
    <cellStyle name="Normal 6 13" xfId="16108" xr:uid="{00000000-0005-0000-0000-0000394C0000}"/>
    <cellStyle name="Normal 6 13 2" xfId="16109" xr:uid="{00000000-0005-0000-0000-00003A4C0000}"/>
    <cellStyle name="Normal 6 13 2 2" xfId="16110" xr:uid="{00000000-0005-0000-0000-00003B4C0000}"/>
    <cellStyle name="Normal 6 13 2 2 2" xfId="23030" xr:uid="{00000000-0005-0000-0000-00003C4C0000}"/>
    <cellStyle name="Normal 6 13 2 3" xfId="23029" xr:uid="{00000000-0005-0000-0000-00003D4C0000}"/>
    <cellStyle name="Normal 6 13 3" xfId="16111" xr:uid="{00000000-0005-0000-0000-00003E4C0000}"/>
    <cellStyle name="Normal 6 13 3 2" xfId="23031" xr:uid="{00000000-0005-0000-0000-00003F4C0000}"/>
    <cellStyle name="Normal 6 13 4" xfId="16112" xr:uid="{00000000-0005-0000-0000-0000404C0000}"/>
    <cellStyle name="Normal 6 13 4 2" xfId="23032" xr:uid="{00000000-0005-0000-0000-0000414C0000}"/>
    <cellStyle name="Normal 6 13 5" xfId="16113" xr:uid="{00000000-0005-0000-0000-0000424C0000}"/>
    <cellStyle name="Normal 6 13 5 2" xfId="23033" xr:uid="{00000000-0005-0000-0000-0000434C0000}"/>
    <cellStyle name="Normal 6 13 6" xfId="23028" xr:uid="{00000000-0005-0000-0000-0000444C0000}"/>
    <cellStyle name="Normal 6 14" xfId="16114" xr:uid="{00000000-0005-0000-0000-0000454C0000}"/>
    <cellStyle name="Normal 6 14 2" xfId="16115" xr:uid="{00000000-0005-0000-0000-0000464C0000}"/>
    <cellStyle name="Normal 6 14 2 2" xfId="16116" xr:uid="{00000000-0005-0000-0000-0000474C0000}"/>
    <cellStyle name="Normal 6 14 2 2 2" xfId="23036" xr:uid="{00000000-0005-0000-0000-0000484C0000}"/>
    <cellStyle name="Normal 6 14 2 3" xfId="23035" xr:uid="{00000000-0005-0000-0000-0000494C0000}"/>
    <cellStyle name="Normal 6 14 3" xfId="16117" xr:uid="{00000000-0005-0000-0000-00004A4C0000}"/>
    <cellStyle name="Normal 6 14 3 2" xfId="23037" xr:uid="{00000000-0005-0000-0000-00004B4C0000}"/>
    <cellStyle name="Normal 6 14 4" xfId="16118" xr:uid="{00000000-0005-0000-0000-00004C4C0000}"/>
    <cellStyle name="Normal 6 14 4 2" xfId="23038" xr:uid="{00000000-0005-0000-0000-00004D4C0000}"/>
    <cellStyle name="Normal 6 14 5" xfId="16119" xr:uid="{00000000-0005-0000-0000-00004E4C0000}"/>
    <cellStyle name="Normal 6 14 5 2" xfId="23039" xr:uid="{00000000-0005-0000-0000-00004F4C0000}"/>
    <cellStyle name="Normal 6 14 6" xfId="23034" xr:uid="{00000000-0005-0000-0000-0000504C0000}"/>
    <cellStyle name="Normal 6 15" xfId="16120" xr:uid="{00000000-0005-0000-0000-0000514C0000}"/>
    <cellStyle name="Normal 6 15 2" xfId="16121" xr:uid="{00000000-0005-0000-0000-0000524C0000}"/>
    <cellStyle name="Normal 6 15 2 2" xfId="16122" xr:uid="{00000000-0005-0000-0000-0000534C0000}"/>
    <cellStyle name="Normal 6 15 2 2 2" xfId="23042" xr:uid="{00000000-0005-0000-0000-0000544C0000}"/>
    <cellStyle name="Normal 6 15 2 3" xfId="23041" xr:uid="{00000000-0005-0000-0000-0000554C0000}"/>
    <cellStyle name="Normal 6 15 3" xfId="16123" xr:uid="{00000000-0005-0000-0000-0000564C0000}"/>
    <cellStyle name="Normal 6 15 3 2" xfId="23043" xr:uid="{00000000-0005-0000-0000-0000574C0000}"/>
    <cellStyle name="Normal 6 15 4" xfId="16124" xr:uid="{00000000-0005-0000-0000-0000584C0000}"/>
    <cellStyle name="Normal 6 15 4 2" xfId="23044" xr:uid="{00000000-0005-0000-0000-0000594C0000}"/>
    <cellStyle name="Normal 6 15 5" xfId="16125" xr:uid="{00000000-0005-0000-0000-00005A4C0000}"/>
    <cellStyle name="Normal 6 15 5 2" xfId="23045" xr:uid="{00000000-0005-0000-0000-00005B4C0000}"/>
    <cellStyle name="Normal 6 15 6" xfId="23040" xr:uid="{00000000-0005-0000-0000-00005C4C0000}"/>
    <cellStyle name="Normal 6 16" xfId="16126" xr:uid="{00000000-0005-0000-0000-00005D4C0000}"/>
    <cellStyle name="Normal 6 16 2" xfId="16127" xr:uid="{00000000-0005-0000-0000-00005E4C0000}"/>
    <cellStyle name="Normal 6 16 2 2" xfId="16128" xr:uid="{00000000-0005-0000-0000-00005F4C0000}"/>
    <cellStyle name="Normal 6 16 2 2 2" xfId="23048" xr:uid="{00000000-0005-0000-0000-0000604C0000}"/>
    <cellStyle name="Normal 6 16 2 3" xfId="23047" xr:uid="{00000000-0005-0000-0000-0000614C0000}"/>
    <cellStyle name="Normal 6 16 3" xfId="16129" xr:uid="{00000000-0005-0000-0000-0000624C0000}"/>
    <cellStyle name="Normal 6 16 3 2" xfId="23049" xr:uid="{00000000-0005-0000-0000-0000634C0000}"/>
    <cellStyle name="Normal 6 16 4" xfId="16130" xr:uid="{00000000-0005-0000-0000-0000644C0000}"/>
    <cellStyle name="Normal 6 16 4 2" xfId="23050" xr:uid="{00000000-0005-0000-0000-0000654C0000}"/>
    <cellStyle name="Normal 6 16 5" xfId="16131" xr:uid="{00000000-0005-0000-0000-0000664C0000}"/>
    <cellStyle name="Normal 6 16 5 2" xfId="23051" xr:uid="{00000000-0005-0000-0000-0000674C0000}"/>
    <cellStyle name="Normal 6 16 6" xfId="23046" xr:uid="{00000000-0005-0000-0000-0000684C0000}"/>
    <cellStyle name="Normal 6 17" xfId="16132" xr:uid="{00000000-0005-0000-0000-0000694C0000}"/>
    <cellStyle name="Normal 6 17 2" xfId="16133" xr:uid="{00000000-0005-0000-0000-00006A4C0000}"/>
    <cellStyle name="Normal 6 17 2 2" xfId="16134" xr:uid="{00000000-0005-0000-0000-00006B4C0000}"/>
    <cellStyle name="Normal 6 17 2 2 2" xfId="23054" xr:uid="{00000000-0005-0000-0000-00006C4C0000}"/>
    <cellStyle name="Normal 6 17 2 3" xfId="23053" xr:uid="{00000000-0005-0000-0000-00006D4C0000}"/>
    <cellStyle name="Normal 6 17 3" xfId="16135" xr:uid="{00000000-0005-0000-0000-00006E4C0000}"/>
    <cellStyle name="Normal 6 17 3 2" xfId="23055" xr:uid="{00000000-0005-0000-0000-00006F4C0000}"/>
    <cellStyle name="Normal 6 17 4" xfId="16136" xr:uid="{00000000-0005-0000-0000-0000704C0000}"/>
    <cellStyle name="Normal 6 17 4 2" xfId="23056" xr:uid="{00000000-0005-0000-0000-0000714C0000}"/>
    <cellStyle name="Normal 6 17 5" xfId="16137" xr:uid="{00000000-0005-0000-0000-0000724C0000}"/>
    <cellStyle name="Normal 6 17 5 2" xfId="23057" xr:uid="{00000000-0005-0000-0000-0000734C0000}"/>
    <cellStyle name="Normal 6 17 6" xfId="23052" xr:uid="{00000000-0005-0000-0000-0000744C0000}"/>
    <cellStyle name="Normal 6 18" xfId="16138" xr:uid="{00000000-0005-0000-0000-0000754C0000}"/>
    <cellStyle name="Normal 6 18 2" xfId="16139" xr:uid="{00000000-0005-0000-0000-0000764C0000}"/>
    <cellStyle name="Normal 6 18 2 2" xfId="16140" xr:uid="{00000000-0005-0000-0000-0000774C0000}"/>
    <cellStyle name="Normal 6 18 2 2 2" xfId="16141" xr:uid="{00000000-0005-0000-0000-0000784C0000}"/>
    <cellStyle name="Normal 6 18 2 2 2 2" xfId="23061" xr:uid="{00000000-0005-0000-0000-0000794C0000}"/>
    <cellStyle name="Normal 6 18 2 2 3" xfId="23060" xr:uid="{00000000-0005-0000-0000-00007A4C0000}"/>
    <cellStyle name="Normal 6 18 2 3" xfId="16142" xr:uid="{00000000-0005-0000-0000-00007B4C0000}"/>
    <cellStyle name="Normal 6 18 2 3 2" xfId="23062" xr:uid="{00000000-0005-0000-0000-00007C4C0000}"/>
    <cellStyle name="Normal 6 18 2 4" xfId="16143" xr:uid="{00000000-0005-0000-0000-00007D4C0000}"/>
    <cellStyle name="Normal 6 18 2 4 2" xfId="23063" xr:uid="{00000000-0005-0000-0000-00007E4C0000}"/>
    <cellStyle name="Normal 6 18 2 5" xfId="23059" xr:uid="{00000000-0005-0000-0000-00007F4C0000}"/>
    <cellStyle name="Normal 6 18 3" xfId="16144" xr:uid="{00000000-0005-0000-0000-0000804C0000}"/>
    <cellStyle name="Normal 6 18 3 2" xfId="16145" xr:uid="{00000000-0005-0000-0000-0000814C0000}"/>
    <cellStyle name="Normal 6 18 3 2 2" xfId="23065" xr:uid="{00000000-0005-0000-0000-0000824C0000}"/>
    <cellStyle name="Normal 6 18 3 3" xfId="23064" xr:uid="{00000000-0005-0000-0000-0000834C0000}"/>
    <cellStyle name="Normal 6 18 4" xfId="16146" xr:uid="{00000000-0005-0000-0000-0000844C0000}"/>
    <cellStyle name="Normal 6 18 4 2" xfId="23066" xr:uid="{00000000-0005-0000-0000-0000854C0000}"/>
    <cellStyle name="Normal 6 18 5" xfId="16147" xr:uid="{00000000-0005-0000-0000-0000864C0000}"/>
    <cellStyle name="Normal 6 18 5 2" xfId="23067" xr:uid="{00000000-0005-0000-0000-0000874C0000}"/>
    <cellStyle name="Normal 6 18 6" xfId="23058" xr:uid="{00000000-0005-0000-0000-0000884C0000}"/>
    <cellStyle name="Normal 6 19" xfId="16148" xr:uid="{00000000-0005-0000-0000-0000894C0000}"/>
    <cellStyle name="Normal 6 19 2" xfId="16149" xr:uid="{00000000-0005-0000-0000-00008A4C0000}"/>
    <cellStyle name="Normal 6 19 2 2" xfId="23069" xr:uid="{00000000-0005-0000-0000-00008B4C0000}"/>
    <cellStyle name="Normal 6 19 3" xfId="16150" xr:uid="{00000000-0005-0000-0000-00008C4C0000}"/>
    <cellStyle name="Normal 6 19 3 2" xfId="23070" xr:uid="{00000000-0005-0000-0000-00008D4C0000}"/>
    <cellStyle name="Normal 6 19 4" xfId="23068" xr:uid="{00000000-0005-0000-0000-00008E4C0000}"/>
    <cellStyle name="Normal 6 2" xfId="16151" xr:uid="{00000000-0005-0000-0000-00008F4C0000}"/>
    <cellStyle name="Normal 6 2 10" xfId="16152" xr:uid="{00000000-0005-0000-0000-0000904C0000}"/>
    <cellStyle name="Normal 6 2 10 2" xfId="23071" xr:uid="{00000000-0005-0000-0000-0000914C0000}"/>
    <cellStyle name="Normal 6 2 11" xfId="16153" xr:uid="{00000000-0005-0000-0000-0000924C0000}"/>
    <cellStyle name="Normal 6 2 11 2" xfId="23072" xr:uid="{00000000-0005-0000-0000-0000934C0000}"/>
    <cellStyle name="Normal 6 2 2" xfId="16154" xr:uid="{00000000-0005-0000-0000-0000944C0000}"/>
    <cellStyle name="Normal 6 2 2 2" xfId="16155" xr:uid="{00000000-0005-0000-0000-0000954C0000}"/>
    <cellStyle name="Normal 6 2 2 2 2" xfId="16156" xr:uid="{00000000-0005-0000-0000-0000964C0000}"/>
    <cellStyle name="Normal 6 2 2 2 2 2" xfId="16157" xr:uid="{00000000-0005-0000-0000-0000974C0000}"/>
    <cellStyle name="Normal 6 2 2 2 2 2 2" xfId="23076" xr:uid="{00000000-0005-0000-0000-0000984C0000}"/>
    <cellStyle name="Normal 6 2 2 2 2 3" xfId="16158" xr:uid="{00000000-0005-0000-0000-0000994C0000}"/>
    <cellStyle name="Normal 6 2 2 2 2 3 2" xfId="23077" xr:uid="{00000000-0005-0000-0000-00009A4C0000}"/>
    <cellStyle name="Normal 6 2 2 2 2 4" xfId="16159" xr:uid="{00000000-0005-0000-0000-00009B4C0000}"/>
    <cellStyle name="Normal 6 2 2 2 2 5" xfId="16160" xr:uid="{00000000-0005-0000-0000-00009C4C0000}"/>
    <cellStyle name="Normal 6 2 2 2 2 6" xfId="23075" xr:uid="{00000000-0005-0000-0000-00009D4C0000}"/>
    <cellStyle name="Normal 6 2 2 2 3" xfId="16161" xr:uid="{00000000-0005-0000-0000-00009E4C0000}"/>
    <cellStyle name="Normal 6 2 2 2 3 2" xfId="16162" xr:uid="{00000000-0005-0000-0000-00009F4C0000}"/>
    <cellStyle name="Normal 6 2 2 2 3 2 2" xfId="23079" xr:uid="{00000000-0005-0000-0000-0000A04C0000}"/>
    <cellStyle name="Normal 6 2 2 2 3 3" xfId="23078" xr:uid="{00000000-0005-0000-0000-0000A14C0000}"/>
    <cellStyle name="Normal 6 2 2 2 4" xfId="16163" xr:uid="{00000000-0005-0000-0000-0000A24C0000}"/>
    <cellStyle name="Normal 6 2 2 2 4 2" xfId="23080" xr:uid="{00000000-0005-0000-0000-0000A34C0000}"/>
    <cellStyle name="Normal 6 2 2 2 5" xfId="16164" xr:uid="{00000000-0005-0000-0000-0000A44C0000}"/>
    <cellStyle name="Normal 6 2 2 2 5 2" xfId="16165" xr:uid="{00000000-0005-0000-0000-0000A54C0000}"/>
    <cellStyle name="Normal 6 2 2 2 5 3" xfId="23081" xr:uid="{00000000-0005-0000-0000-0000A64C0000}"/>
    <cellStyle name="Normal 6 2 2 2 6" xfId="16166" xr:uid="{00000000-0005-0000-0000-0000A74C0000}"/>
    <cellStyle name="Normal 6 2 2 2 6 2" xfId="16167" xr:uid="{00000000-0005-0000-0000-0000A84C0000}"/>
    <cellStyle name="Normal 6 2 2 2 6 3" xfId="23082" xr:uid="{00000000-0005-0000-0000-0000A94C0000}"/>
    <cellStyle name="Normal 6 2 2 2 7" xfId="23074" xr:uid="{00000000-0005-0000-0000-0000AA4C0000}"/>
    <cellStyle name="Normal 6 2 2 3" xfId="16168" xr:uid="{00000000-0005-0000-0000-0000AB4C0000}"/>
    <cellStyle name="Normal 6 2 2 3 2" xfId="16169" xr:uid="{00000000-0005-0000-0000-0000AC4C0000}"/>
    <cellStyle name="Normal 6 2 2 3 2 2" xfId="16170" xr:uid="{00000000-0005-0000-0000-0000AD4C0000}"/>
    <cellStyle name="Normal 6 2 2 3 2 2 2" xfId="23085" xr:uid="{00000000-0005-0000-0000-0000AE4C0000}"/>
    <cellStyle name="Normal 6 2 2 3 2 3" xfId="23084" xr:uid="{00000000-0005-0000-0000-0000AF4C0000}"/>
    <cellStyle name="Normal 6 2 2 3 3" xfId="16171" xr:uid="{00000000-0005-0000-0000-0000B04C0000}"/>
    <cellStyle name="Normal 6 2 2 3 3 2" xfId="23086" xr:uid="{00000000-0005-0000-0000-0000B14C0000}"/>
    <cellStyle name="Normal 6 2 2 3 4" xfId="16172" xr:uid="{00000000-0005-0000-0000-0000B24C0000}"/>
    <cellStyle name="Normal 6 2 2 3 5" xfId="16173" xr:uid="{00000000-0005-0000-0000-0000B34C0000}"/>
    <cellStyle name="Normal 6 2 2 3 6" xfId="23083" xr:uid="{00000000-0005-0000-0000-0000B44C0000}"/>
    <cellStyle name="Normal 6 2 2 4" xfId="16174" xr:uid="{00000000-0005-0000-0000-0000B54C0000}"/>
    <cellStyle name="Normal 6 2 2 4 2" xfId="16175" xr:uid="{00000000-0005-0000-0000-0000B64C0000}"/>
    <cellStyle name="Normal 6 2 2 4 2 2" xfId="23088" xr:uid="{00000000-0005-0000-0000-0000B74C0000}"/>
    <cellStyle name="Normal 6 2 2 4 3" xfId="23087" xr:uid="{00000000-0005-0000-0000-0000B84C0000}"/>
    <cellStyle name="Normal 6 2 2 5" xfId="16176" xr:uid="{00000000-0005-0000-0000-0000B94C0000}"/>
    <cellStyle name="Normal 6 2 2 5 2" xfId="23089" xr:uid="{00000000-0005-0000-0000-0000BA4C0000}"/>
    <cellStyle name="Normal 6 2 2 6" xfId="16177" xr:uid="{00000000-0005-0000-0000-0000BB4C0000}"/>
    <cellStyle name="Normal 6 2 2 6 2" xfId="16178" xr:uid="{00000000-0005-0000-0000-0000BC4C0000}"/>
    <cellStyle name="Normal 6 2 2 6 3" xfId="23090" xr:uid="{00000000-0005-0000-0000-0000BD4C0000}"/>
    <cellStyle name="Normal 6 2 2 7" xfId="16179" xr:uid="{00000000-0005-0000-0000-0000BE4C0000}"/>
    <cellStyle name="Normal 6 2 2 7 2" xfId="16180" xr:uid="{00000000-0005-0000-0000-0000BF4C0000}"/>
    <cellStyle name="Normal 6 2 2 7 3" xfId="23091" xr:uid="{00000000-0005-0000-0000-0000C04C0000}"/>
    <cellStyle name="Normal 6 2 2 8" xfId="16181" xr:uid="{00000000-0005-0000-0000-0000C14C0000}"/>
    <cellStyle name="Normal 6 2 2 8 2" xfId="23092" xr:uid="{00000000-0005-0000-0000-0000C24C0000}"/>
    <cellStyle name="Normal 6 2 2 9" xfId="23073" xr:uid="{00000000-0005-0000-0000-0000C34C0000}"/>
    <cellStyle name="Normal 6 2 3" xfId="16182" xr:uid="{00000000-0005-0000-0000-0000C44C0000}"/>
    <cellStyle name="Normal 6 2 3 2" xfId="16183" xr:uid="{00000000-0005-0000-0000-0000C54C0000}"/>
    <cellStyle name="Normal 6 2 3 2 2" xfId="16184" xr:uid="{00000000-0005-0000-0000-0000C64C0000}"/>
    <cellStyle name="Normal 6 2 3 2 2 2" xfId="23095" xr:uid="{00000000-0005-0000-0000-0000C74C0000}"/>
    <cellStyle name="Normal 6 2 3 2 3" xfId="16185" xr:uid="{00000000-0005-0000-0000-0000C84C0000}"/>
    <cellStyle name="Normal 6 2 3 2 3 2" xfId="23096" xr:uid="{00000000-0005-0000-0000-0000C94C0000}"/>
    <cellStyle name="Normal 6 2 3 2 4" xfId="16186" xr:uid="{00000000-0005-0000-0000-0000CA4C0000}"/>
    <cellStyle name="Normal 6 2 3 2 5" xfId="16187" xr:uid="{00000000-0005-0000-0000-0000CB4C0000}"/>
    <cellStyle name="Normal 6 2 3 2 6" xfId="23094" xr:uid="{00000000-0005-0000-0000-0000CC4C0000}"/>
    <cellStyle name="Normal 6 2 3 3" xfId="16188" xr:uid="{00000000-0005-0000-0000-0000CD4C0000}"/>
    <cellStyle name="Normal 6 2 3 3 2" xfId="16189" xr:uid="{00000000-0005-0000-0000-0000CE4C0000}"/>
    <cellStyle name="Normal 6 2 3 3 2 2" xfId="23098" xr:uid="{00000000-0005-0000-0000-0000CF4C0000}"/>
    <cellStyle name="Normal 6 2 3 3 3" xfId="23097" xr:uid="{00000000-0005-0000-0000-0000D04C0000}"/>
    <cellStyle name="Normal 6 2 3 4" xfId="16190" xr:uid="{00000000-0005-0000-0000-0000D14C0000}"/>
    <cellStyle name="Normal 6 2 3 4 2" xfId="23099" xr:uid="{00000000-0005-0000-0000-0000D24C0000}"/>
    <cellStyle name="Normal 6 2 3 5" xfId="16191" xr:uid="{00000000-0005-0000-0000-0000D34C0000}"/>
    <cellStyle name="Normal 6 2 3 5 2" xfId="16192" xr:uid="{00000000-0005-0000-0000-0000D44C0000}"/>
    <cellStyle name="Normal 6 2 3 5 3" xfId="23100" xr:uid="{00000000-0005-0000-0000-0000D54C0000}"/>
    <cellStyle name="Normal 6 2 3 6" xfId="16193" xr:uid="{00000000-0005-0000-0000-0000D64C0000}"/>
    <cellStyle name="Normal 6 2 3 6 2" xfId="16194" xr:uid="{00000000-0005-0000-0000-0000D74C0000}"/>
    <cellStyle name="Normal 6 2 3 6 3" xfId="23101" xr:uid="{00000000-0005-0000-0000-0000D84C0000}"/>
    <cellStyle name="Normal 6 2 3 7" xfId="16195" xr:uid="{00000000-0005-0000-0000-0000D94C0000}"/>
    <cellStyle name="Normal 6 2 3 7 2" xfId="23102" xr:uid="{00000000-0005-0000-0000-0000DA4C0000}"/>
    <cellStyle name="Normal 6 2 3 8" xfId="23093" xr:uid="{00000000-0005-0000-0000-0000DB4C0000}"/>
    <cellStyle name="Normal 6 2 4" xfId="16196" xr:uid="{00000000-0005-0000-0000-0000DC4C0000}"/>
    <cellStyle name="Normal 6 2 4 2" xfId="16197" xr:uid="{00000000-0005-0000-0000-0000DD4C0000}"/>
    <cellStyle name="Normal 6 2 4 2 2" xfId="16198" xr:uid="{00000000-0005-0000-0000-0000DE4C0000}"/>
    <cellStyle name="Normal 6 2 4 2 2 2" xfId="23105" xr:uid="{00000000-0005-0000-0000-0000DF4C0000}"/>
    <cellStyle name="Normal 6 2 4 2 3" xfId="23104" xr:uid="{00000000-0005-0000-0000-0000E04C0000}"/>
    <cellStyle name="Normal 6 2 4 3" xfId="16199" xr:uid="{00000000-0005-0000-0000-0000E14C0000}"/>
    <cellStyle name="Normal 6 2 4 3 2" xfId="23106" xr:uid="{00000000-0005-0000-0000-0000E24C0000}"/>
    <cellStyle name="Normal 6 2 4 4" xfId="16200" xr:uid="{00000000-0005-0000-0000-0000E34C0000}"/>
    <cellStyle name="Normal 6 2 4 4 2" xfId="16201" xr:uid="{00000000-0005-0000-0000-0000E44C0000}"/>
    <cellStyle name="Normal 6 2 4 4 3" xfId="23107" xr:uid="{00000000-0005-0000-0000-0000E54C0000}"/>
    <cellStyle name="Normal 6 2 4 5" xfId="16202" xr:uid="{00000000-0005-0000-0000-0000E64C0000}"/>
    <cellStyle name="Normal 6 2 4 6" xfId="23103" xr:uid="{00000000-0005-0000-0000-0000E74C0000}"/>
    <cellStyle name="Normal 6 2 5" xfId="16203" xr:uid="{00000000-0005-0000-0000-0000E84C0000}"/>
    <cellStyle name="Normal 6 2 5 2" xfId="16204" xr:uid="{00000000-0005-0000-0000-0000E94C0000}"/>
    <cellStyle name="Normal 6 2 5 2 2" xfId="23109" xr:uid="{00000000-0005-0000-0000-0000EA4C0000}"/>
    <cellStyle name="Normal 6 2 5 3" xfId="16205" xr:uid="{00000000-0005-0000-0000-0000EB4C0000}"/>
    <cellStyle name="Normal 6 2 5 3 2" xfId="23110" xr:uid="{00000000-0005-0000-0000-0000EC4C0000}"/>
    <cellStyle name="Normal 6 2 5 4" xfId="23108" xr:uid="{00000000-0005-0000-0000-0000ED4C0000}"/>
    <cellStyle name="Normal 6 2 6" xfId="16206" xr:uid="{00000000-0005-0000-0000-0000EE4C0000}"/>
    <cellStyle name="Normal 6 2 6 2" xfId="16207" xr:uid="{00000000-0005-0000-0000-0000EF4C0000}"/>
    <cellStyle name="Normal 6 2 6 2 2" xfId="23112" xr:uid="{00000000-0005-0000-0000-0000F04C0000}"/>
    <cellStyle name="Normal 6 2 6 3" xfId="23111" xr:uid="{00000000-0005-0000-0000-0000F14C0000}"/>
    <cellStyle name="Normal 6 2 7" xfId="16208" xr:uid="{00000000-0005-0000-0000-0000F24C0000}"/>
    <cellStyle name="Normal 6 2 7 2" xfId="16209" xr:uid="{00000000-0005-0000-0000-0000F34C0000}"/>
    <cellStyle name="Normal 6 2 7 3" xfId="23113" xr:uid="{00000000-0005-0000-0000-0000F44C0000}"/>
    <cellStyle name="Normal 6 2 8" xfId="16210" xr:uid="{00000000-0005-0000-0000-0000F54C0000}"/>
    <cellStyle name="Normal 6 2 8 2" xfId="16211" xr:uid="{00000000-0005-0000-0000-0000F64C0000}"/>
    <cellStyle name="Normal 6 2 8 3" xfId="23114" xr:uid="{00000000-0005-0000-0000-0000F74C0000}"/>
    <cellStyle name="Normal 6 2 9" xfId="16212" xr:uid="{00000000-0005-0000-0000-0000F84C0000}"/>
    <cellStyle name="Normal 6 2 9 2" xfId="23115" xr:uid="{00000000-0005-0000-0000-0000F94C0000}"/>
    <cellStyle name="Normal 6 2_EBT" xfId="25584" xr:uid="{00000000-0005-0000-0000-0000FA4C0000}"/>
    <cellStyle name="Normal 6 20" xfId="16213" xr:uid="{00000000-0005-0000-0000-0000FB4C0000}"/>
    <cellStyle name="Normal 6 20 2" xfId="16214" xr:uid="{00000000-0005-0000-0000-0000FC4C0000}"/>
    <cellStyle name="Normal 6 20 2 2" xfId="23117" xr:uid="{00000000-0005-0000-0000-0000FD4C0000}"/>
    <cellStyle name="Normal 6 20 3" xfId="16215" xr:uid="{00000000-0005-0000-0000-0000FE4C0000}"/>
    <cellStyle name="Normal 6 20 3 2" xfId="23118" xr:uid="{00000000-0005-0000-0000-0000FF4C0000}"/>
    <cellStyle name="Normal 6 20 4" xfId="23116" xr:uid="{00000000-0005-0000-0000-0000004D0000}"/>
    <cellStyle name="Normal 6 21" xfId="16216" xr:uid="{00000000-0005-0000-0000-0000014D0000}"/>
    <cellStyle name="Normal 6 21 2" xfId="16217" xr:uid="{00000000-0005-0000-0000-0000024D0000}"/>
    <cellStyle name="Normal 6 21 2 2" xfId="23120" xr:uid="{00000000-0005-0000-0000-0000034D0000}"/>
    <cellStyle name="Normal 6 21 3" xfId="16218" xr:uid="{00000000-0005-0000-0000-0000044D0000}"/>
    <cellStyle name="Normal 6 21 3 2" xfId="23121" xr:uid="{00000000-0005-0000-0000-0000054D0000}"/>
    <cellStyle name="Normal 6 21 4" xfId="23119" xr:uid="{00000000-0005-0000-0000-0000064D0000}"/>
    <cellStyle name="Normal 6 22" xfId="16219" xr:uid="{00000000-0005-0000-0000-0000074D0000}"/>
    <cellStyle name="Normal 6 22 2" xfId="16220" xr:uid="{00000000-0005-0000-0000-0000084D0000}"/>
    <cellStyle name="Normal 6 22 2 2" xfId="23123" xr:uid="{00000000-0005-0000-0000-0000094D0000}"/>
    <cellStyle name="Normal 6 22 3" xfId="23122" xr:uid="{00000000-0005-0000-0000-00000A4D0000}"/>
    <cellStyle name="Normal 6 23" xfId="16221" xr:uid="{00000000-0005-0000-0000-00000B4D0000}"/>
    <cellStyle name="Normal 6 23 2" xfId="16222" xr:uid="{00000000-0005-0000-0000-00000C4D0000}"/>
    <cellStyle name="Normal 6 23 2 2" xfId="23125" xr:uid="{00000000-0005-0000-0000-00000D4D0000}"/>
    <cellStyle name="Normal 6 23 3" xfId="23124" xr:uid="{00000000-0005-0000-0000-00000E4D0000}"/>
    <cellStyle name="Normal 6 24" xfId="16223" xr:uid="{00000000-0005-0000-0000-00000F4D0000}"/>
    <cellStyle name="Normal 6 24 2" xfId="16224" xr:uid="{00000000-0005-0000-0000-0000104D0000}"/>
    <cellStyle name="Normal 6 24 2 2" xfId="23127" xr:uid="{00000000-0005-0000-0000-0000114D0000}"/>
    <cellStyle name="Normal 6 24 3" xfId="23126" xr:uid="{00000000-0005-0000-0000-0000124D0000}"/>
    <cellStyle name="Normal 6 25" xfId="16225" xr:uid="{00000000-0005-0000-0000-0000134D0000}"/>
    <cellStyle name="Normal 6 25 2" xfId="23128" xr:uid="{00000000-0005-0000-0000-0000144D0000}"/>
    <cellStyle name="Normal 6 26" xfId="16226" xr:uid="{00000000-0005-0000-0000-0000154D0000}"/>
    <cellStyle name="Normal 6 26 2" xfId="23129" xr:uid="{00000000-0005-0000-0000-0000164D0000}"/>
    <cellStyle name="Normal 6 27" xfId="16227" xr:uid="{00000000-0005-0000-0000-0000174D0000}"/>
    <cellStyle name="Normal 6 27 2" xfId="23130" xr:uid="{00000000-0005-0000-0000-0000184D0000}"/>
    <cellStyle name="Normal 6 28" xfId="16228" xr:uid="{00000000-0005-0000-0000-0000194D0000}"/>
    <cellStyle name="Normal 6 28 2" xfId="23131" xr:uid="{00000000-0005-0000-0000-00001A4D0000}"/>
    <cellStyle name="Normal 6 29" xfId="16229" xr:uid="{00000000-0005-0000-0000-00001B4D0000}"/>
    <cellStyle name="Normal 6 29 2" xfId="23132" xr:uid="{00000000-0005-0000-0000-00001C4D0000}"/>
    <cellStyle name="Normal 6 3" xfId="16230" xr:uid="{00000000-0005-0000-0000-00001D4D0000}"/>
    <cellStyle name="Normal 6 3 10" xfId="16231" xr:uid="{00000000-0005-0000-0000-00001E4D0000}"/>
    <cellStyle name="Normal 6 3 10 2" xfId="23133" xr:uid="{00000000-0005-0000-0000-00001F4D0000}"/>
    <cellStyle name="Normal 6 3 2" xfId="16232" xr:uid="{00000000-0005-0000-0000-0000204D0000}"/>
    <cellStyle name="Normal 6 3 2 2" xfId="16233" xr:uid="{00000000-0005-0000-0000-0000214D0000}"/>
    <cellStyle name="Normal 6 3 2 2 2" xfId="16234" xr:uid="{00000000-0005-0000-0000-0000224D0000}"/>
    <cellStyle name="Normal 6 3 2 2 2 2" xfId="23136" xr:uid="{00000000-0005-0000-0000-0000234D0000}"/>
    <cellStyle name="Normal 6 3 2 2 3" xfId="16235" xr:uid="{00000000-0005-0000-0000-0000244D0000}"/>
    <cellStyle name="Normal 6 3 2 2 3 2" xfId="23137" xr:uid="{00000000-0005-0000-0000-0000254D0000}"/>
    <cellStyle name="Normal 6 3 2 2 4" xfId="16236" xr:uid="{00000000-0005-0000-0000-0000264D0000}"/>
    <cellStyle name="Normal 6 3 2 2 5" xfId="16237" xr:uid="{00000000-0005-0000-0000-0000274D0000}"/>
    <cellStyle name="Normal 6 3 2 2 6" xfId="23135" xr:uid="{00000000-0005-0000-0000-0000284D0000}"/>
    <cellStyle name="Normal 6 3 2 3" xfId="16238" xr:uid="{00000000-0005-0000-0000-0000294D0000}"/>
    <cellStyle name="Normal 6 3 2 3 2" xfId="16239" xr:uid="{00000000-0005-0000-0000-00002A4D0000}"/>
    <cellStyle name="Normal 6 3 2 3 2 2" xfId="23139" xr:uid="{00000000-0005-0000-0000-00002B4D0000}"/>
    <cellStyle name="Normal 6 3 2 3 3" xfId="23138" xr:uid="{00000000-0005-0000-0000-00002C4D0000}"/>
    <cellStyle name="Normal 6 3 2 4" xfId="16240" xr:uid="{00000000-0005-0000-0000-00002D4D0000}"/>
    <cellStyle name="Normal 6 3 2 4 2" xfId="23140" xr:uid="{00000000-0005-0000-0000-00002E4D0000}"/>
    <cellStyle name="Normal 6 3 2 5" xfId="16241" xr:uid="{00000000-0005-0000-0000-00002F4D0000}"/>
    <cellStyle name="Normal 6 3 2 5 2" xfId="16242" xr:uid="{00000000-0005-0000-0000-0000304D0000}"/>
    <cellStyle name="Normal 6 3 2 5 3" xfId="23141" xr:uid="{00000000-0005-0000-0000-0000314D0000}"/>
    <cellStyle name="Normal 6 3 2 6" xfId="16243" xr:uid="{00000000-0005-0000-0000-0000324D0000}"/>
    <cellStyle name="Normal 6 3 2 6 2" xfId="16244" xr:uid="{00000000-0005-0000-0000-0000334D0000}"/>
    <cellStyle name="Normal 6 3 2 6 3" xfId="23142" xr:uid="{00000000-0005-0000-0000-0000344D0000}"/>
    <cellStyle name="Normal 6 3 2 7" xfId="16245" xr:uid="{00000000-0005-0000-0000-0000354D0000}"/>
    <cellStyle name="Normal 6 3 2 7 2" xfId="23143" xr:uid="{00000000-0005-0000-0000-0000364D0000}"/>
    <cellStyle name="Normal 6 3 2 8" xfId="23134" xr:uid="{00000000-0005-0000-0000-0000374D0000}"/>
    <cellStyle name="Normal 6 3 3" xfId="16246" xr:uid="{00000000-0005-0000-0000-0000384D0000}"/>
    <cellStyle name="Normal 6 3 3 2" xfId="16247" xr:uid="{00000000-0005-0000-0000-0000394D0000}"/>
    <cellStyle name="Normal 6 3 3 2 2" xfId="16248" xr:uid="{00000000-0005-0000-0000-00003A4D0000}"/>
    <cellStyle name="Normal 6 3 3 2 2 2" xfId="23146" xr:uid="{00000000-0005-0000-0000-00003B4D0000}"/>
    <cellStyle name="Normal 6 3 3 2 3" xfId="23145" xr:uid="{00000000-0005-0000-0000-00003C4D0000}"/>
    <cellStyle name="Normal 6 3 3 3" xfId="16249" xr:uid="{00000000-0005-0000-0000-00003D4D0000}"/>
    <cellStyle name="Normal 6 3 3 3 2" xfId="23147" xr:uid="{00000000-0005-0000-0000-00003E4D0000}"/>
    <cellStyle name="Normal 6 3 3 4" xfId="16250" xr:uid="{00000000-0005-0000-0000-00003F4D0000}"/>
    <cellStyle name="Normal 6 3 3 4 2" xfId="16251" xr:uid="{00000000-0005-0000-0000-0000404D0000}"/>
    <cellStyle name="Normal 6 3 3 4 3" xfId="23148" xr:uid="{00000000-0005-0000-0000-0000414D0000}"/>
    <cellStyle name="Normal 6 3 3 5" xfId="16252" xr:uid="{00000000-0005-0000-0000-0000424D0000}"/>
    <cellStyle name="Normal 6 3 3 6" xfId="23144" xr:uid="{00000000-0005-0000-0000-0000434D0000}"/>
    <cellStyle name="Normal 6 3 4" xfId="16253" xr:uid="{00000000-0005-0000-0000-0000444D0000}"/>
    <cellStyle name="Normal 6 3 4 2" xfId="16254" xr:uid="{00000000-0005-0000-0000-0000454D0000}"/>
    <cellStyle name="Normal 6 3 4 2 2" xfId="23150" xr:uid="{00000000-0005-0000-0000-0000464D0000}"/>
    <cellStyle name="Normal 6 3 4 3" xfId="16255" xr:uid="{00000000-0005-0000-0000-0000474D0000}"/>
    <cellStyle name="Normal 6 3 4 3 2" xfId="23151" xr:uid="{00000000-0005-0000-0000-0000484D0000}"/>
    <cellStyle name="Normal 6 3 4 4" xfId="23149" xr:uid="{00000000-0005-0000-0000-0000494D0000}"/>
    <cellStyle name="Normal 6 3 5" xfId="16256" xr:uid="{00000000-0005-0000-0000-00004A4D0000}"/>
    <cellStyle name="Normal 6 3 5 2" xfId="23152" xr:uid="{00000000-0005-0000-0000-00004B4D0000}"/>
    <cellStyle name="Normal 6 3 6" xfId="16257" xr:uid="{00000000-0005-0000-0000-00004C4D0000}"/>
    <cellStyle name="Normal 6 3 6 2" xfId="16258" xr:uid="{00000000-0005-0000-0000-00004D4D0000}"/>
    <cellStyle name="Normal 6 3 6 3" xfId="23153" xr:uid="{00000000-0005-0000-0000-00004E4D0000}"/>
    <cellStyle name="Normal 6 3 7" xfId="16259" xr:uid="{00000000-0005-0000-0000-00004F4D0000}"/>
    <cellStyle name="Normal 6 3 7 2" xfId="16260" xr:uid="{00000000-0005-0000-0000-0000504D0000}"/>
    <cellStyle name="Normal 6 3 7 3" xfId="23154" xr:uid="{00000000-0005-0000-0000-0000514D0000}"/>
    <cellStyle name="Normal 6 3 8" xfId="16261" xr:uid="{00000000-0005-0000-0000-0000524D0000}"/>
    <cellStyle name="Normal 6 3 8 2" xfId="23155" xr:uid="{00000000-0005-0000-0000-0000534D0000}"/>
    <cellStyle name="Normal 6 3 9" xfId="16262" xr:uid="{00000000-0005-0000-0000-0000544D0000}"/>
    <cellStyle name="Normal 6 3 9 2" xfId="23156" xr:uid="{00000000-0005-0000-0000-0000554D0000}"/>
    <cellStyle name="Normal 6 30" xfId="16263" xr:uid="{00000000-0005-0000-0000-0000564D0000}"/>
    <cellStyle name="Normal 6 30 2" xfId="23157" xr:uid="{00000000-0005-0000-0000-0000574D0000}"/>
    <cellStyle name="Normal 6 31" xfId="16264" xr:uid="{00000000-0005-0000-0000-0000584D0000}"/>
    <cellStyle name="Normal 6 31 2" xfId="23158" xr:uid="{00000000-0005-0000-0000-0000594D0000}"/>
    <cellStyle name="Normal 6 4" xfId="16265" xr:uid="{00000000-0005-0000-0000-00005A4D0000}"/>
    <cellStyle name="Normal 6 4 2" xfId="16266" xr:uid="{00000000-0005-0000-0000-00005B4D0000}"/>
    <cellStyle name="Normal 6 4 2 2" xfId="16267" xr:uid="{00000000-0005-0000-0000-00005C4D0000}"/>
    <cellStyle name="Normal 6 4 2 2 2" xfId="16268" xr:uid="{00000000-0005-0000-0000-00005D4D0000}"/>
    <cellStyle name="Normal 6 4 2 2 2 2" xfId="23162" xr:uid="{00000000-0005-0000-0000-00005E4D0000}"/>
    <cellStyle name="Normal 6 4 2 2 3" xfId="16269" xr:uid="{00000000-0005-0000-0000-00005F4D0000}"/>
    <cellStyle name="Normal 6 4 2 2 3 2" xfId="23163" xr:uid="{00000000-0005-0000-0000-0000604D0000}"/>
    <cellStyle name="Normal 6 4 2 2 4" xfId="23161" xr:uid="{00000000-0005-0000-0000-0000614D0000}"/>
    <cellStyle name="Normal 6 4 2 3" xfId="16270" xr:uid="{00000000-0005-0000-0000-0000624D0000}"/>
    <cellStyle name="Normal 6 4 2 3 2" xfId="16271" xr:uid="{00000000-0005-0000-0000-0000634D0000}"/>
    <cellStyle name="Normal 6 4 2 3 2 2" xfId="23165" xr:uid="{00000000-0005-0000-0000-0000644D0000}"/>
    <cellStyle name="Normal 6 4 2 3 3" xfId="23164" xr:uid="{00000000-0005-0000-0000-0000654D0000}"/>
    <cellStyle name="Normal 6 4 2 4" xfId="16272" xr:uid="{00000000-0005-0000-0000-0000664D0000}"/>
    <cellStyle name="Normal 6 4 2 4 2" xfId="16273" xr:uid="{00000000-0005-0000-0000-0000674D0000}"/>
    <cellStyle name="Normal 6 4 2 4 3" xfId="23166" xr:uid="{00000000-0005-0000-0000-0000684D0000}"/>
    <cellStyle name="Normal 6 4 2 5" xfId="16274" xr:uid="{00000000-0005-0000-0000-0000694D0000}"/>
    <cellStyle name="Normal 6 4 2 5 2" xfId="16275" xr:uid="{00000000-0005-0000-0000-00006A4D0000}"/>
    <cellStyle name="Normal 6 4 2 5 3" xfId="23167" xr:uid="{00000000-0005-0000-0000-00006B4D0000}"/>
    <cellStyle name="Normal 6 4 2 6" xfId="16276" xr:uid="{00000000-0005-0000-0000-00006C4D0000}"/>
    <cellStyle name="Normal 6 4 2 6 2" xfId="23168" xr:uid="{00000000-0005-0000-0000-00006D4D0000}"/>
    <cellStyle name="Normal 6 4 2 7" xfId="16277" xr:uid="{00000000-0005-0000-0000-00006E4D0000}"/>
    <cellStyle name="Normal 6 4 2 7 2" xfId="23169" xr:uid="{00000000-0005-0000-0000-00006F4D0000}"/>
    <cellStyle name="Normal 6 4 2 8" xfId="23160" xr:uid="{00000000-0005-0000-0000-0000704D0000}"/>
    <cellStyle name="Normal 6 4 3" xfId="16278" xr:uid="{00000000-0005-0000-0000-0000714D0000}"/>
    <cellStyle name="Normal 6 4 3 2" xfId="16279" xr:uid="{00000000-0005-0000-0000-0000724D0000}"/>
    <cellStyle name="Normal 6 4 3 2 2" xfId="16280" xr:uid="{00000000-0005-0000-0000-0000734D0000}"/>
    <cellStyle name="Normal 6 4 3 2 2 2" xfId="23172" xr:uid="{00000000-0005-0000-0000-0000744D0000}"/>
    <cellStyle name="Normal 6 4 3 2 3" xfId="23171" xr:uid="{00000000-0005-0000-0000-0000754D0000}"/>
    <cellStyle name="Normal 6 4 3 3" xfId="16281" xr:uid="{00000000-0005-0000-0000-0000764D0000}"/>
    <cellStyle name="Normal 6 4 3 3 2" xfId="23173" xr:uid="{00000000-0005-0000-0000-0000774D0000}"/>
    <cellStyle name="Normal 6 4 3 4" xfId="16282" xr:uid="{00000000-0005-0000-0000-0000784D0000}"/>
    <cellStyle name="Normal 6 4 3 4 2" xfId="23174" xr:uid="{00000000-0005-0000-0000-0000794D0000}"/>
    <cellStyle name="Normal 6 4 3 5" xfId="23170" xr:uid="{00000000-0005-0000-0000-00007A4D0000}"/>
    <cellStyle name="Normal 6 4 4" xfId="16283" xr:uid="{00000000-0005-0000-0000-00007B4D0000}"/>
    <cellStyle name="Normal 6 4 4 2" xfId="16284" xr:uid="{00000000-0005-0000-0000-00007C4D0000}"/>
    <cellStyle name="Normal 6 4 4 2 2" xfId="23176" xr:uid="{00000000-0005-0000-0000-00007D4D0000}"/>
    <cellStyle name="Normal 6 4 4 3" xfId="16285" xr:uid="{00000000-0005-0000-0000-00007E4D0000}"/>
    <cellStyle name="Normal 6 4 4 3 2" xfId="23177" xr:uid="{00000000-0005-0000-0000-00007F4D0000}"/>
    <cellStyle name="Normal 6 4 4 4" xfId="23175" xr:uid="{00000000-0005-0000-0000-0000804D0000}"/>
    <cellStyle name="Normal 6 4 5" xfId="16286" xr:uid="{00000000-0005-0000-0000-0000814D0000}"/>
    <cellStyle name="Normal 6 4 5 2" xfId="16287" xr:uid="{00000000-0005-0000-0000-0000824D0000}"/>
    <cellStyle name="Normal 6 4 5 3" xfId="23178" xr:uid="{00000000-0005-0000-0000-0000834D0000}"/>
    <cellStyle name="Normal 6 4 6" xfId="16288" xr:uid="{00000000-0005-0000-0000-0000844D0000}"/>
    <cellStyle name="Normal 6 4 6 2" xfId="16289" xr:uid="{00000000-0005-0000-0000-0000854D0000}"/>
    <cellStyle name="Normal 6 4 6 3" xfId="23179" xr:uid="{00000000-0005-0000-0000-0000864D0000}"/>
    <cellStyle name="Normal 6 4 7" xfId="16290" xr:uid="{00000000-0005-0000-0000-0000874D0000}"/>
    <cellStyle name="Normal 6 4 7 2" xfId="23180" xr:uid="{00000000-0005-0000-0000-0000884D0000}"/>
    <cellStyle name="Normal 6 4 8" xfId="16291" xr:uid="{00000000-0005-0000-0000-0000894D0000}"/>
    <cellStyle name="Normal 6 4 8 2" xfId="23181" xr:uid="{00000000-0005-0000-0000-00008A4D0000}"/>
    <cellStyle name="Normal 6 4 9" xfId="23159" xr:uid="{00000000-0005-0000-0000-00008B4D0000}"/>
    <cellStyle name="Normal 6 5" xfId="16292" xr:uid="{00000000-0005-0000-0000-00008C4D0000}"/>
    <cellStyle name="Normal 6 5 2" xfId="16293" xr:uid="{00000000-0005-0000-0000-00008D4D0000}"/>
    <cellStyle name="Normal 6 5 2 2" xfId="16294" xr:uid="{00000000-0005-0000-0000-00008E4D0000}"/>
    <cellStyle name="Normal 6 5 2 2 2" xfId="16295" xr:uid="{00000000-0005-0000-0000-00008F4D0000}"/>
    <cellStyle name="Normal 6 5 2 2 2 2" xfId="23185" xr:uid="{00000000-0005-0000-0000-0000904D0000}"/>
    <cellStyle name="Normal 6 5 2 2 3" xfId="16296" xr:uid="{00000000-0005-0000-0000-0000914D0000}"/>
    <cellStyle name="Normal 6 5 2 2 3 2" xfId="23186" xr:uid="{00000000-0005-0000-0000-0000924D0000}"/>
    <cellStyle name="Normal 6 5 2 2 4" xfId="23184" xr:uid="{00000000-0005-0000-0000-0000934D0000}"/>
    <cellStyle name="Normal 6 5 2 3" xfId="16297" xr:uid="{00000000-0005-0000-0000-0000944D0000}"/>
    <cellStyle name="Normal 6 5 2 3 2" xfId="23187" xr:uid="{00000000-0005-0000-0000-0000954D0000}"/>
    <cellStyle name="Normal 6 5 2 4" xfId="16298" xr:uid="{00000000-0005-0000-0000-0000964D0000}"/>
    <cellStyle name="Normal 6 5 2 4 2" xfId="23188" xr:uid="{00000000-0005-0000-0000-0000974D0000}"/>
    <cellStyle name="Normal 6 5 2 5" xfId="16299" xr:uid="{00000000-0005-0000-0000-0000984D0000}"/>
    <cellStyle name="Normal 6 5 2 5 2" xfId="23189" xr:uid="{00000000-0005-0000-0000-0000994D0000}"/>
    <cellStyle name="Normal 6 5 2 6" xfId="16300" xr:uid="{00000000-0005-0000-0000-00009A4D0000}"/>
    <cellStyle name="Normal 6 5 2 6 2" xfId="23190" xr:uid="{00000000-0005-0000-0000-00009B4D0000}"/>
    <cellStyle name="Normal 6 5 2 7" xfId="16301" xr:uid="{00000000-0005-0000-0000-00009C4D0000}"/>
    <cellStyle name="Normal 6 5 2 7 2" xfId="23191" xr:uid="{00000000-0005-0000-0000-00009D4D0000}"/>
    <cellStyle name="Normal 6 5 2 8" xfId="23183" xr:uid="{00000000-0005-0000-0000-00009E4D0000}"/>
    <cellStyle name="Normal 6 5 3" xfId="16302" xr:uid="{00000000-0005-0000-0000-00009F4D0000}"/>
    <cellStyle name="Normal 6 5 3 2" xfId="16303" xr:uid="{00000000-0005-0000-0000-0000A04D0000}"/>
    <cellStyle name="Normal 6 5 3 2 2" xfId="23193" xr:uid="{00000000-0005-0000-0000-0000A14D0000}"/>
    <cellStyle name="Normal 6 5 3 3" xfId="16304" xr:uid="{00000000-0005-0000-0000-0000A24D0000}"/>
    <cellStyle name="Normal 6 5 3 3 2" xfId="23194" xr:uid="{00000000-0005-0000-0000-0000A34D0000}"/>
    <cellStyle name="Normal 6 5 3 4" xfId="16305" xr:uid="{00000000-0005-0000-0000-0000A44D0000}"/>
    <cellStyle name="Normal 6 5 3 4 2" xfId="23195" xr:uid="{00000000-0005-0000-0000-0000A54D0000}"/>
    <cellStyle name="Normal 6 5 3 5" xfId="23192" xr:uid="{00000000-0005-0000-0000-0000A64D0000}"/>
    <cellStyle name="Normal 6 5 4" xfId="16306" xr:uid="{00000000-0005-0000-0000-0000A74D0000}"/>
    <cellStyle name="Normal 6 5 4 2" xfId="16307" xr:uid="{00000000-0005-0000-0000-0000A84D0000}"/>
    <cellStyle name="Normal 6 5 4 2 2" xfId="23197" xr:uid="{00000000-0005-0000-0000-0000A94D0000}"/>
    <cellStyle name="Normal 6 5 4 3" xfId="16308" xr:uid="{00000000-0005-0000-0000-0000AA4D0000}"/>
    <cellStyle name="Normal 6 5 4 3 2" xfId="23198" xr:uid="{00000000-0005-0000-0000-0000AB4D0000}"/>
    <cellStyle name="Normal 6 5 4 4" xfId="16309" xr:uid="{00000000-0005-0000-0000-0000AC4D0000}"/>
    <cellStyle name="Normal 6 5 4 5" xfId="23196" xr:uid="{00000000-0005-0000-0000-0000AD4D0000}"/>
    <cellStyle name="Normal 6 5 5" xfId="16310" xr:uid="{00000000-0005-0000-0000-0000AE4D0000}"/>
    <cellStyle name="Normal 6 5 5 2" xfId="16311" xr:uid="{00000000-0005-0000-0000-0000AF4D0000}"/>
    <cellStyle name="Normal 6 5 5 3" xfId="23199" xr:uid="{00000000-0005-0000-0000-0000B04D0000}"/>
    <cellStyle name="Normal 6 5 6" xfId="16312" xr:uid="{00000000-0005-0000-0000-0000B14D0000}"/>
    <cellStyle name="Normal 6 5 6 2" xfId="23200" xr:uid="{00000000-0005-0000-0000-0000B24D0000}"/>
    <cellStyle name="Normal 6 5 7" xfId="16313" xr:uid="{00000000-0005-0000-0000-0000B34D0000}"/>
    <cellStyle name="Normal 6 5 7 2" xfId="23201" xr:uid="{00000000-0005-0000-0000-0000B44D0000}"/>
    <cellStyle name="Normal 6 5 8" xfId="16314" xr:uid="{00000000-0005-0000-0000-0000B54D0000}"/>
    <cellStyle name="Normal 6 5 8 2" xfId="23202" xr:uid="{00000000-0005-0000-0000-0000B64D0000}"/>
    <cellStyle name="Normal 6 5 9" xfId="23182" xr:uid="{00000000-0005-0000-0000-0000B74D0000}"/>
    <cellStyle name="Normal 6 6" xfId="16315" xr:uid="{00000000-0005-0000-0000-0000B84D0000}"/>
    <cellStyle name="Normal 6 6 2" xfId="16316" xr:uid="{00000000-0005-0000-0000-0000B94D0000}"/>
    <cellStyle name="Normal 6 6 2 2" xfId="16317" xr:uid="{00000000-0005-0000-0000-0000BA4D0000}"/>
    <cellStyle name="Normal 6 6 2 2 2" xfId="23205" xr:uid="{00000000-0005-0000-0000-0000BB4D0000}"/>
    <cellStyle name="Normal 6 6 2 3" xfId="16318" xr:uid="{00000000-0005-0000-0000-0000BC4D0000}"/>
    <cellStyle name="Normal 6 6 2 3 2" xfId="23206" xr:uid="{00000000-0005-0000-0000-0000BD4D0000}"/>
    <cellStyle name="Normal 6 6 2 4" xfId="16319" xr:uid="{00000000-0005-0000-0000-0000BE4D0000}"/>
    <cellStyle name="Normal 6 6 2 4 2" xfId="23207" xr:uid="{00000000-0005-0000-0000-0000BF4D0000}"/>
    <cellStyle name="Normal 6 6 2 5" xfId="16320" xr:uid="{00000000-0005-0000-0000-0000C04D0000}"/>
    <cellStyle name="Normal 6 6 2 5 2" xfId="23208" xr:uid="{00000000-0005-0000-0000-0000C14D0000}"/>
    <cellStyle name="Normal 6 6 2 6" xfId="16321" xr:uid="{00000000-0005-0000-0000-0000C24D0000}"/>
    <cellStyle name="Normal 6 6 2 6 2" xfId="23209" xr:uid="{00000000-0005-0000-0000-0000C34D0000}"/>
    <cellStyle name="Normal 6 6 2 7" xfId="23204" xr:uid="{00000000-0005-0000-0000-0000C44D0000}"/>
    <cellStyle name="Normal 6 6 3" xfId="16322" xr:uid="{00000000-0005-0000-0000-0000C54D0000}"/>
    <cellStyle name="Normal 6 6 3 2" xfId="16323" xr:uid="{00000000-0005-0000-0000-0000C64D0000}"/>
    <cellStyle name="Normal 6 6 3 2 2" xfId="23211" xr:uid="{00000000-0005-0000-0000-0000C74D0000}"/>
    <cellStyle name="Normal 6 6 3 3" xfId="16324" xr:uid="{00000000-0005-0000-0000-0000C84D0000}"/>
    <cellStyle name="Normal 6 6 3 3 2" xfId="23212" xr:uid="{00000000-0005-0000-0000-0000C94D0000}"/>
    <cellStyle name="Normal 6 6 3 4" xfId="23210" xr:uid="{00000000-0005-0000-0000-0000CA4D0000}"/>
    <cellStyle name="Normal 6 6 4" xfId="16325" xr:uid="{00000000-0005-0000-0000-0000CB4D0000}"/>
    <cellStyle name="Normal 6 6 4 2" xfId="16326" xr:uid="{00000000-0005-0000-0000-0000CC4D0000}"/>
    <cellStyle name="Normal 6 6 4 2 2" xfId="23214" xr:uid="{00000000-0005-0000-0000-0000CD4D0000}"/>
    <cellStyle name="Normal 6 6 4 3" xfId="23213" xr:uid="{00000000-0005-0000-0000-0000CE4D0000}"/>
    <cellStyle name="Normal 6 6 5" xfId="16327" xr:uid="{00000000-0005-0000-0000-0000CF4D0000}"/>
    <cellStyle name="Normal 6 6 5 2" xfId="23215" xr:uid="{00000000-0005-0000-0000-0000D04D0000}"/>
    <cellStyle name="Normal 6 6 6" xfId="16328" xr:uid="{00000000-0005-0000-0000-0000D14D0000}"/>
    <cellStyle name="Normal 6 6 6 2" xfId="23216" xr:uid="{00000000-0005-0000-0000-0000D24D0000}"/>
    <cellStyle name="Normal 6 6 7" xfId="16329" xr:uid="{00000000-0005-0000-0000-0000D34D0000}"/>
    <cellStyle name="Normal 6 6 7 2" xfId="23217" xr:uid="{00000000-0005-0000-0000-0000D44D0000}"/>
    <cellStyle name="Normal 6 6 8" xfId="23203" xr:uid="{00000000-0005-0000-0000-0000D54D0000}"/>
    <cellStyle name="Normal 6 7" xfId="16330" xr:uid="{00000000-0005-0000-0000-0000D64D0000}"/>
    <cellStyle name="Normal 6 7 2" xfId="16331" xr:uid="{00000000-0005-0000-0000-0000D74D0000}"/>
    <cellStyle name="Normal 6 7 2 2" xfId="16332" xr:uid="{00000000-0005-0000-0000-0000D84D0000}"/>
    <cellStyle name="Normal 6 7 2 2 2" xfId="23220" xr:uid="{00000000-0005-0000-0000-0000D94D0000}"/>
    <cellStyle name="Normal 6 7 2 3" xfId="16333" xr:uid="{00000000-0005-0000-0000-0000DA4D0000}"/>
    <cellStyle name="Normal 6 7 2 3 2" xfId="23221" xr:uid="{00000000-0005-0000-0000-0000DB4D0000}"/>
    <cellStyle name="Normal 6 7 2 4" xfId="16334" xr:uid="{00000000-0005-0000-0000-0000DC4D0000}"/>
    <cellStyle name="Normal 6 7 2 4 2" xfId="23222" xr:uid="{00000000-0005-0000-0000-0000DD4D0000}"/>
    <cellStyle name="Normal 6 7 2 5" xfId="16335" xr:uid="{00000000-0005-0000-0000-0000DE4D0000}"/>
    <cellStyle name="Normal 6 7 2 5 2" xfId="23223" xr:uid="{00000000-0005-0000-0000-0000DF4D0000}"/>
    <cellStyle name="Normal 6 7 2 6" xfId="16336" xr:uid="{00000000-0005-0000-0000-0000E04D0000}"/>
    <cellStyle name="Normal 6 7 2 6 2" xfId="23224" xr:uid="{00000000-0005-0000-0000-0000E14D0000}"/>
    <cellStyle name="Normal 6 7 2 7" xfId="23219" xr:uid="{00000000-0005-0000-0000-0000E24D0000}"/>
    <cellStyle name="Normal 6 7 3" xfId="16337" xr:uid="{00000000-0005-0000-0000-0000E34D0000}"/>
    <cellStyle name="Normal 6 7 3 2" xfId="16338" xr:uid="{00000000-0005-0000-0000-0000E44D0000}"/>
    <cellStyle name="Normal 6 7 3 2 2" xfId="23226" xr:uid="{00000000-0005-0000-0000-0000E54D0000}"/>
    <cellStyle name="Normal 6 7 3 3" xfId="16339" xr:uid="{00000000-0005-0000-0000-0000E64D0000}"/>
    <cellStyle name="Normal 6 7 3 3 2" xfId="23227" xr:uid="{00000000-0005-0000-0000-0000E74D0000}"/>
    <cellStyle name="Normal 6 7 3 4" xfId="23225" xr:uid="{00000000-0005-0000-0000-0000E84D0000}"/>
    <cellStyle name="Normal 6 7 4" xfId="16340" xr:uid="{00000000-0005-0000-0000-0000E94D0000}"/>
    <cellStyle name="Normal 6 7 4 2" xfId="16341" xr:uid="{00000000-0005-0000-0000-0000EA4D0000}"/>
    <cellStyle name="Normal 6 7 4 2 2" xfId="23229" xr:uid="{00000000-0005-0000-0000-0000EB4D0000}"/>
    <cellStyle name="Normal 6 7 4 3" xfId="23228" xr:uid="{00000000-0005-0000-0000-0000EC4D0000}"/>
    <cellStyle name="Normal 6 7 5" xfId="16342" xr:uid="{00000000-0005-0000-0000-0000ED4D0000}"/>
    <cellStyle name="Normal 6 7 5 2" xfId="23230" xr:uid="{00000000-0005-0000-0000-0000EE4D0000}"/>
    <cellStyle name="Normal 6 7 6" xfId="16343" xr:uid="{00000000-0005-0000-0000-0000EF4D0000}"/>
    <cellStyle name="Normal 6 7 6 2" xfId="23231" xr:uid="{00000000-0005-0000-0000-0000F04D0000}"/>
    <cellStyle name="Normal 6 7 7" xfId="16344" xr:uid="{00000000-0005-0000-0000-0000F14D0000}"/>
    <cellStyle name="Normal 6 7 7 2" xfId="23232" xr:uid="{00000000-0005-0000-0000-0000F24D0000}"/>
    <cellStyle name="Normal 6 7 8" xfId="16345" xr:uid="{00000000-0005-0000-0000-0000F34D0000}"/>
    <cellStyle name="Normal 6 7 9" xfId="23218" xr:uid="{00000000-0005-0000-0000-0000F44D0000}"/>
    <cellStyle name="Normal 6 8" xfId="16346" xr:uid="{00000000-0005-0000-0000-0000F54D0000}"/>
    <cellStyle name="Normal 6 8 2" xfId="16347" xr:uid="{00000000-0005-0000-0000-0000F64D0000}"/>
    <cellStyle name="Normal 6 8 2 2" xfId="16348" xr:uid="{00000000-0005-0000-0000-0000F74D0000}"/>
    <cellStyle name="Normal 6 8 2 2 2" xfId="23235" xr:uid="{00000000-0005-0000-0000-0000F84D0000}"/>
    <cellStyle name="Normal 6 8 2 3" xfId="16349" xr:uid="{00000000-0005-0000-0000-0000F94D0000}"/>
    <cellStyle name="Normal 6 8 2 3 2" xfId="23236" xr:uid="{00000000-0005-0000-0000-0000FA4D0000}"/>
    <cellStyle name="Normal 6 8 2 4" xfId="16350" xr:uid="{00000000-0005-0000-0000-0000FB4D0000}"/>
    <cellStyle name="Normal 6 8 2 4 2" xfId="23237" xr:uid="{00000000-0005-0000-0000-0000FC4D0000}"/>
    <cellStyle name="Normal 6 8 2 5" xfId="16351" xr:uid="{00000000-0005-0000-0000-0000FD4D0000}"/>
    <cellStyle name="Normal 6 8 2 5 2" xfId="23238" xr:uid="{00000000-0005-0000-0000-0000FE4D0000}"/>
    <cellStyle name="Normal 6 8 2 6" xfId="16352" xr:uid="{00000000-0005-0000-0000-0000FF4D0000}"/>
    <cellStyle name="Normal 6 8 2 6 2" xfId="23239" xr:uid="{00000000-0005-0000-0000-0000004E0000}"/>
    <cellStyle name="Normal 6 8 2 7" xfId="23234" xr:uid="{00000000-0005-0000-0000-0000014E0000}"/>
    <cellStyle name="Normal 6 8 3" xfId="16353" xr:uid="{00000000-0005-0000-0000-0000024E0000}"/>
    <cellStyle name="Normal 6 8 3 2" xfId="16354" xr:uid="{00000000-0005-0000-0000-0000034E0000}"/>
    <cellStyle name="Normal 6 8 3 2 2" xfId="23241" xr:uid="{00000000-0005-0000-0000-0000044E0000}"/>
    <cellStyle name="Normal 6 8 3 3" xfId="23240" xr:uid="{00000000-0005-0000-0000-0000054E0000}"/>
    <cellStyle name="Normal 6 8 4" xfId="16355" xr:uid="{00000000-0005-0000-0000-0000064E0000}"/>
    <cellStyle name="Normal 6 8 4 2" xfId="16356" xr:uid="{00000000-0005-0000-0000-0000074E0000}"/>
    <cellStyle name="Normal 6 8 4 2 2" xfId="23243" xr:uid="{00000000-0005-0000-0000-0000084E0000}"/>
    <cellStyle name="Normal 6 8 4 3" xfId="23242" xr:uid="{00000000-0005-0000-0000-0000094E0000}"/>
    <cellStyle name="Normal 6 8 5" xfId="16357" xr:uid="{00000000-0005-0000-0000-00000A4E0000}"/>
    <cellStyle name="Normal 6 8 5 2" xfId="23244" xr:uid="{00000000-0005-0000-0000-00000B4E0000}"/>
    <cellStyle name="Normal 6 8 6" xfId="16358" xr:uid="{00000000-0005-0000-0000-00000C4E0000}"/>
    <cellStyle name="Normal 6 8 6 2" xfId="23245" xr:uid="{00000000-0005-0000-0000-00000D4E0000}"/>
    <cellStyle name="Normal 6 8 7" xfId="16359" xr:uid="{00000000-0005-0000-0000-00000E4E0000}"/>
    <cellStyle name="Normal 6 8 7 2" xfId="23246" xr:uid="{00000000-0005-0000-0000-00000F4E0000}"/>
    <cellStyle name="Normal 6 8 8" xfId="16360" xr:uid="{00000000-0005-0000-0000-0000104E0000}"/>
    <cellStyle name="Normal 6 8 9" xfId="23233" xr:uid="{00000000-0005-0000-0000-0000114E0000}"/>
    <cellStyle name="Normal 6 9" xfId="16361" xr:uid="{00000000-0005-0000-0000-0000124E0000}"/>
    <cellStyle name="Normal 6 9 2" xfId="16362" xr:uid="{00000000-0005-0000-0000-0000134E0000}"/>
    <cellStyle name="Normal 6 9 2 2" xfId="16363" xr:uid="{00000000-0005-0000-0000-0000144E0000}"/>
    <cellStyle name="Normal 6 9 2 2 2" xfId="23249" xr:uid="{00000000-0005-0000-0000-0000154E0000}"/>
    <cellStyle name="Normal 6 9 2 3" xfId="16364" xr:uid="{00000000-0005-0000-0000-0000164E0000}"/>
    <cellStyle name="Normal 6 9 2 3 2" xfId="23250" xr:uid="{00000000-0005-0000-0000-0000174E0000}"/>
    <cellStyle name="Normal 6 9 2 4" xfId="16365" xr:uid="{00000000-0005-0000-0000-0000184E0000}"/>
    <cellStyle name="Normal 6 9 2 4 2" xfId="23251" xr:uid="{00000000-0005-0000-0000-0000194E0000}"/>
    <cellStyle name="Normal 6 9 2 5" xfId="16366" xr:uid="{00000000-0005-0000-0000-00001A4E0000}"/>
    <cellStyle name="Normal 6 9 2 5 2" xfId="23252" xr:uid="{00000000-0005-0000-0000-00001B4E0000}"/>
    <cellStyle name="Normal 6 9 2 6" xfId="23248" xr:uid="{00000000-0005-0000-0000-00001C4E0000}"/>
    <cellStyle name="Normal 6 9 3" xfId="16367" xr:uid="{00000000-0005-0000-0000-00001D4E0000}"/>
    <cellStyle name="Normal 6 9 3 2" xfId="16368" xr:uid="{00000000-0005-0000-0000-00001E4E0000}"/>
    <cellStyle name="Normal 6 9 3 2 2" xfId="23254" xr:uid="{00000000-0005-0000-0000-00001F4E0000}"/>
    <cellStyle name="Normal 6 9 3 3" xfId="23253" xr:uid="{00000000-0005-0000-0000-0000204E0000}"/>
    <cellStyle name="Normal 6 9 4" xfId="16369" xr:uid="{00000000-0005-0000-0000-0000214E0000}"/>
    <cellStyle name="Normal 6 9 4 2" xfId="16370" xr:uid="{00000000-0005-0000-0000-0000224E0000}"/>
    <cellStyle name="Normal 6 9 4 2 2" xfId="23256" xr:uid="{00000000-0005-0000-0000-0000234E0000}"/>
    <cellStyle name="Normal 6 9 4 3" xfId="23255" xr:uid="{00000000-0005-0000-0000-0000244E0000}"/>
    <cellStyle name="Normal 6 9 5" xfId="16371" xr:uid="{00000000-0005-0000-0000-0000254E0000}"/>
    <cellStyle name="Normal 6 9 5 2" xfId="23257" xr:uid="{00000000-0005-0000-0000-0000264E0000}"/>
    <cellStyle name="Normal 6 9 6" xfId="16372" xr:uid="{00000000-0005-0000-0000-0000274E0000}"/>
    <cellStyle name="Normal 6 9 6 2" xfId="23258" xr:uid="{00000000-0005-0000-0000-0000284E0000}"/>
    <cellStyle name="Normal 6 9 7" xfId="16373" xr:uid="{00000000-0005-0000-0000-0000294E0000}"/>
    <cellStyle name="Normal 6 9 8" xfId="23247" xr:uid="{00000000-0005-0000-0000-00002A4E0000}"/>
    <cellStyle name="Normal 60" xfId="16374" xr:uid="{00000000-0005-0000-0000-00002B4E0000}"/>
    <cellStyle name="Normal 60 2" xfId="16375" xr:uid="{00000000-0005-0000-0000-00002C4E0000}"/>
    <cellStyle name="Normal 60 2 2" xfId="23260" xr:uid="{00000000-0005-0000-0000-00002D4E0000}"/>
    <cellStyle name="Normal 60 3" xfId="16376" xr:uid="{00000000-0005-0000-0000-00002E4E0000}"/>
    <cellStyle name="Normal 60 3 2" xfId="23261" xr:uid="{00000000-0005-0000-0000-00002F4E0000}"/>
    <cellStyle name="Normal 60 4" xfId="16377" xr:uid="{00000000-0005-0000-0000-0000304E0000}"/>
    <cellStyle name="Normal 60 4 2" xfId="23262" xr:uid="{00000000-0005-0000-0000-0000314E0000}"/>
    <cellStyle name="Normal 60 5" xfId="23259" xr:uid="{00000000-0005-0000-0000-0000324E0000}"/>
    <cellStyle name="Normal 600" xfId="16378" xr:uid="{00000000-0005-0000-0000-0000334E0000}"/>
    <cellStyle name="Normal 600 2" xfId="16379" xr:uid="{00000000-0005-0000-0000-0000344E0000}"/>
    <cellStyle name="Normal 601" xfId="16380" xr:uid="{00000000-0005-0000-0000-0000354E0000}"/>
    <cellStyle name="Normal 601 2" xfId="16381" xr:uid="{00000000-0005-0000-0000-0000364E0000}"/>
    <cellStyle name="Normal 602" xfId="16382" xr:uid="{00000000-0005-0000-0000-0000374E0000}"/>
    <cellStyle name="Normal 603" xfId="16383" xr:uid="{00000000-0005-0000-0000-0000384E0000}"/>
    <cellStyle name="Normal 604" xfId="16384" xr:uid="{00000000-0005-0000-0000-0000394E0000}"/>
    <cellStyle name="Normal 605" xfId="16385" xr:uid="{00000000-0005-0000-0000-00003A4E0000}"/>
    <cellStyle name="Normal 606" xfId="16386" xr:uid="{00000000-0005-0000-0000-00003B4E0000}"/>
    <cellStyle name="Normal 607" xfId="16387" xr:uid="{00000000-0005-0000-0000-00003C4E0000}"/>
    <cellStyle name="Normal 608" xfId="16388" xr:uid="{00000000-0005-0000-0000-00003D4E0000}"/>
    <cellStyle name="Normal 609" xfId="16389" xr:uid="{00000000-0005-0000-0000-00003E4E0000}"/>
    <cellStyle name="Normal 61" xfId="16390" xr:uid="{00000000-0005-0000-0000-00003F4E0000}"/>
    <cellStyle name="Normal 61 2" xfId="16391" xr:uid="{00000000-0005-0000-0000-0000404E0000}"/>
    <cellStyle name="Normal 61 2 2" xfId="23264" xr:uid="{00000000-0005-0000-0000-0000414E0000}"/>
    <cellStyle name="Normal 61 3" xfId="23263" xr:uid="{00000000-0005-0000-0000-0000424E0000}"/>
    <cellStyle name="Normal 615" xfId="25582" xr:uid="{00000000-0005-0000-0000-0000434E0000}"/>
    <cellStyle name="Normal 62" xfId="16392" xr:uid="{00000000-0005-0000-0000-0000444E0000}"/>
    <cellStyle name="Normal 62 2" xfId="16393" xr:uid="{00000000-0005-0000-0000-0000454E0000}"/>
    <cellStyle name="Normal 62 2 2" xfId="23266" xr:uid="{00000000-0005-0000-0000-0000464E0000}"/>
    <cellStyle name="Normal 62 3" xfId="23265" xr:uid="{00000000-0005-0000-0000-0000474E0000}"/>
    <cellStyle name="Normal 63" xfId="16394" xr:uid="{00000000-0005-0000-0000-0000484E0000}"/>
    <cellStyle name="Normal 63 2" xfId="16395" xr:uid="{00000000-0005-0000-0000-0000494E0000}"/>
    <cellStyle name="Normal 63 2 2" xfId="23268" xr:uid="{00000000-0005-0000-0000-00004A4E0000}"/>
    <cellStyle name="Normal 63 3" xfId="23267" xr:uid="{00000000-0005-0000-0000-00004B4E0000}"/>
    <cellStyle name="Normal 64" xfId="16396" xr:uid="{00000000-0005-0000-0000-00004C4E0000}"/>
    <cellStyle name="Normal 64 2" xfId="16397" xr:uid="{00000000-0005-0000-0000-00004D4E0000}"/>
    <cellStyle name="Normal 64 2 2" xfId="23270" xr:uid="{00000000-0005-0000-0000-00004E4E0000}"/>
    <cellStyle name="Normal 64 3" xfId="23269" xr:uid="{00000000-0005-0000-0000-00004F4E0000}"/>
    <cellStyle name="Normal 65" xfId="16398" xr:uid="{00000000-0005-0000-0000-0000504E0000}"/>
    <cellStyle name="Normal 65 2" xfId="16399" xr:uid="{00000000-0005-0000-0000-0000514E0000}"/>
    <cellStyle name="Normal 65 2 2" xfId="23272" xr:uid="{00000000-0005-0000-0000-0000524E0000}"/>
    <cellStyle name="Normal 65 3" xfId="23271" xr:uid="{00000000-0005-0000-0000-0000534E0000}"/>
    <cellStyle name="Normal 66" xfId="16400" xr:uid="{00000000-0005-0000-0000-0000544E0000}"/>
    <cellStyle name="Normal 66 2" xfId="16401" xr:uid="{00000000-0005-0000-0000-0000554E0000}"/>
    <cellStyle name="Normal 66 2 2" xfId="23273" xr:uid="{00000000-0005-0000-0000-0000564E0000}"/>
    <cellStyle name="Normal 66 3" xfId="16402" xr:uid="{00000000-0005-0000-0000-0000574E0000}"/>
    <cellStyle name="Normal 66 3 2" xfId="23274" xr:uid="{00000000-0005-0000-0000-0000584E0000}"/>
    <cellStyle name="Normal 66 4" xfId="16403" xr:uid="{00000000-0005-0000-0000-0000594E0000}"/>
    <cellStyle name="Normal 66 4 2" xfId="23275" xr:uid="{00000000-0005-0000-0000-00005A4E0000}"/>
    <cellStyle name="Normal 67" xfId="16404" xr:uid="{00000000-0005-0000-0000-00005B4E0000}"/>
    <cellStyle name="Normal 67 2" xfId="16405" xr:uid="{00000000-0005-0000-0000-00005C4E0000}"/>
    <cellStyle name="Normal 67 2 2" xfId="23276" xr:uid="{00000000-0005-0000-0000-00005D4E0000}"/>
    <cellStyle name="Normal 67 3" xfId="16406" xr:uid="{00000000-0005-0000-0000-00005E4E0000}"/>
    <cellStyle name="Normal 67 3 2" xfId="23277" xr:uid="{00000000-0005-0000-0000-00005F4E0000}"/>
    <cellStyle name="Normal 67 4" xfId="16407" xr:uid="{00000000-0005-0000-0000-0000604E0000}"/>
    <cellStyle name="Normal 67 4 2" xfId="23278" xr:uid="{00000000-0005-0000-0000-0000614E0000}"/>
    <cellStyle name="Normal 68" xfId="16408" xr:uid="{00000000-0005-0000-0000-0000624E0000}"/>
    <cellStyle name="Normal 68 2" xfId="16409" xr:uid="{00000000-0005-0000-0000-0000634E0000}"/>
    <cellStyle name="Normal 68 2 2" xfId="23279" xr:uid="{00000000-0005-0000-0000-0000644E0000}"/>
    <cellStyle name="Normal 68 3" xfId="16410" xr:uid="{00000000-0005-0000-0000-0000654E0000}"/>
    <cellStyle name="Normal 68 3 2" xfId="23280" xr:uid="{00000000-0005-0000-0000-0000664E0000}"/>
    <cellStyle name="Normal 69" xfId="16411" xr:uid="{00000000-0005-0000-0000-0000674E0000}"/>
    <cellStyle name="Normal 69 2" xfId="16412" xr:uid="{00000000-0005-0000-0000-0000684E0000}"/>
    <cellStyle name="Normal 69 2 2" xfId="23281" xr:uid="{00000000-0005-0000-0000-0000694E0000}"/>
    <cellStyle name="Normal 69 3" xfId="16413" xr:uid="{00000000-0005-0000-0000-00006A4E0000}"/>
    <cellStyle name="Normal 69 3 2" xfId="23282" xr:uid="{00000000-0005-0000-0000-00006B4E0000}"/>
    <cellStyle name="Normal 7" xfId="16414" xr:uid="{00000000-0005-0000-0000-00006C4E0000}"/>
    <cellStyle name="Normal 7 10" xfId="16415" xr:uid="{00000000-0005-0000-0000-00006D4E0000}"/>
    <cellStyle name="Normal 7 10 2" xfId="16416" xr:uid="{00000000-0005-0000-0000-00006E4E0000}"/>
    <cellStyle name="Normal 7 10 2 2" xfId="23284" xr:uid="{00000000-0005-0000-0000-00006F4E0000}"/>
    <cellStyle name="Normal 7 10 3" xfId="16417" xr:uid="{00000000-0005-0000-0000-0000704E0000}"/>
    <cellStyle name="Normal 7 10 3 2" xfId="23285" xr:uid="{00000000-0005-0000-0000-0000714E0000}"/>
    <cellStyle name="Normal 7 10 4" xfId="16418" xr:uid="{00000000-0005-0000-0000-0000724E0000}"/>
    <cellStyle name="Normal 7 10 4 2" xfId="23286" xr:uid="{00000000-0005-0000-0000-0000734E0000}"/>
    <cellStyle name="Normal 7 10 5" xfId="16419" xr:uid="{00000000-0005-0000-0000-0000744E0000}"/>
    <cellStyle name="Normal 7 10 5 2" xfId="23287" xr:uid="{00000000-0005-0000-0000-0000754E0000}"/>
    <cellStyle name="Normal 7 10 6" xfId="16420" xr:uid="{00000000-0005-0000-0000-0000764E0000}"/>
    <cellStyle name="Normal 7 10 7" xfId="23283" xr:uid="{00000000-0005-0000-0000-0000774E0000}"/>
    <cellStyle name="Normal 7 11" xfId="16421" xr:uid="{00000000-0005-0000-0000-0000784E0000}"/>
    <cellStyle name="Normal 7 11 2" xfId="16422" xr:uid="{00000000-0005-0000-0000-0000794E0000}"/>
    <cellStyle name="Normal 7 11 2 2" xfId="23289" xr:uid="{00000000-0005-0000-0000-00007A4E0000}"/>
    <cellStyle name="Normal 7 11 3" xfId="16423" xr:uid="{00000000-0005-0000-0000-00007B4E0000}"/>
    <cellStyle name="Normal 7 11 3 2" xfId="23290" xr:uid="{00000000-0005-0000-0000-00007C4E0000}"/>
    <cellStyle name="Normal 7 11 4" xfId="16424" xr:uid="{00000000-0005-0000-0000-00007D4E0000}"/>
    <cellStyle name="Normal 7 11 4 2" xfId="23291" xr:uid="{00000000-0005-0000-0000-00007E4E0000}"/>
    <cellStyle name="Normal 7 11 5" xfId="16425" xr:uid="{00000000-0005-0000-0000-00007F4E0000}"/>
    <cellStyle name="Normal 7 11 5 2" xfId="23292" xr:uid="{00000000-0005-0000-0000-0000804E0000}"/>
    <cellStyle name="Normal 7 11 6" xfId="16426" xr:uid="{00000000-0005-0000-0000-0000814E0000}"/>
    <cellStyle name="Normal 7 11 7" xfId="23288" xr:uid="{00000000-0005-0000-0000-0000824E0000}"/>
    <cellStyle name="Normal 7 12" xfId="16427" xr:uid="{00000000-0005-0000-0000-0000834E0000}"/>
    <cellStyle name="Normal 7 12 2" xfId="16428" xr:uid="{00000000-0005-0000-0000-0000844E0000}"/>
    <cellStyle name="Normal 7 12 2 2" xfId="23294" xr:uid="{00000000-0005-0000-0000-0000854E0000}"/>
    <cellStyle name="Normal 7 12 3" xfId="16429" xr:uid="{00000000-0005-0000-0000-0000864E0000}"/>
    <cellStyle name="Normal 7 12 3 2" xfId="23295" xr:uid="{00000000-0005-0000-0000-0000874E0000}"/>
    <cellStyle name="Normal 7 12 4" xfId="16430" xr:uid="{00000000-0005-0000-0000-0000884E0000}"/>
    <cellStyle name="Normal 7 12 4 2" xfId="23296" xr:uid="{00000000-0005-0000-0000-0000894E0000}"/>
    <cellStyle name="Normal 7 12 5" xfId="16431" xr:uid="{00000000-0005-0000-0000-00008A4E0000}"/>
    <cellStyle name="Normal 7 12 5 2" xfId="23297" xr:uid="{00000000-0005-0000-0000-00008B4E0000}"/>
    <cellStyle name="Normal 7 12 6" xfId="23293" xr:uid="{00000000-0005-0000-0000-00008C4E0000}"/>
    <cellStyle name="Normal 7 13" xfId="16432" xr:uid="{00000000-0005-0000-0000-00008D4E0000}"/>
    <cellStyle name="Normal 7 13 2" xfId="16433" xr:uid="{00000000-0005-0000-0000-00008E4E0000}"/>
    <cellStyle name="Normal 7 13 2 2" xfId="23299" xr:uid="{00000000-0005-0000-0000-00008F4E0000}"/>
    <cellStyle name="Normal 7 13 3" xfId="16434" xr:uid="{00000000-0005-0000-0000-0000904E0000}"/>
    <cellStyle name="Normal 7 13 3 2" xfId="23300" xr:uid="{00000000-0005-0000-0000-0000914E0000}"/>
    <cellStyle name="Normal 7 13 4" xfId="16435" xr:uid="{00000000-0005-0000-0000-0000924E0000}"/>
    <cellStyle name="Normal 7 13 4 2" xfId="23301" xr:uid="{00000000-0005-0000-0000-0000934E0000}"/>
    <cellStyle name="Normal 7 13 5" xfId="23298" xr:uid="{00000000-0005-0000-0000-0000944E0000}"/>
    <cellStyle name="Normal 7 14" xfId="16436" xr:uid="{00000000-0005-0000-0000-0000954E0000}"/>
    <cellStyle name="Normal 7 14 2" xfId="16437" xr:uid="{00000000-0005-0000-0000-0000964E0000}"/>
    <cellStyle name="Normal 7 14 2 2" xfId="23303" xr:uid="{00000000-0005-0000-0000-0000974E0000}"/>
    <cellStyle name="Normal 7 14 3" xfId="16438" xr:uid="{00000000-0005-0000-0000-0000984E0000}"/>
    <cellStyle name="Normal 7 14 3 2" xfId="23304" xr:uid="{00000000-0005-0000-0000-0000994E0000}"/>
    <cellStyle name="Normal 7 14 4" xfId="16439" xr:uid="{00000000-0005-0000-0000-00009A4E0000}"/>
    <cellStyle name="Normal 7 14 4 2" xfId="23305" xr:uid="{00000000-0005-0000-0000-00009B4E0000}"/>
    <cellStyle name="Normal 7 14 5" xfId="23302" xr:uid="{00000000-0005-0000-0000-00009C4E0000}"/>
    <cellStyle name="Normal 7 15" xfId="16440" xr:uid="{00000000-0005-0000-0000-00009D4E0000}"/>
    <cellStyle name="Normal 7 15 2" xfId="16441" xr:uid="{00000000-0005-0000-0000-00009E4E0000}"/>
    <cellStyle name="Normal 7 15 2 2" xfId="23307" xr:uid="{00000000-0005-0000-0000-00009F4E0000}"/>
    <cellStyle name="Normal 7 15 3" xfId="16442" xr:uid="{00000000-0005-0000-0000-0000A04E0000}"/>
    <cellStyle name="Normal 7 15 3 2" xfId="23308" xr:uid="{00000000-0005-0000-0000-0000A14E0000}"/>
    <cellStyle name="Normal 7 15 4" xfId="16443" xr:uid="{00000000-0005-0000-0000-0000A24E0000}"/>
    <cellStyle name="Normal 7 15 4 2" xfId="23309" xr:uid="{00000000-0005-0000-0000-0000A34E0000}"/>
    <cellStyle name="Normal 7 15 5" xfId="23306" xr:uid="{00000000-0005-0000-0000-0000A44E0000}"/>
    <cellStyle name="Normal 7 16" xfId="16444" xr:uid="{00000000-0005-0000-0000-0000A54E0000}"/>
    <cellStyle name="Normal 7 16 2" xfId="16445" xr:uid="{00000000-0005-0000-0000-0000A64E0000}"/>
    <cellStyle name="Normal 7 16 2 2" xfId="23311" xr:uid="{00000000-0005-0000-0000-0000A74E0000}"/>
    <cellStyle name="Normal 7 16 3" xfId="16446" xr:uid="{00000000-0005-0000-0000-0000A84E0000}"/>
    <cellStyle name="Normal 7 16 3 2" xfId="23312" xr:uid="{00000000-0005-0000-0000-0000A94E0000}"/>
    <cellStyle name="Normal 7 16 4" xfId="16447" xr:uid="{00000000-0005-0000-0000-0000AA4E0000}"/>
    <cellStyle name="Normal 7 16 4 2" xfId="23313" xr:uid="{00000000-0005-0000-0000-0000AB4E0000}"/>
    <cellStyle name="Normal 7 16 5" xfId="23310" xr:uid="{00000000-0005-0000-0000-0000AC4E0000}"/>
    <cellStyle name="Normal 7 17" xfId="16448" xr:uid="{00000000-0005-0000-0000-0000AD4E0000}"/>
    <cellStyle name="Normal 7 17 2" xfId="16449" xr:uid="{00000000-0005-0000-0000-0000AE4E0000}"/>
    <cellStyle name="Normal 7 17 2 2" xfId="23315" xr:uid="{00000000-0005-0000-0000-0000AF4E0000}"/>
    <cellStyle name="Normal 7 17 3" xfId="16450" xr:uid="{00000000-0005-0000-0000-0000B04E0000}"/>
    <cellStyle name="Normal 7 17 3 2" xfId="23316" xr:uid="{00000000-0005-0000-0000-0000B14E0000}"/>
    <cellStyle name="Normal 7 17 4" xfId="16451" xr:uid="{00000000-0005-0000-0000-0000B24E0000}"/>
    <cellStyle name="Normal 7 17 4 2" xfId="23317" xr:uid="{00000000-0005-0000-0000-0000B34E0000}"/>
    <cellStyle name="Normal 7 17 5" xfId="23314" xr:uid="{00000000-0005-0000-0000-0000B44E0000}"/>
    <cellStyle name="Normal 7 18" xfId="16452" xr:uid="{00000000-0005-0000-0000-0000B54E0000}"/>
    <cellStyle name="Normal 7 18 2" xfId="16453" xr:uid="{00000000-0005-0000-0000-0000B64E0000}"/>
    <cellStyle name="Normal 7 18 2 2" xfId="16454" xr:uid="{00000000-0005-0000-0000-0000B74E0000}"/>
    <cellStyle name="Normal 7 18 2 2 2" xfId="16455" xr:uid="{00000000-0005-0000-0000-0000B84E0000}"/>
    <cellStyle name="Normal 7 18 2 2 2 2" xfId="23321" xr:uid="{00000000-0005-0000-0000-0000B94E0000}"/>
    <cellStyle name="Normal 7 18 2 2 3" xfId="23320" xr:uid="{00000000-0005-0000-0000-0000BA4E0000}"/>
    <cellStyle name="Normal 7 18 2 3" xfId="16456" xr:uid="{00000000-0005-0000-0000-0000BB4E0000}"/>
    <cellStyle name="Normal 7 18 2 3 2" xfId="23322" xr:uid="{00000000-0005-0000-0000-0000BC4E0000}"/>
    <cellStyle name="Normal 7 18 2 4" xfId="23319" xr:uid="{00000000-0005-0000-0000-0000BD4E0000}"/>
    <cellStyle name="Normal 7 18 3" xfId="16457" xr:uid="{00000000-0005-0000-0000-0000BE4E0000}"/>
    <cellStyle name="Normal 7 18 3 2" xfId="16458" xr:uid="{00000000-0005-0000-0000-0000BF4E0000}"/>
    <cellStyle name="Normal 7 18 3 2 2" xfId="23324" xr:uid="{00000000-0005-0000-0000-0000C04E0000}"/>
    <cellStyle name="Normal 7 18 3 3" xfId="23323" xr:uid="{00000000-0005-0000-0000-0000C14E0000}"/>
    <cellStyle name="Normal 7 18 4" xfId="16459" xr:uid="{00000000-0005-0000-0000-0000C24E0000}"/>
    <cellStyle name="Normal 7 18 4 2" xfId="23325" xr:uid="{00000000-0005-0000-0000-0000C34E0000}"/>
    <cellStyle name="Normal 7 18 5" xfId="23318" xr:uid="{00000000-0005-0000-0000-0000C44E0000}"/>
    <cellStyle name="Normal 7 19" xfId="16460" xr:uid="{00000000-0005-0000-0000-0000C54E0000}"/>
    <cellStyle name="Normal 7 19 2" xfId="23326" xr:uid="{00000000-0005-0000-0000-0000C64E0000}"/>
    <cellStyle name="Normal 7 2" xfId="16461" xr:uid="{00000000-0005-0000-0000-0000C74E0000}"/>
    <cellStyle name="Normal 7 2 10" xfId="16462" xr:uid="{00000000-0005-0000-0000-0000C84E0000}"/>
    <cellStyle name="Normal 7 2 10 2" xfId="16463" xr:uid="{00000000-0005-0000-0000-0000C94E0000}"/>
    <cellStyle name="Normal 7 2 11" xfId="16464" xr:uid="{00000000-0005-0000-0000-0000CA4E0000}"/>
    <cellStyle name="Normal 7 2 12" xfId="16465" xr:uid="{00000000-0005-0000-0000-0000CB4E0000}"/>
    <cellStyle name="Normal 7 2 13" xfId="16466" xr:uid="{00000000-0005-0000-0000-0000CC4E0000}"/>
    <cellStyle name="Normal 7 2 14" xfId="16467" xr:uid="{00000000-0005-0000-0000-0000CD4E0000}"/>
    <cellStyle name="Normal 7 2 15" xfId="16468" xr:uid="{00000000-0005-0000-0000-0000CE4E0000}"/>
    <cellStyle name="Normal 7 2 16" xfId="16469" xr:uid="{00000000-0005-0000-0000-0000CF4E0000}"/>
    <cellStyle name="Normal 7 2 16 2" xfId="23327" xr:uid="{00000000-0005-0000-0000-0000D04E0000}"/>
    <cellStyle name="Normal 7 2 17" xfId="16470" xr:uid="{00000000-0005-0000-0000-0000D14E0000}"/>
    <cellStyle name="Normal 7 2 17 2" xfId="23328" xr:uid="{00000000-0005-0000-0000-0000D24E0000}"/>
    <cellStyle name="Normal 7 2 2" xfId="16471" xr:uid="{00000000-0005-0000-0000-0000D34E0000}"/>
    <cellStyle name="Normal 7 2 2 10" xfId="16472" xr:uid="{00000000-0005-0000-0000-0000D44E0000}"/>
    <cellStyle name="Normal 7 2 2 10 2" xfId="23329" xr:uid="{00000000-0005-0000-0000-0000D54E0000}"/>
    <cellStyle name="Normal 7 2 2 2" xfId="16473" xr:uid="{00000000-0005-0000-0000-0000D64E0000}"/>
    <cellStyle name="Normal 7 2 2 2 2" xfId="16474" xr:uid="{00000000-0005-0000-0000-0000D74E0000}"/>
    <cellStyle name="Normal 7 2 2 2 2 2" xfId="16475" xr:uid="{00000000-0005-0000-0000-0000D84E0000}"/>
    <cellStyle name="Normal 7 2 2 2 2 2 2" xfId="23332" xr:uid="{00000000-0005-0000-0000-0000D94E0000}"/>
    <cellStyle name="Normal 7 2 2 2 2 3" xfId="16476" xr:uid="{00000000-0005-0000-0000-0000DA4E0000}"/>
    <cellStyle name="Normal 7 2 2 2 2 3 2" xfId="23333" xr:uid="{00000000-0005-0000-0000-0000DB4E0000}"/>
    <cellStyle name="Normal 7 2 2 2 2 4" xfId="16477" xr:uid="{00000000-0005-0000-0000-0000DC4E0000}"/>
    <cellStyle name="Normal 7 2 2 2 2 5" xfId="16478" xr:uid="{00000000-0005-0000-0000-0000DD4E0000}"/>
    <cellStyle name="Normal 7 2 2 2 2 6" xfId="23331" xr:uid="{00000000-0005-0000-0000-0000DE4E0000}"/>
    <cellStyle name="Normal 7 2 2 2 3" xfId="16479" xr:uid="{00000000-0005-0000-0000-0000DF4E0000}"/>
    <cellStyle name="Normal 7 2 2 2 3 2" xfId="16480" xr:uid="{00000000-0005-0000-0000-0000E04E0000}"/>
    <cellStyle name="Normal 7 2 2 2 3 2 2" xfId="23335" xr:uid="{00000000-0005-0000-0000-0000E14E0000}"/>
    <cellStyle name="Normal 7 2 2 2 3 3" xfId="23334" xr:uid="{00000000-0005-0000-0000-0000E24E0000}"/>
    <cellStyle name="Normal 7 2 2 2 4" xfId="16481" xr:uid="{00000000-0005-0000-0000-0000E34E0000}"/>
    <cellStyle name="Normal 7 2 2 2 4 2" xfId="23336" xr:uid="{00000000-0005-0000-0000-0000E44E0000}"/>
    <cellStyle name="Normal 7 2 2 2 5" xfId="16482" xr:uid="{00000000-0005-0000-0000-0000E54E0000}"/>
    <cellStyle name="Normal 7 2 2 2 6" xfId="16483" xr:uid="{00000000-0005-0000-0000-0000E64E0000}"/>
    <cellStyle name="Normal 7 2 2 2 7" xfId="23330" xr:uid="{00000000-0005-0000-0000-0000E74E0000}"/>
    <cellStyle name="Normal 7 2 2 3" xfId="16484" xr:uid="{00000000-0005-0000-0000-0000E84E0000}"/>
    <cellStyle name="Normal 7 2 2 3 2" xfId="16485" xr:uid="{00000000-0005-0000-0000-0000E94E0000}"/>
    <cellStyle name="Normal 7 2 2 3 2 2" xfId="16486" xr:uid="{00000000-0005-0000-0000-0000EA4E0000}"/>
    <cellStyle name="Normal 7 2 2 3 2 2 2" xfId="23339" xr:uid="{00000000-0005-0000-0000-0000EB4E0000}"/>
    <cellStyle name="Normal 7 2 2 3 2 3" xfId="23338" xr:uid="{00000000-0005-0000-0000-0000EC4E0000}"/>
    <cellStyle name="Normal 7 2 2 3 3" xfId="16487" xr:uid="{00000000-0005-0000-0000-0000ED4E0000}"/>
    <cellStyle name="Normal 7 2 2 3 3 2" xfId="23340" xr:uid="{00000000-0005-0000-0000-0000EE4E0000}"/>
    <cellStyle name="Normal 7 2 2 3 4" xfId="16488" xr:uid="{00000000-0005-0000-0000-0000EF4E0000}"/>
    <cellStyle name="Normal 7 2 2 3 5" xfId="16489" xr:uid="{00000000-0005-0000-0000-0000F04E0000}"/>
    <cellStyle name="Normal 7 2 2 3 6" xfId="23337" xr:uid="{00000000-0005-0000-0000-0000F14E0000}"/>
    <cellStyle name="Normal 7 2 2 4" xfId="16490" xr:uid="{00000000-0005-0000-0000-0000F24E0000}"/>
    <cellStyle name="Normal 7 2 2 4 2" xfId="16491" xr:uid="{00000000-0005-0000-0000-0000F34E0000}"/>
    <cellStyle name="Normal 7 2 2 4 2 2" xfId="23342" xr:uid="{00000000-0005-0000-0000-0000F44E0000}"/>
    <cellStyle name="Normal 7 2 2 4 3" xfId="23341" xr:uid="{00000000-0005-0000-0000-0000F54E0000}"/>
    <cellStyle name="Normal 7 2 2 5" xfId="16492" xr:uid="{00000000-0005-0000-0000-0000F64E0000}"/>
    <cellStyle name="Normal 7 2 2 5 2" xfId="23343" xr:uid="{00000000-0005-0000-0000-0000F74E0000}"/>
    <cellStyle name="Normal 7 2 2 6" xfId="16493" xr:uid="{00000000-0005-0000-0000-0000F84E0000}"/>
    <cellStyle name="Normal 7 2 2 6 2" xfId="16494" xr:uid="{00000000-0005-0000-0000-0000F94E0000}"/>
    <cellStyle name="Normal 7 2 2 6 3" xfId="23344" xr:uid="{00000000-0005-0000-0000-0000FA4E0000}"/>
    <cellStyle name="Normal 7 2 2 7" xfId="16495" xr:uid="{00000000-0005-0000-0000-0000FB4E0000}"/>
    <cellStyle name="Normal 7 2 2 7 2" xfId="16496" xr:uid="{00000000-0005-0000-0000-0000FC4E0000}"/>
    <cellStyle name="Normal 7 2 2 7 3" xfId="23345" xr:uid="{00000000-0005-0000-0000-0000FD4E0000}"/>
    <cellStyle name="Normal 7 2 2 8" xfId="16497" xr:uid="{00000000-0005-0000-0000-0000FE4E0000}"/>
    <cellStyle name="Normal 7 2 2 8 2" xfId="23346" xr:uid="{00000000-0005-0000-0000-0000FF4E0000}"/>
    <cellStyle name="Normal 7 2 2 9" xfId="16498" xr:uid="{00000000-0005-0000-0000-0000004F0000}"/>
    <cellStyle name="Normal 7 2 2 9 2" xfId="23347" xr:uid="{00000000-0005-0000-0000-0000014F0000}"/>
    <cellStyle name="Normal 7 2 3" xfId="16499" xr:uid="{00000000-0005-0000-0000-0000024F0000}"/>
    <cellStyle name="Normal 7 2 3 2" xfId="16500" xr:uid="{00000000-0005-0000-0000-0000034F0000}"/>
    <cellStyle name="Normal 7 2 3 2 2" xfId="16501" xr:uid="{00000000-0005-0000-0000-0000044F0000}"/>
    <cellStyle name="Normal 7 2 3 2 2 2" xfId="23349" xr:uid="{00000000-0005-0000-0000-0000054F0000}"/>
    <cellStyle name="Normal 7 2 3 2 3" xfId="16502" xr:uid="{00000000-0005-0000-0000-0000064F0000}"/>
    <cellStyle name="Normal 7 2 3 2 3 2" xfId="23350" xr:uid="{00000000-0005-0000-0000-0000074F0000}"/>
    <cellStyle name="Normal 7 2 3 2 4" xfId="16503" xr:uid="{00000000-0005-0000-0000-0000084F0000}"/>
    <cellStyle name="Normal 7 2 3 2 5" xfId="16504" xr:uid="{00000000-0005-0000-0000-0000094F0000}"/>
    <cellStyle name="Normal 7 2 3 2 6" xfId="23348" xr:uid="{00000000-0005-0000-0000-00000A4F0000}"/>
    <cellStyle name="Normal 7 2 3 3" xfId="16505" xr:uid="{00000000-0005-0000-0000-00000B4F0000}"/>
    <cellStyle name="Normal 7 2 3 3 2" xfId="16506" xr:uid="{00000000-0005-0000-0000-00000C4F0000}"/>
    <cellStyle name="Normal 7 2 3 3 2 2" xfId="23352" xr:uid="{00000000-0005-0000-0000-00000D4F0000}"/>
    <cellStyle name="Normal 7 2 3 3 3" xfId="23351" xr:uid="{00000000-0005-0000-0000-00000E4F0000}"/>
    <cellStyle name="Normal 7 2 3 4" xfId="16507" xr:uid="{00000000-0005-0000-0000-00000F4F0000}"/>
    <cellStyle name="Normal 7 2 3 4 2" xfId="23353" xr:uid="{00000000-0005-0000-0000-0000104F0000}"/>
    <cellStyle name="Normal 7 2 3 5" xfId="16508" xr:uid="{00000000-0005-0000-0000-0000114F0000}"/>
    <cellStyle name="Normal 7 2 3 5 2" xfId="16509" xr:uid="{00000000-0005-0000-0000-0000124F0000}"/>
    <cellStyle name="Normal 7 2 3 5 3" xfId="23354" xr:uid="{00000000-0005-0000-0000-0000134F0000}"/>
    <cellStyle name="Normal 7 2 3 6" xfId="16510" xr:uid="{00000000-0005-0000-0000-0000144F0000}"/>
    <cellStyle name="Normal 7 2 3 6 2" xfId="16511" xr:uid="{00000000-0005-0000-0000-0000154F0000}"/>
    <cellStyle name="Normal 7 2 3 6 3" xfId="23355" xr:uid="{00000000-0005-0000-0000-0000164F0000}"/>
    <cellStyle name="Normal 7 2 3 7" xfId="16512" xr:uid="{00000000-0005-0000-0000-0000174F0000}"/>
    <cellStyle name="Normal 7 2 3 7 2" xfId="23356" xr:uid="{00000000-0005-0000-0000-0000184F0000}"/>
    <cellStyle name="Normal 7 2 4" xfId="16513" xr:uid="{00000000-0005-0000-0000-0000194F0000}"/>
    <cellStyle name="Normal 7 2 4 2" xfId="16514" xr:uid="{00000000-0005-0000-0000-00001A4F0000}"/>
    <cellStyle name="Normal 7 2 4 2 2" xfId="16515" xr:uid="{00000000-0005-0000-0000-00001B4F0000}"/>
    <cellStyle name="Normal 7 2 4 2 2 2" xfId="23358" xr:uid="{00000000-0005-0000-0000-00001C4F0000}"/>
    <cellStyle name="Normal 7 2 4 2 3" xfId="23357" xr:uid="{00000000-0005-0000-0000-00001D4F0000}"/>
    <cellStyle name="Normal 7 2 4 3" xfId="16516" xr:uid="{00000000-0005-0000-0000-00001E4F0000}"/>
    <cellStyle name="Normal 7 2 4 3 2" xfId="23359" xr:uid="{00000000-0005-0000-0000-00001F4F0000}"/>
    <cellStyle name="Normal 7 2 4 4" xfId="16517" xr:uid="{00000000-0005-0000-0000-0000204F0000}"/>
    <cellStyle name="Normal 7 2 4 4 2" xfId="16518" xr:uid="{00000000-0005-0000-0000-0000214F0000}"/>
    <cellStyle name="Normal 7 2 4 4 3" xfId="23360" xr:uid="{00000000-0005-0000-0000-0000224F0000}"/>
    <cellStyle name="Normal 7 2 4 5" xfId="16519" xr:uid="{00000000-0005-0000-0000-0000234F0000}"/>
    <cellStyle name="Normal 7 2 4 5 2" xfId="16520" xr:uid="{00000000-0005-0000-0000-0000244F0000}"/>
    <cellStyle name="Normal 7 2 4 5 3" xfId="23361" xr:uid="{00000000-0005-0000-0000-0000254F0000}"/>
    <cellStyle name="Normal 7 2 4 6" xfId="16521" xr:uid="{00000000-0005-0000-0000-0000264F0000}"/>
    <cellStyle name="Normal 7 2 4 6 2" xfId="23362" xr:uid="{00000000-0005-0000-0000-0000274F0000}"/>
    <cellStyle name="Normal 7 2 5" xfId="16522" xr:uid="{00000000-0005-0000-0000-0000284F0000}"/>
    <cellStyle name="Normal 7 2 5 2" xfId="16523" xr:uid="{00000000-0005-0000-0000-0000294F0000}"/>
    <cellStyle name="Normal 7 2 5 2 2" xfId="16524" xr:uid="{00000000-0005-0000-0000-00002A4F0000}"/>
    <cellStyle name="Normal 7 2 5 2 2 2" xfId="16525" xr:uid="{00000000-0005-0000-0000-00002B4F0000}"/>
    <cellStyle name="Normal 7 2 5 2 2 2 2" xfId="23365" xr:uid="{00000000-0005-0000-0000-00002C4F0000}"/>
    <cellStyle name="Normal 7 2 5 2 2 3" xfId="23364" xr:uid="{00000000-0005-0000-0000-00002D4F0000}"/>
    <cellStyle name="Normal 7 2 5 2 3" xfId="16526" xr:uid="{00000000-0005-0000-0000-00002E4F0000}"/>
    <cellStyle name="Normal 7 2 5 2 3 2" xfId="23366" xr:uid="{00000000-0005-0000-0000-00002F4F0000}"/>
    <cellStyle name="Normal 7 2 5 2 4" xfId="16527" xr:uid="{00000000-0005-0000-0000-0000304F0000}"/>
    <cellStyle name="Normal 7 2 5 2 4 2" xfId="23367" xr:uid="{00000000-0005-0000-0000-0000314F0000}"/>
    <cellStyle name="Normal 7 2 5 2 5" xfId="23363" xr:uid="{00000000-0005-0000-0000-0000324F0000}"/>
    <cellStyle name="Normal 7 2 5 3" xfId="16528" xr:uid="{00000000-0005-0000-0000-0000334F0000}"/>
    <cellStyle name="Normal 7 2 5 3 2" xfId="16529" xr:uid="{00000000-0005-0000-0000-0000344F0000}"/>
    <cellStyle name="Normal 7 2 5 3 2 2" xfId="23369" xr:uid="{00000000-0005-0000-0000-0000354F0000}"/>
    <cellStyle name="Normal 7 2 5 3 3" xfId="23368" xr:uid="{00000000-0005-0000-0000-0000364F0000}"/>
    <cellStyle name="Normal 7 2 5 4" xfId="16530" xr:uid="{00000000-0005-0000-0000-0000374F0000}"/>
    <cellStyle name="Normal 7 2 5 4 2" xfId="23370" xr:uid="{00000000-0005-0000-0000-0000384F0000}"/>
    <cellStyle name="Normal 7 2 5 5" xfId="16531" xr:uid="{00000000-0005-0000-0000-0000394F0000}"/>
    <cellStyle name="Normal 7 2 5 5 2" xfId="23371" xr:uid="{00000000-0005-0000-0000-00003A4F0000}"/>
    <cellStyle name="Normal 7 2 5 6" xfId="16532" xr:uid="{00000000-0005-0000-0000-00003B4F0000}"/>
    <cellStyle name="Normal 7 2 5 6 2" xfId="23372" xr:uid="{00000000-0005-0000-0000-00003C4F0000}"/>
    <cellStyle name="Normal 7 2 5 7" xfId="16533" xr:uid="{00000000-0005-0000-0000-00003D4F0000}"/>
    <cellStyle name="Normal 7 2 5 7 2" xfId="23373" xr:uid="{00000000-0005-0000-0000-00003E4F0000}"/>
    <cellStyle name="Normal 7 2 6" xfId="16534" xr:uid="{00000000-0005-0000-0000-00003F4F0000}"/>
    <cellStyle name="Normal 7 2 6 2" xfId="16535" xr:uid="{00000000-0005-0000-0000-0000404F0000}"/>
    <cellStyle name="Normal 7 2 6 2 2" xfId="23374" xr:uid="{00000000-0005-0000-0000-0000414F0000}"/>
    <cellStyle name="Normal 7 2 6 3" xfId="16536" xr:uid="{00000000-0005-0000-0000-0000424F0000}"/>
    <cellStyle name="Normal 7 2 6 3 2" xfId="23375" xr:uid="{00000000-0005-0000-0000-0000434F0000}"/>
    <cellStyle name="Normal 7 2 6 4" xfId="16537" xr:uid="{00000000-0005-0000-0000-0000444F0000}"/>
    <cellStyle name="Normal 7 2 6 4 2" xfId="23376" xr:uid="{00000000-0005-0000-0000-0000454F0000}"/>
    <cellStyle name="Normal 7 2 7" xfId="16538" xr:uid="{00000000-0005-0000-0000-0000464F0000}"/>
    <cellStyle name="Normal 7 2 7 2" xfId="16539" xr:uid="{00000000-0005-0000-0000-0000474F0000}"/>
    <cellStyle name="Normal 7 2 7 2 2" xfId="23377" xr:uid="{00000000-0005-0000-0000-0000484F0000}"/>
    <cellStyle name="Normal 7 2 7 3" xfId="16540" xr:uid="{00000000-0005-0000-0000-0000494F0000}"/>
    <cellStyle name="Normal 7 2 7 3 2" xfId="23378" xr:uid="{00000000-0005-0000-0000-00004A4F0000}"/>
    <cellStyle name="Normal 7 2 7 4" xfId="16541" xr:uid="{00000000-0005-0000-0000-00004B4F0000}"/>
    <cellStyle name="Normal 7 2 8" xfId="16542" xr:uid="{00000000-0005-0000-0000-00004C4F0000}"/>
    <cellStyle name="Normal 7 2 8 2" xfId="16543" xr:uid="{00000000-0005-0000-0000-00004D4F0000}"/>
    <cellStyle name="Normal 7 2 8 2 2" xfId="16544" xr:uid="{00000000-0005-0000-0000-00004E4F0000}"/>
    <cellStyle name="Normal 7 2 8 2 3" xfId="23379" xr:uid="{00000000-0005-0000-0000-00004F4F0000}"/>
    <cellStyle name="Normal 7 2 8 3" xfId="16545" xr:uid="{00000000-0005-0000-0000-0000504F0000}"/>
    <cellStyle name="Normal 7 2 8 3 2" xfId="16546" xr:uid="{00000000-0005-0000-0000-0000514F0000}"/>
    <cellStyle name="Normal 7 2 8 3 3" xfId="23380" xr:uid="{00000000-0005-0000-0000-0000524F0000}"/>
    <cellStyle name="Normal 7 2 8 4" xfId="16547" xr:uid="{00000000-0005-0000-0000-0000534F0000}"/>
    <cellStyle name="Normal 7 2 9" xfId="16548" xr:uid="{00000000-0005-0000-0000-0000544F0000}"/>
    <cellStyle name="Normal 7 2 9 2" xfId="16549" xr:uid="{00000000-0005-0000-0000-0000554F0000}"/>
    <cellStyle name="Normal 7 2 9 2 2" xfId="23381" xr:uid="{00000000-0005-0000-0000-0000564F0000}"/>
    <cellStyle name="Normal 7 2 9 3" xfId="16550" xr:uid="{00000000-0005-0000-0000-0000574F0000}"/>
    <cellStyle name="Normal 7 2 9 3 2" xfId="23382" xr:uid="{00000000-0005-0000-0000-0000584F0000}"/>
    <cellStyle name="Normal 7 2 9 4" xfId="16551" xr:uid="{00000000-0005-0000-0000-0000594F0000}"/>
    <cellStyle name="Normal 7 20" xfId="16552" xr:uid="{00000000-0005-0000-0000-00005A4F0000}"/>
    <cellStyle name="Normal 7 20 2" xfId="16553" xr:uid="{00000000-0005-0000-0000-00005B4F0000}"/>
    <cellStyle name="Normal 7 20 2 2" xfId="16554" xr:uid="{00000000-0005-0000-0000-00005C4F0000}"/>
    <cellStyle name="Normal 7 20 2 2 2" xfId="23385" xr:uid="{00000000-0005-0000-0000-00005D4F0000}"/>
    <cellStyle name="Normal 7 20 2 3" xfId="23384" xr:uid="{00000000-0005-0000-0000-00005E4F0000}"/>
    <cellStyle name="Normal 7 20 3" xfId="16555" xr:uid="{00000000-0005-0000-0000-00005F4F0000}"/>
    <cellStyle name="Normal 7 20 3 2" xfId="23386" xr:uid="{00000000-0005-0000-0000-0000604F0000}"/>
    <cellStyle name="Normal 7 20 4" xfId="23383" xr:uid="{00000000-0005-0000-0000-0000614F0000}"/>
    <cellStyle name="Normal 7 21" xfId="16556" xr:uid="{00000000-0005-0000-0000-0000624F0000}"/>
    <cellStyle name="Normal 7 21 2" xfId="16557" xr:uid="{00000000-0005-0000-0000-0000634F0000}"/>
    <cellStyle name="Normal 7 21 2 2" xfId="23388" xr:uid="{00000000-0005-0000-0000-0000644F0000}"/>
    <cellStyle name="Normal 7 21 3" xfId="23387" xr:uid="{00000000-0005-0000-0000-0000654F0000}"/>
    <cellStyle name="Normal 7 22" xfId="16558" xr:uid="{00000000-0005-0000-0000-0000664F0000}"/>
    <cellStyle name="Normal 7 22 2" xfId="23389" xr:uid="{00000000-0005-0000-0000-0000674F0000}"/>
    <cellStyle name="Normal 7 23" xfId="16559" xr:uid="{00000000-0005-0000-0000-0000684F0000}"/>
    <cellStyle name="Normal 7 23 2" xfId="23390" xr:uid="{00000000-0005-0000-0000-0000694F0000}"/>
    <cellStyle name="Normal 7 24" xfId="16560" xr:uid="{00000000-0005-0000-0000-00006A4F0000}"/>
    <cellStyle name="Normal 7 24 2" xfId="23391" xr:uid="{00000000-0005-0000-0000-00006B4F0000}"/>
    <cellStyle name="Normal 7 25" xfId="16561" xr:uid="{00000000-0005-0000-0000-00006C4F0000}"/>
    <cellStyle name="Normal 7 25 2" xfId="23392" xr:uid="{00000000-0005-0000-0000-00006D4F0000}"/>
    <cellStyle name="Normal 7 26" xfId="16562" xr:uid="{00000000-0005-0000-0000-00006E4F0000}"/>
    <cellStyle name="Normal 7 26 2" xfId="23393" xr:uid="{00000000-0005-0000-0000-00006F4F0000}"/>
    <cellStyle name="Normal 7 3" xfId="16563" xr:uid="{00000000-0005-0000-0000-0000704F0000}"/>
    <cellStyle name="Normal 7 3 10" xfId="16564" xr:uid="{00000000-0005-0000-0000-0000714F0000}"/>
    <cellStyle name="Normal 7 3 10 2" xfId="23394" xr:uid="{00000000-0005-0000-0000-0000724F0000}"/>
    <cellStyle name="Normal 7 3 2" xfId="16565" xr:uid="{00000000-0005-0000-0000-0000734F0000}"/>
    <cellStyle name="Normal 7 3 2 2" xfId="16566" xr:uid="{00000000-0005-0000-0000-0000744F0000}"/>
    <cellStyle name="Normal 7 3 2 2 2" xfId="16567" xr:uid="{00000000-0005-0000-0000-0000754F0000}"/>
    <cellStyle name="Normal 7 3 2 2 2 2" xfId="23397" xr:uid="{00000000-0005-0000-0000-0000764F0000}"/>
    <cellStyle name="Normal 7 3 2 2 3" xfId="16568" xr:uid="{00000000-0005-0000-0000-0000774F0000}"/>
    <cellStyle name="Normal 7 3 2 2 3 2" xfId="23398" xr:uid="{00000000-0005-0000-0000-0000784F0000}"/>
    <cellStyle name="Normal 7 3 2 2 4" xfId="16569" xr:uid="{00000000-0005-0000-0000-0000794F0000}"/>
    <cellStyle name="Normal 7 3 2 2 5" xfId="16570" xr:uid="{00000000-0005-0000-0000-00007A4F0000}"/>
    <cellStyle name="Normal 7 3 2 2 6" xfId="23396" xr:uid="{00000000-0005-0000-0000-00007B4F0000}"/>
    <cellStyle name="Normal 7 3 2 3" xfId="16571" xr:uid="{00000000-0005-0000-0000-00007C4F0000}"/>
    <cellStyle name="Normal 7 3 2 3 2" xfId="16572" xr:uid="{00000000-0005-0000-0000-00007D4F0000}"/>
    <cellStyle name="Normal 7 3 2 3 2 2" xfId="23400" xr:uid="{00000000-0005-0000-0000-00007E4F0000}"/>
    <cellStyle name="Normal 7 3 2 3 3" xfId="23399" xr:uid="{00000000-0005-0000-0000-00007F4F0000}"/>
    <cellStyle name="Normal 7 3 2 4" xfId="16573" xr:uid="{00000000-0005-0000-0000-0000804F0000}"/>
    <cellStyle name="Normal 7 3 2 4 2" xfId="23401" xr:uid="{00000000-0005-0000-0000-0000814F0000}"/>
    <cellStyle name="Normal 7 3 2 5" xfId="16574" xr:uid="{00000000-0005-0000-0000-0000824F0000}"/>
    <cellStyle name="Normal 7 3 2 5 2" xfId="16575" xr:uid="{00000000-0005-0000-0000-0000834F0000}"/>
    <cellStyle name="Normal 7 3 2 5 3" xfId="23402" xr:uid="{00000000-0005-0000-0000-0000844F0000}"/>
    <cellStyle name="Normal 7 3 2 6" xfId="16576" xr:uid="{00000000-0005-0000-0000-0000854F0000}"/>
    <cellStyle name="Normal 7 3 2 7" xfId="23395" xr:uid="{00000000-0005-0000-0000-0000864F0000}"/>
    <cellStyle name="Normal 7 3 3" xfId="16577" xr:uid="{00000000-0005-0000-0000-0000874F0000}"/>
    <cellStyle name="Normal 7 3 3 2" xfId="16578" xr:uid="{00000000-0005-0000-0000-0000884F0000}"/>
    <cellStyle name="Normal 7 3 3 2 2" xfId="16579" xr:uid="{00000000-0005-0000-0000-0000894F0000}"/>
    <cellStyle name="Normal 7 3 3 2 2 2" xfId="23405" xr:uid="{00000000-0005-0000-0000-00008A4F0000}"/>
    <cellStyle name="Normal 7 3 3 2 3" xfId="23404" xr:uid="{00000000-0005-0000-0000-00008B4F0000}"/>
    <cellStyle name="Normal 7 3 3 3" xfId="16580" xr:uid="{00000000-0005-0000-0000-00008C4F0000}"/>
    <cellStyle name="Normal 7 3 3 3 2" xfId="23406" xr:uid="{00000000-0005-0000-0000-00008D4F0000}"/>
    <cellStyle name="Normal 7 3 3 4" xfId="16581" xr:uid="{00000000-0005-0000-0000-00008E4F0000}"/>
    <cellStyle name="Normal 7 3 3 4 2" xfId="16582" xr:uid="{00000000-0005-0000-0000-00008F4F0000}"/>
    <cellStyle name="Normal 7 3 3 4 3" xfId="23407" xr:uid="{00000000-0005-0000-0000-0000904F0000}"/>
    <cellStyle name="Normal 7 3 3 5" xfId="16583" xr:uid="{00000000-0005-0000-0000-0000914F0000}"/>
    <cellStyle name="Normal 7 3 3 6" xfId="23403" xr:uid="{00000000-0005-0000-0000-0000924F0000}"/>
    <cellStyle name="Normal 7 3 4" xfId="16584" xr:uid="{00000000-0005-0000-0000-0000934F0000}"/>
    <cellStyle name="Normal 7 3 4 2" xfId="16585" xr:uid="{00000000-0005-0000-0000-0000944F0000}"/>
    <cellStyle name="Normal 7 3 4 2 2" xfId="23409" xr:uid="{00000000-0005-0000-0000-0000954F0000}"/>
    <cellStyle name="Normal 7 3 4 3" xfId="16586" xr:uid="{00000000-0005-0000-0000-0000964F0000}"/>
    <cellStyle name="Normal 7 3 4 3 2" xfId="23410" xr:uid="{00000000-0005-0000-0000-0000974F0000}"/>
    <cellStyle name="Normal 7 3 4 4" xfId="23408" xr:uid="{00000000-0005-0000-0000-0000984F0000}"/>
    <cellStyle name="Normal 7 3 5" xfId="16587" xr:uid="{00000000-0005-0000-0000-0000994F0000}"/>
    <cellStyle name="Normal 7 3 5 2" xfId="23411" xr:uid="{00000000-0005-0000-0000-00009A4F0000}"/>
    <cellStyle name="Normal 7 3 6" xfId="16588" xr:uid="{00000000-0005-0000-0000-00009B4F0000}"/>
    <cellStyle name="Normal 7 3 6 2" xfId="16589" xr:uid="{00000000-0005-0000-0000-00009C4F0000}"/>
    <cellStyle name="Normal 7 3 6 3" xfId="23412" xr:uid="{00000000-0005-0000-0000-00009D4F0000}"/>
    <cellStyle name="Normal 7 3 7" xfId="16590" xr:uid="{00000000-0005-0000-0000-00009E4F0000}"/>
    <cellStyle name="Normal 7 3 7 2" xfId="16591" xr:uid="{00000000-0005-0000-0000-00009F4F0000}"/>
    <cellStyle name="Normal 7 3 7 3" xfId="23413" xr:uid="{00000000-0005-0000-0000-0000A04F0000}"/>
    <cellStyle name="Normal 7 3 8" xfId="16592" xr:uid="{00000000-0005-0000-0000-0000A14F0000}"/>
    <cellStyle name="Normal 7 3 8 2" xfId="23414" xr:uid="{00000000-0005-0000-0000-0000A24F0000}"/>
    <cellStyle name="Normal 7 3 9" xfId="16593" xr:uid="{00000000-0005-0000-0000-0000A34F0000}"/>
    <cellStyle name="Normal 7 3 9 2" xfId="23415" xr:uid="{00000000-0005-0000-0000-0000A44F0000}"/>
    <cellStyle name="Normal 7 4" xfId="16594" xr:uid="{00000000-0005-0000-0000-0000A54F0000}"/>
    <cellStyle name="Normal 7 4 2" xfId="16595" xr:uid="{00000000-0005-0000-0000-0000A64F0000}"/>
    <cellStyle name="Normal 7 4 2 2" xfId="16596" xr:uid="{00000000-0005-0000-0000-0000A74F0000}"/>
    <cellStyle name="Normal 7 4 2 2 2" xfId="16597" xr:uid="{00000000-0005-0000-0000-0000A84F0000}"/>
    <cellStyle name="Normal 7 4 2 2 2 2" xfId="23419" xr:uid="{00000000-0005-0000-0000-0000A94F0000}"/>
    <cellStyle name="Normal 7 4 2 2 3" xfId="16598" xr:uid="{00000000-0005-0000-0000-0000AA4F0000}"/>
    <cellStyle name="Normal 7 4 2 2 3 2" xfId="23420" xr:uid="{00000000-0005-0000-0000-0000AB4F0000}"/>
    <cellStyle name="Normal 7 4 2 2 4" xfId="23418" xr:uid="{00000000-0005-0000-0000-0000AC4F0000}"/>
    <cellStyle name="Normal 7 4 2 3" xfId="16599" xr:uid="{00000000-0005-0000-0000-0000AD4F0000}"/>
    <cellStyle name="Normal 7 4 2 3 2" xfId="23421" xr:uid="{00000000-0005-0000-0000-0000AE4F0000}"/>
    <cellStyle name="Normal 7 4 2 4" xfId="16600" xr:uid="{00000000-0005-0000-0000-0000AF4F0000}"/>
    <cellStyle name="Normal 7 4 2 4 2" xfId="16601" xr:uid="{00000000-0005-0000-0000-0000B04F0000}"/>
    <cellStyle name="Normal 7 4 2 4 3" xfId="23422" xr:uid="{00000000-0005-0000-0000-0000B14F0000}"/>
    <cellStyle name="Normal 7 4 2 5" xfId="16602" xr:uid="{00000000-0005-0000-0000-0000B24F0000}"/>
    <cellStyle name="Normal 7 4 2 5 2" xfId="16603" xr:uid="{00000000-0005-0000-0000-0000B34F0000}"/>
    <cellStyle name="Normal 7 4 2 5 3" xfId="23423" xr:uid="{00000000-0005-0000-0000-0000B44F0000}"/>
    <cellStyle name="Normal 7 4 2 6" xfId="23417" xr:uid="{00000000-0005-0000-0000-0000B54F0000}"/>
    <cellStyle name="Normal 7 4 3" xfId="16604" xr:uid="{00000000-0005-0000-0000-0000B64F0000}"/>
    <cellStyle name="Normal 7 4 3 2" xfId="16605" xr:uid="{00000000-0005-0000-0000-0000B74F0000}"/>
    <cellStyle name="Normal 7 4 3 2 2" xfId="23425" xr:uid="{00000000-0005-0000-0000-0000B84F0000}"/>
    <cellStyle name="Normal 7 4 3 3" xfId="16606" xr:uid="{00000000-0005-0000-0000-0000B94F0000}"/>
    <cellStyle name="Normal 7 4 3 3 2" xfId="23426" xr:uid="{00000000-0005-0000-0000-0000BA4F0000}"/>
    <cellStyle name="Normal 7 4 3 4" xfId="16607" xr:uid="{00000000-0005-0000-0000-0000BB4F0000}"/>
    <cellStyle name="Normal 7 4 3 4 2" xfId="23427" xr:uid="{00000000-0005-0000-0000-0000BC4F0000}"/>
    <cellStyle name="Normal 7 4 3 5" xfId="23424" xr:uid="{00000000-0005-0000-0000-0000BD4F0000}"/>
    <cellStyle name="Normal 7 4 4" xfId="16608" xr:uid="{00000000-0005-0000-0000-0000BE4F0000}"/>
    <cellStyle name="Normal 7 4 4 2" xfId="16609" xr:uid="{00000000-0005-0000-0000-0000BF4F0000}"/>
    <cellStyle name="Normal 7 4 4 2 2" xfId="23429" xr:uid="{00000000-0005-0000-0000-0000C04F0000}"/>
    <cellStyle name="Normal 7 4 4 3" xfId="16610" xr:uid="{00000000-0005-0000-0000-0000C14F0000}"/>
    <cellStyle name="Normal 7 4 4 3 2" xfId="23430" xr:uid="{00000000-0005-0000-0000-0000C24F0000}"/>
    <cellStyle name="Normal 7 4 4 4" xfId="23428" xr:uid="{00000000-0005-0000-0000-0000C34F0000}"/>
    <cellStyle name="Normal 7 4 5" xfId="16611" xr:uid="{00000000-0005-0000-0000-0000C44F0000}"/>
    <cellStyle name="Normal 7 4 5 2" xfId="16612" xr:uid="{00000000-0005-0000-0000-0000C54F0000}"/>
    <cellStyle name="Normal 7 4 5 3" xfId="23431" xr:uid="{00000000-0005-0000-0000-0000C64F0000}"/>
    <cellStyle name="Normal 7 4 6" xfId="16613" xr:uid="{00000000-0005-0000-0000-0000C74F0000}"/>
    <cellStyle name="Normal 7 4 6 2" xfId="16614" xr:uid="{00000000-0005-0000-0000-0000C84F0000}"/>
    <cellStyle name="Normal 7 4 6 3" xfId="23432" xr:uid="{00000000-0005-0000-0000-0000C94F0000}"/>
    <cellStyle name="Normal 7 4 7" xfId="23416" xr:uid="{00000000-0005-0000-0000-0000CA4F0000}"/>
    <cellStyle name="Normal 7 5" xfId="16615" xr:uid="{00000000-0005-0000-0000-0000CB4F0000}"/>
    <cellStyle name="Normal 7 5 2" xfId="16616" xr:uid="{00000000-0005-0000-0000-0000CC4F0000}"/>
    <cellStyle name="Normal 7 5 2 2" xfId="16617" xr:uid="{00000000-0005-0000-0000-0000CD4F0000}"/>
    <cellStyle name="Normal 7 5 2 2 2" xfId="23435" xr:uid="{00000000-0005-0000-0000-0000CE4F0000}"/>
    <cellStyle name="Normal 7 5 2 3" xfId="23434" xr:uid="{00000000-0005-0000-0000-0000CF4F0000}"/>
    <cellStyle name="Normal 7 5 3" xfId="16618" xr:uid="{00000000-0005-0000-0000-0000D04F0000}"/>
    <cellStyle name="Normal 7 5 3 2" xfId="16619" xr:uid="{00000000-0005-0000-0000-0000D14F0000}"/>
    <cellStyle name="Normal 7 5 3 2 2" xfId="23437" xr:uid="{00000000-0005-0000-0000-0000D24F0000}"/>
    <cellStyle name="Normal 7 5 3 3" xfId="16620" xr:uid="{00000000-0005-0000-0000-0000D34F0000}"/>
    <cellStyle name="Normal 7 5 3 3 2" xfId="23438" xr:uid="{00000000-0005-0000-0000-0000D44F0000}"/>
    <cellStyle name="Normal 7 5 3 4" xfId="16621" xr:uid="{00000000-0005-0000-0000-0000D54F0000}"/>
    <cellStyle name="Normal 7 5 3 4 2" xfId="23439" xr:uid="{00000000-0005-0000-0000-0000D64F0000}"/>
    <cellStyle name="Normal 7 5 3 5" xfId="23436" xr:uid="{00000000-0005-0000-0000-0000D74F0000}"/>
    <cellStyle name="Normal 7 5 4" xfId="16622" xr:uid="{00000000-0005-0000-0000-0000D84F0000}"/>
    <cellStyle name="Normal 7 5 4 2" xfId="16623" xr:uid="{00000000-0005-0000-0000-0000D94F0000}"/>
    <cellStyle name="Normal 7 5 4 2 2" xfId="23441" xr:uid="{00000000-0005-0000-0000-0000DA4F0000}"/>
    <cellStyle name="Normal 7 5 4 3" xfId="16624" xr:uid="{00000000-0005-0000-0000-0000DB4F0000}"/>
    <cellStyle name="Normal 7 5 4 3 2" xfId="23442" xr:uid="{00000000-0005-0000-0000-0000DC4F0000}"/>
    <cellStyle name="Normal 7 5 4 4" xfId="16625" xr:uid="{00000000-0005-0000-0000-0000DD4F0000}"/>
    <cellStyle name="Normal 7 5 4 5" xfId="23440" xr:uid="{00000000-0005-0000-0000-0000DE4F0000}"/>
    <cellStyle name="Normal 7 5 5" xfId="16626" xr:uid="{00000000-0005-0000-0000-0000DF4F0000}"/>
    <cellStyle name="Normal 7 5 5 2" xfId="16627" xr:uid="{00000000-0005-0000-0000-0000E04F0000}"/>
    <cellStyle name="Normal 7 5 5 3" xfId="23443" xr:uid="{00000000-0005-0000-0000-0000E14F0000}"/>
    <cellStyle name="Normal 7 5 6" xfId="16628" xr:uid="{00000000-0005-0000-0000-0000E24F0000}"/>
    <cellStyle name="Normal 7 5 6 2" xfId="23444" xr:uid="{00000000-0005-0000-0000-0000E34F0000}"/>
    <cellStyle name="Normal 7 5 7" xfId="23433" xr:uid="{00000000-0005-0000-0000-0000E44F0000}"/>
    <cellStyle name="Normal 7 6" xfId="16629" xr:uid="{00000000-0005-0000-0000-0000E54F0000}"/>
    <cellStyle name="Normal 7 6 2" xfId="16630" xr:uid="{00000000-0005-0000-0000-0000E64F0000}"/>
    <cellStyle name="Normal 7 6 2 2" xfId="16631" xr:uid="{00000000-0005-0000-0000-0000E74F0000}"/>
    <cellStyle name="Normal 7 6 2 2 2" xfId="16632" xr:uid="{00000000-0005-0000-0000-0000E84F0000}"/>
    <cellStyle name="Normal 7 6 2 2 3" xfId="16633" xr:uid="{00000000-0005-0000-0000-0000E94F0000}"/>
    <cellStyle name="Normal 7 6 2 2 4" xfId="16634" xr:uid="{00000000-0005-0000-0000-0000EA4F0000}"/>
    <cellStyle name="Normal 7 6 2 2 5" xfId="23447" xr:uid="{00000000-0005-0000-0000-0000EB4F0000}"/>
    <cellStyle name="Normal 7 6 2 3" xfId="16635" xr:uid="{00000000-0005-0000-0000-0000EC4F0000}"/>
    <cellStyle name="Normal 7 6 2 3 2" xfId="16636" xr:uid="{00000000-0005-0000-0000-0000ED4F0000}"/>
    <cellStyle name="Normal 7 6 2 3 3" xfId="23448" xr:uid="{00000000-0005-0000-0000-0000EE4F0000}"/>
    <cellStyle name="Normal 7 6 2 4" xfId="16637" xr:uid="{00000000-0005-0000-0000-0000EF4F0000}"/>
    <cellStyle name="Normal 7 6 2 4 2" xfId="16638" xr:uid="{00000000-0005-0000-0000-0000F04F0000}"/>
    <cellStyle name="Normal 7 6 2 4 3" xfId="23449" xr:uid="{00000000-0005-0000-0000-0000F14F0000}"/>
    <cellStyle name="Normal 7 6 2 5" xfId="16639" xr:uid="{00000000-0005-0000-0000-0000F24F0000}"/>
    <cellStyle name="Normal 7 6 2 6" xfId="23446" xr:uid="{00000000-0005-0000-0000-0000F34F0000}"/>
    <cellStyle name="Normal 7 6 3" xfId="16640" xr:uid="{00000000-0005-0000-0000-0000F44F0000}"/>
    <cellStyle name="Normal 7 6 3 2" xfId="16641" xr:uid="{00000000-0005-0000-0000-0000F54F0000}"/>
    <cellStyle name="Normal 7 6 3 2 2" xfId="23451" xr:uid="{00000000-0005-0000-0000-0000F64F0000}"/>
    <cellStyle name="Normal 7 6 3 3" xfId="23450" xr:uid="{00000000-0005-0000-0000-0000F74F0000}"/>
    <cellStyle name="Normal 7 6 4" xfId="16642" xr:uid="{00000000-0005-0000-0000-0000F84F0000}"/>
    <cellStyle name="Normal 7 6 4 2" xfId="16643" xr:uid="{00000000-0005-0000-0000-0000F94F0000}"/>
    <cellStyle name="Normal 7 6 4 2 2" xfId="23453" xr:uid="{00000000-0005-0000-0000-0000FA4F0000}"/>
    <cellStyle name="Normal 7 6 4 3" xfId="16644" xr:uid="{00000000-0005-0000-0000-0000FB4F0000}"/>
    <cellStyle name="Normal 7 6 4 4" xfId="23452" xr:uid="{00000000-0005-0000-0000-0000FC4F0000}"/>
    <cellStyle name="Normal 7 6 5" xfId="16645" xr:uid="{00000000-0005-0000-0000-0000FD4F0000}"/>
    <cellStyle name="Normal 7 6 5 2" xfId="16646" xr:uid="{00000000-0005-0000-0000-0000FE4F0000}"/>
    <cellStyle name="Normal 7 6 5 3" xfId="23454" xr:uid="{00000000-0005-0000-0000-0000FF4F0000}"/>
    <cellStyle name="Normal 7 6 6" xfId="16647" xr:uid="{00000000-0005-0000-0000-000000500000}"/>
    <cellStyle name="Normal 7 6 7" xfId="16648" xr:uid="{00000000-0005-0000-0000-000001500000}"/>
    <cellStyle name="Normal 7 6 8" xfId="23445" xr:uid="{00000000-0005-0000-0000-000002500000}"/>
    <cellStyle name="Normal 7 7" xfId="16649" xr:uid="{00000000-0005-0000-0000-000003500000}"/>
    <cellStyle name="Normal 7 7 2" xfId="16650" xr:uid="{00000000-0005-0000-0000-000004500000}"/>
    <cellStyle name="Normal 7 7 2 2" xfId="16651" xr:uid="{00000000-0005-0000-0000-000005500000}"/>
    <cellStyle name="Normal 7 7 2 2 2" xfId="23457" xr:uid="{00000000-0005-0000-0000-000006500000}"/>
    <cellStyle name="Normal 7 7 2 3" xfId="23456" xr:uid="{00000000-0005-0000-0000-000007500000}"/>
    <cellStyle name="Normal 7 7 3" xfId="16652" xr:uid="{00000000-0005-0000-0000-000008500000}"/>
    <cellStyle name="Normal 7 7 3 2" xfId="23458" xr:uid="{00000000-0005-0000-0000-000009500000}"/>
    <cellStyle name="Normal 7 7 4" xfId="16653" xr:uid="{00000000-0005-0000-0000-00000A500000}"/>
    <cellStyle name="Normal 7 7 4 2" xfId="23459" xr:uid="{00000000-0005-0000-0000-00000B500000}"/>
    <cellStyle name="Normal 7 7 5" xfId="16654" xr:uid="{00000000-0005-0000-0000-00000C500000}"/>
    <cellStyle name="Normal 7 7 5 2" xfId="23460" xr:uid="{00000000-0005-0000-0000-00000D500000}"/>
    <cellStyle name="Normal 7 7 6" xfId="16655" xr:uid="{00000000-0005-0000-0000-00000E500000}"/>
    <cellStyle name="Normal 7 7 7" xfId="23455" xr:uid="{00000000-0005-0000-0000-00000F500000}"/>
    <cellStyle name="Normal 7 8" xfId="16656" xr:uid="{00000000-0005-0000-0000-000010500000}"/>
    <cellStyle name="Normal 7 8 2" xfId="16657" xr:uid="{00000000-0005-0000-0000-000011500000}"/>
    <cellStyle name="Normal 7 8 2 2" xfId="23462" xr:uid="{00000000-0005-0000-0000-000012500000}"/>
    <cellStyle name="Normal 7 8 3" xfId="16658" xr:uid="{00000000-0005-0000-0000-000013500000}"/>
    <cellStyle name="Normal 7 8 3 2" xfId="23463" xr:uid="{00000000-0005-0000-0000-000014500000}"/>
    <cellStyle name="Normal 7 8 4" xfId="16659" xr:uid="{00000000-0005-0000-0000-000015500000}"/>
    <cellStyle name="Normal 7 8 4 2" xfId="23464" xr:uid="{00000000-0005-0000-0000-000016500000}"/>
    <cellStyle name="Normal 7 8 5" xfId="16660" xr:uid="{00000000-0005-0000-0000-000017500000}"/>
    <cellStyle name="Normal 7 8 5 2" xfId="23465" xr:uid="{00000000-0005-0000-0000-000018500000}"/>
    <cellStyle name="Normal 7 8 6" xfId="23461" xr:uid="{00000000-0005-0000-0000-000019500000}"/>
    <cellStyle name="Normal 7 9" xfId="16661" xr:uid="{00000000-0005-0000-0000-00001A500000}"/>
    <cellStyle name="Normal 7 9 2" xfId="16662" xr:uid="{00000000-0005-0000-0000-00001B500000}"/>
    <cellStyle name="Normal 7 9 2 2" xfId="23467" xr:uid="{00000000-0005-0000-0000-00001C500000}"/>
    <cellStyle name="Normal 7 9 3" xfId="16663" xr:uid="{00000000-0005-0000-0000-00001D500000}"/>
    <cellStyle name="Normal 7 9 3 2" xfId="23468" xr:uid="{00000000-0005-0000-0000-00001E500000}"/>
    <cellStyle name="Normal 7 9 4" xfId="16664" xr:uid="{00000000-0005-0000-0000-00001F500000}"/>
    <cellStyle name="Normal 7 9 4 2" xfId="23469" xr:uid="{00000000-0005-0000-0000-000020500000}"/>
    <cellStyle name="Normal 7 9 5" xfId="16665" xr:uid="{00000000-0005-0000-0000-000021500000}"/>
    <cellStyle name="Normal 7 9 5 2" xfId="23470" xr:uid="{00000000-0005-0000-0000-000022500000}"/>
    <cellStyle name="Normal 7 9 6" xfId="16666" xr:uid="{00000000-0005-0000-0000-000023500000}"/>
    <cellStyle name="Normal 7 9 7" xfId="23466" xr:uid="{00000000-0005-0000-0000-000024500000}"/>
    <cellStyle name="Normal 70" xfId="16667" xr:uid="{00000000-0005-0000-0000-000025500000}"/>
    <cellStyle name="Normal 70 2" xfId="16668" xr:uid="{00000000-0005-0000-0000-000026500000}"/>
    <cellStyle name="Normal 70 2 2" xfId="23471" xr:uid="{00000000-0005-0000-0000-000027500000}"/>
    <cellStyle name="Normal 70 3" xfId="16669" xr:uid="{00000000-0005-0000-0000-000028500000}"/>
    <cellStyle name="Normal 70 3 2" xfId="23472" xr:uid="{00000000-0005-0000-0000-000029500000}"/>
    <cellStyle name="Normal 71" xfId="16670" xr:uid="{00000000-0005-0000-0000-00002A500000}"/>
    <cellStyle name="Normal 71 2" xfId="16671" xr:uid="{00000000-0005-0000-0000-00002B500000}"/>
    <cellStyle name="Normal 71 2 2" xfId="23473" xr:uid="{00000000-0005-0000-0000-00002C500000}"/>
    <cellStyle name="Normal 71 3" xfId="16672" xr:uid="{00000000-0005-0000-0000-00002D500000}"/>
    <cellStyle name="Normal 71 3 2" xfId="23474" xr:uid="{00000000-0005-0000-0000-00002E500000}"/>
    <cellStyle name="Normal 72" xfId="16673" xr:uid="{00000000-0005-0000-0000-00002F500000}"/>
    <cellStyle name="Normal 72 2" xfId="16674" xr:uid="{00000000-0005-0000-0000-000030500000}"/>
    <cellStyle name="Normal 72 2 2" xfId="23475" xr:uid="{00000000-0005-0000-0000-000031500000}"/>
    <cellStyle name="Normal 72 3" xfId="16675" xr:uid="{00000000-0005-0000-0000-000032500000}"/>
    <cellStyle name="Normal 72 3 2" xfId="23476" xr:uid="{00000000-0005-0000-0000-000033500000}"/>
    <cellStyle name="Normal 73" xfId="16676" xr:uid="{00000000-0005-0000-0000-000034500000}"/>
    <cellStyle name="Normal 73 2" xfId="16677" xr:uid="{00000000-0005-0000-0000-000035500000}"/>
    <cellStyle name="Normal 73 2 2" xfId="23477" xr:uid="{00000000-0005-0000-0000-000036500000}"/>
    <cellStyle name="Normal 73 3" xfId="16678" xr:uid="{00000000-0005-0000-0000-000037500000}"/>
    <cellStyle name="Normal 73 3 2" xfId="23478" xr:uid="{00000000-0005-0000-0000-000038500000}"/>
    <cellStyle name="Normal 74" xfId="16679" xr:uid="{00000000-0005-0000-0000-000039500000}"/>
    <cellStyle name="Normal 74 2" xfId="16680" xr:uid="{00000000-0005-0000-0000-00003A500000}"/>
    <cellStyle name="Normal 74 2 2" xfId="23479" xr:uid="{00000000-0005-0000-0000-00003B500000}"/>
    <cellStyle name="Normal 74 3" xfId="16681" xr:uid="{00000000-0005-0000-0000-00003C500000}"/>
    <cellStyle name="Normal 74 3 2" xfId="23480" xr:uid="{00000000-0005-0000-0000-00003D500000}"/>
    <cellStyle name="Normal 75" xfId="16682" xr:uid="{00000000-0005-0000-0000-00003E500000}"/>
    <cellStyle name="Normal 75 2" xfId="16683" xr:uid="{00000000-0005-0000-0000-00003F500000}"/>
    <cellStyle name="Normal 75 2 2" xfId="23481" xr:uid="{00000000-0005-0000-0000-000040500000}"/>
    <cellStyle name="Normal 75 3" xfId="16684" xr:uid="{00000000-0005-0000-0000-000041500000}"/>
    <cellStyle name="Normal 75 3 2" xfId="23482" xr:uid="{00000000-0005-0000-0000-000042500000}"/>
    <cellStyle name="Normal 76" xfId="16685" xr:uid="{00000000-0005-0000-0000-000043500000}"/>
    <cellStyle name="Normal 76 2" xfId="16686" xr:uid="{00000000-0005-0000-0000-000044500000}"/>
    <cellStyle name="Normal 76 2 2" xfId="23483" xr:uid="{00000000-0005-0000-0000-000045500000}"/>
    <cellStyle name="Normal 76 3" xfId="16687" xr:uid="{00000000-0005-0000-0000-000046500000}"/>
    <cellStyle name="Normal 76 3 2" xfId="23484" xr:uid="{00000000-0005-0000-0000-000047500000}"/>
    <cellStyle name="Normal 77" xfId="16688" xr:uid="{00000000-0005-0000-0000-000048500000}"/>
    <cellStyle name="Normal 77 2" xfId="16689" xr:uid="{00000000-0005-0000-0000-000049500000}"/>
    <cellStyle name="Normal 77 2 2" xfId="23485" xr:uid="{00000000-0005-0000-0000-00004A500000}"/>
    <cellStyle name="Normal 77 3" xfId="16690" xr:uid="{00000000-0005-0000-0000-00004B500000}"/>
    <cellStyle name="Normal 77 3 2" xfId="23486" xr:uid="{00000000-0005-0000-0000-00004C500000}"/>
    <cellStyle name="Normal 78" xfId="16691" xr:uid="{00000000-0005-0000-0000-00004D500000}"/>
    <cellStyle name="Normal 78 2" xfId="16692" xr:uid="{00000000-0005-0000-0000-00004E500000}"/>
    <cellStyle name="Normal 78 2 2" xfId="23487" xr:uid="{00000000-0005-0000-0000-00004F500000}"/>
    <cellStyle name="Normal 78 3" xfId="16693" xr:uid="{00000000-0005-0000-0000-000050500000}"/>
    <cellStyle name="Normal 78 3 2" xfId="23488" xr:uid="{00000000-0005-0000-0000-000051500000}"/>
    <cellStyle name="Normal 79" xfId="16694" xr:uid="{00000000-0005-0000-0000-000052500000}"/>
    <cellStyle name="Normal 79 2" xfId="16695" xr:uid="{00000000-0005-0000-0000-000053500000}"/>
    <cellStyle name="Normal 79 2 2" xfId="23489" xr:uid="{00000000-0005-0000-0000-000054500000}"/>
    <cellStyle name="Normal 79 3" xfId="16696" xr:uid="{00000000-0005-0000-0000-000055500000}"/>
    <cellStyle name="Normal 79 3 2" xfId="23490" xr:uid="{00000000-0005-0000-0000-000056500000}"/>
    <cellStyle name="Normal 8" xfId="16697" xr:uid="{00000000-0005-0000-0000-000057500000}"/>
    <cellStyle name="Normal 8 10" xfId="16698" xr:uid="{00000000-0005-0000-0000-000058500000}"/>
    <cellStyle name="Normal 8 10 2" xfId="16699" xr:uid="{00000000-0005-0000-0000-000059500000}"/>
    <cellStyle name="Normal 8 10 2 2" xfId="16700" xr:uid="{00000000-0005-0000-0000-00005A500000}"/>
    <cellStyle name="Normal 8 10 2 2 2" xfId="23493" xr:uid="{00000000-0005-0000-0000-00005B500000}"/>
    <cellStyle name="Normal 8 10 2 3" xfId="23492" xr:uid="{00000000-0005-0000-0000-00005C500000}"/>
    <cellStyle name="Normal 8 10 3" xfId="16701" xr:uid="{00000000-0005-0000-0000-00005D500000}"/>
    <cellStyle name="Normal 8 10 3 2" xfId="16702" xr:uid="{00000000-0005-0000-0000-00005E500000}"/>
    <cellStyle name="Normal 8 10 3 2 2" xfId="23495" xr:uid="{00000000-0005-0000-0000-00005F500000}"/>
    <cellStyle name="Normal 8 10 3 3" xfId="23494" xr:uid="{00000000-0005-0000-0000-000060500000}"/>
    <cellStyle name="Normal 8 10 4" xfId="16703" xr:uid="{00000000-0005-0000-0000-000061500000}"/>
    <cellStyle name="Normal 8 10 4 2" xfId="16704" xr:uid="{00000000-0005-0000-0000-000062500000}"/>
    <cellStyle name="Normal 8 10 4 2 2" xfId="23497" xr:uid="{00000000-0005-0000-0000-000063500000}"/>
    <cellStyle name="Normal 8 10 4 3" xfId="23496" xr:uid="{00000000-0005-0000-0000-000064500000}"/>
    <cellStyle name="Normal 8 10 5" xfId="16705" xr:uid="{00000000-0005-0000-0000-000065500000}"/>
    <cellStyle name="Normal 8 10 5 2" xfId="23498" xr:uid="{00000000-0005-0000-0000-000066500000}"/>
    <cellStyle name="Normal 8 10 6" xfId="16706" xr:uid="{00000000-0005-0000-0000-000067500000}"/>
    <cellStyle name="Normal 8 10 6 2" xfId="23499" xr:uid="{00000000-0005-0000-0000-000068500000}"/>
    <cellStyle name="Normal 8 10 7" xfId="16707" xr:uid="{00000000-0005-0000-0000-000069500000}"/>
    <cellStyle name="Normal 8 10 8" xfId="23491" xr:uid="{00000000-0005-0000-0000-00006A500000}"/>
    <cellStyle name="Normal 8 11" xfId="16708" xr:uid="{00000000-0005-0000-0000-00006B500000}"/>
    <cellStyle name="Normal 8 11 2" xfId="16709" xr:uid="{00000000-0005-0000-0000-00006C500000}"/>
    <cellStyle name="Normal 8 11 2 2" xfId="16710" xr:uid="{00000000-0005-0000-0000-00006D500000}"/>
    <cellStyle name="Normal 8 11 2 2 2" xfId="23502" xr:uid="{00000000-0005-0000-0000-00006E500000}"/>
    <cellStyle name="Normal 8 11 2 3" xfId="23501" xr:uid="{00000000-0005-0000-0000-00006F500000}"/>
    <cellStyle name="Normal 8 11 3" xfId="16711" xr:uid="{00000000-0005-0000-0000-000070500000}"/>
    <cellStyle name="Normal 8 11 3 2" xfId="16712" xr:uid="{00000000-0005-0000-0000-000071500000}"/>
    <cellStyle name="Normal 8 11 3 2 2" xfId="23504" xr:uid="{00000000-0005-0000-0000-000072500000}"/>
    <cellStyle name="Normal 8 11 3 3" xfId="23503" xr:uid="{00000000-0005-0000-0000-000073500000}"/>
    <cellStyle name="Normal 8 11 4" xfId="16713" xr:uid="{00000000-0005-0000-0000-000074500000}"/>
    <cellStyle name="Normal 8 11 4 2" xfId="16714" xr:uid="{00000000-0005-0000-0000-000075500000}"/>
    <cellStyle name="Normal 8 11 4 2 2" xfId="23506" xr:uid="{00000000-0005-0000-0000-000076500000}"/>
    <cellStyle name="Normal 8 11 4 3" xfId="23505" xr:uid="{00000000-0005-0000-0000-000077500000}"/>
    <cellStyle name="Normal 8 11 5" xfId="16715" xr:uid="{00000000-0005-0000-0000-000078500000}"/>
    <cellStyle name="Normal 8 11 5 2" xfId="23507" xr:uid="{00000000-0005-0000-0000-000079500000}"/>
    <cellStyle name="Normal 8 11 6" xfId="16716" xr:uid="{00000000-0005-0000-0000-00007A500000}"/>
    <cellStyle name="Normal 8 11 6 2" xfId="23508" xr:uid="{00000000-0005-0000-0000-00007B500000}"/>
    <cellStyle name="Normal 8 11 7" xfId="23500" xr:uid="{00000000-0005-0000-0000-00007C500000}"/>
    <cellStyle name="Normal 8 12" xfId="16717" xr:uid="{00000000-0005-0000-0000-00007D500000}"/>
    <cellStyle name="Normal 8 12 2" xfId="16718" xr:uid="{00000000-0005-0000-0000-00007E500000}"/>
    <cellStyle name="Normal 8 12 2 2" xfId="16719" xr:uid="{00000000-0005-0000-0000-00007F500000}"/>
    <cellStyle name="Normal 8 12 2 2 2" xfId="23511" xr:uid="{00000000-0005-0000-0000-000080500000}"/>
    <cellStyle name="Normal 8 12 2 3" xfId="23510" xr:uid="{00000000-0005-0000-0000-000081500000}"/>
    <cellStyle name="Normal 8 12 3" xfId="16720" xr:uid="{00000000-0005-0000-0000-000082500000}"/>
    <cellStyle name="Normal 8 12 3 2" xfId="23512" xr:uid="{00000000-0005-0000-0000-000083500000}"/>
    <cellStyle name="Normal 8 12 4" xfId="16721" xr:uid="{00000000-0005-0000-0000-000084500000}"/>
    <cellStyle name="Normal 8 12 4 2" xfId="23513" xr:uid="{00000000-0005-0000-0000-000085500000}"/>
    <cellStyle name="Normal 8 12 5" xfId="16722" xr:uid="{00000000-0005-0000-0000-000086500000}"/>
    <cellStyle name="Normal 8 12 5 2" xfId="23514" xr:uid="{00000000-0005-0000-0000-000087500000}"/>
    <cellStyle name="Normal 8 12 6" xfId="23509" xr:uid="{00000000-0005-0000-0000-000088500000}"/>
    <cellStyle name="Normal 8 13" xfId="16723" xr:uid="{00000000-0005-0000-0000-000089500000}"/>
    <cellStyle name="Normal 8 13 2" xfId="16724" xr:uid="{00000000-0005-0000-0000-00008A500000}"/>
    <cellStyle name="Normal 8 13 2 2" xfId="16725" xr:uid="{00000000-0005-0000-0000-00008B500000}"/>
    <cellStyle name="Normal 8 13 2 2 2" xfId="23517" xr:uid="{00000000-0005-0000-0000-00008C500000}"/>
    <cellStyle name="Normal 8 13 2 3" xfId="23516" xr:uid="{00000000-0005-0000-0000-00008D500000}"/>
    <cellStyle name="Normal 8 13 3" xfId="16726" xr:uid="{00000000-0005-0000-0000-00008E500000}"/>
    <cellStyle name="Normal 8 13 3 2" xfId="23518" xr:uid="{00000000-0005-0000-0000-00008F500000}"/>
    <cellStyle name="Normal 8 13 4" xfId="16727" xr:uid="{00000000-0005-0000-0000-000090500000}"/>
    <cellStyle name="Normal 8 13 4 2" xfId="23519" xr:uid="{00000000-0005-0000-0000-000091500000}"/>
    <cellStyle name="Normal 8 13 5" xfId="16728" xr:uid="{00000000-0005-0000-0000-000092500000}"/>
    <cellStyle name="Normal 8 13 5 2" xfId="23520" xr:uid="{00000000-0005-0000-0000-000093500000}"/>
    <cellStyle name="Normal 8 13 6" xfId="23515" xr:uid="{00000000-0005-0000-0000-000094500000}"/>
    <cellStyle name="Normal 8 14" xfId="16729" xr:uid="{00000000-0005-0000-0000-000095500000}"/>
    <cellStyle name="Normal 8 14 2" xfId="16730" xr:uid="{00000000-0005-0000-0000-000096500000}"/>
    <cellStyle name="Normal 8 14 2 2" xfId="16731" xr:uid="{00000000-0005-0000-0000-000097500000}"/>
    <cellStyle name="Normal 8 14 2 2 2" xfId="23523" xr:uid="{00000000-0005-0000-0000-000098500000}"/>
    <cellStyle name="Normal 8 14 2 3" xfId="23522" xr:uid="{00000000-0005-0000-0000-000099500000}"/>
    <cellStyle name="Normal 8 14 3" xfId="16732" xr:uid="{00000000-0005-0000-0000-00009A500000}"/>
    <cellStyle name="Normal 8 14 3 2" xfId="23524" xr:uid="{00000000-0005-0000-0000-00009B500000}"/>
    <cellStyle name="Normal 8 14 4" xfId="16733" xr:uid="{00000000-0005-0000-0000-00009C500000}"/>
    <cellStyle name="Normal 8 14 4 2" xfId="23525" xr:uid="{00000000-0005-0000-0000-00009D500000}"/>
    <cellStyle name="Normal 8 14 5" xfId="16734" xr:uid="{00000000-0005-0000-0000-00009E500000}"/>
    <cellStyle name="Normal 8 14 5 2" xfId="23526" xr:uid="{00000000-0005-0000-0000-00009F500000}"/>
    <cellStyle name="Normal 8 14 6" xfId="23521" xr:uid="{00000000-0005-0000-0000-0000A0500000}"/>
    <cellStyle name="Normal 8 15" xfId="16735" xr:uid="{00000000-0005-0000-0000-0000A1500000}"/>
    <cellStyle name="Normal 8 15 2" xfId="16736" xr:uid="{00000000-0005-0000-0000-0000A2500000}"/>
    <cellStyle name="Normal 8 15 2 2" xfId="16737" xr:uid="{00000000-0005-0000-0000-0000A3500000}"/>
    <cellStyle name="Normal 8 15 2 2 2" xfId="23529" xr:uid="{00000000-0005-0000-0000-0000A4500000}"/>
    <cellStyle name="Normal 8 15 2 3" xfId="23528" xr:uid="{00000000-0005-0000-0000-0000A5500000}"/>
    <cellStyle name="Normal 8 15 3" xfId="16738" xr:uid="{00000000-0005-0000-0000-0000A6500000}"/>
    <cellStyle name="Normal 8 15 3 2" xfId="23530" xr:uid="{00000000-0005-0000-0000-0000A7500000}"/>
    <cellStyle name="Normal 8 15 4" xfId="16739" xr:uid="{00000000-0005-0000-0000-0000A8500000}"/>
    <cellStyle name="Normal 8 15 4 2" xfId="23531" xr:uid="{00000000-0005-0000-0000-0000A9500000}"/>
    <cellStyle name="Normal 8 15 5" xfId="16740" xr:uid="{00000000-0005-0000-0000-0000AA500000}"/>
    <cellStyle name="Normal 8 15 5 2" xfId="23532" xr:uid="{00000000-0005-0000-0000-0000AB500000}"/>
    <cellStyle name="Normal 8 15 6" xfId="23527" xr:uid="{00000000-0005-0000-0000-0000AC500000}"/>
    <cellStyle name="Normal 8 16" xfId="16741" xr:uid="{00000000-0005-0000-0000-0000AD500000}"/>
    <cellStyle name="Normal 8 16 2" xfId="16742" xr:uid="{00000000-0005-0000-0000-0000AE500000}"/>
    <cellStyle name="Normal 8 16 2 2" xfId="16743" xr:uid="{00000000-0005-0000-0000-0000AF500000}"/>
    <cellStyle name="Normal 8 16 2 2 2" xfId="23535" xr:uid="{00000000-0005-0000-0000-0000B0500000}"/>
    <cellStyle name="Normal 8 16 2 3" xfId="23534" xr:uid="{00000000-0005-0000-0000-0000B1500000}"/>
    <cellStyle name="Normal 8 16 3" xfId="16744" xr:uid="{00000000-0005-0000-0000-0000B2500000}"/>
    <cellStyle name="Normal 8 16 3 2" xfId="23536" xr:uid="{00000000-0005-0000-0000-0000B3500000}"/>
    <cellStyle name="Normal 8 16 4" xfId="16745" xr:uid="{00000000-0005-0000-0000-0000B4500000}"/>
    <cellStyle name="Normal 8 16 4 2" xfId="23537" xr:uid="{00000000-0005-0000-0000-0000B5500000}"/>
    <cellStyle name="Normal 8 16 5" xfId="16746" xr:uid="{00000000-0005-0000-0000-0000B6500000}"/>
    <cellStyle name="Normal 8 16 5 2" xfId="23538" xr:uid="{00000000-0005-0000-0000-0000B7500000}"/>
    <cellStyle name="Normal 8 16 6" xfId="23533" xr:uid="{00000000-0005-0000-0000-0000B8500000}"/>
    <cellStyle name="Normal 8 17" xfId="16747" xr:uid="{00000000-0005-0000-0000-0000B9500000}"/>
    <cellStyle name="Normal 8 17 2" xfId="16748" xr:uid="{00000000-0005-0000-0000-0000BA500000}"/>
    <cellStyle name="Normal 8 17 2 2" xfId="16749" xr:uid="{00000000-0005-0000-0000-0000BB500000}"/>
    <cellStyle name="Normal 8 17 2 2 2" xfId="23541" xr:uid="{00000000-0005-0000-0000-0000BC500000}"/>
    <cellStyle name="Normal 8 17 2 3" xfId="23540" xr:uid="{00000000-0005-0000-0000-0000BD500000}"/>
    <cellStyle name="Normal 8 17 3" xfId="16750" xr:uid="{00000000-0005-0000-0000-0000BE500000}"/>
    <cellStyle name="Normal 8 17 3 2" xfId="23542" xr:uid="{00000000-0005-0000-0000-0000BF500000}"/>
    <cellStyle name="Normal 8 17 4" xfId="16751" xr:uid="{00000000-0005-0000-0000-0000C0500000}"/>
    <cellStyle name="Normal 8 17 4 2" xfId="23543" xr:uid="{00000000-0005-0000-0000-0000C1500000}"/>
    <cellStyle name="Normal 8 17 5" xfId="16752" xr:uid="{00000000-0005-0000-0000-0000C2500000}"/>
    <cellStyle name="Normal 8 17 5 2" xfId="23544" xr:uid="{00000000-0005-0000-0000-0000C3500000}"/>
    <cellStyle name="Normal 8 17 6" xfId="23539" xr:uid="{00000000-0005-0000-0000-0000C4500000}"/>
    <cellStyle name="Normal 8 18" xfId="16753" xr:uid="{00000000-0005-0000-0000-0000C5500000}"/>
    <cellStyle name="Normal 8 18 2" xfId="16754" xr:uid="{00000000-0005-0000-0000-0000C6500000}"/>
    <cellStyle name="Normal 8 18 2 2" xfId="16755" xr:uid="{00000000-0005-0000-0000-0000C7500000}"/>
    <cellStyle name="Normal 8 18 2 2 2" xfId="16756" xr:uid="{00000000-0005-0000-0000-0000C8500000}"/>
    <cellStyle name="Normal 8 18 2 2 2 2" xfId="23548" xr:uid="{00000000-0005-0000-0000-0000C9500000}"/>
    <cellStyle name="Normal 8 18 2 2 3" xfId="23547" xr:uid="{00000000-0005-0000-0000-0000CA500000}"/>
    <cellStyle name="Normal 8 18 2 3" xfId="16757" xr:uid="{00000000-0005-0000-0000-0000CB500000}"/>
    <cellStyle name="Normal 8 18 2 3 2" xfId="23549" xr:uid="{00000000-0005-0000-0000-0000CC500000}"/>
    <cellStyle name="Normal 8 18 2 4" xfId="16758" xr:uid="{00000000-0005-0000-0000-0000CD500000}"/>
    <cellStyle name="Normal 8 18 2 4 2" xfId="23550" xr:uid="{00000000-0005-0000-0000-0000CE500000}"/>
    <cellStyle name="Normal 8 18 2 5" xfId="23546" xr:uid="{00000000-0005-0000-0000-0000CF500000}"/>
    <cellStyle name="Normal 8 18 3" xfId="16759" xr:uid="{00000000-0005-0000-0000-0000D0500000}"/>
    <cellStyle name="Normal 8 18 3 2" xfId="16760" xr:uid="{00000000-0005-0000-0000-0000D1500000}"/>
    <cellStyle name="Normal 8 18 3 2 2" xfId="23552" xr:uid="{00000000-0005-0000-0000-0000D2500000}"/>
    <cellStyle name="Normal 8 18 3 3" xfId="23551" xr:uid="{00000000-0005-0000-0000-0000D3500000}"/>
    <cellStyle name="Normal 8 18 4" xfId="16761" xr:uid="{00000000-0005-0000-0000-0000D4500000}"/>
    <cellStyle name="Normal 8 18 4 2" xfId="23553" xr:uid="{00000000-0005-0000-0000-0000D5500000}"/>
    <cellStyle name="Normal 8 18 5" xfId="16762" xr:uid="{00000000-0005-0000-0000-0000D6500000}"/>
    <cellStyle name="Normal 8 18 5 2" xfId="23554" xr:uid="{00000000-0005-0000-0000-0000D7500000}"/>
    <cellStyle name="Normal 8 18 6" xfId="23545" xr:uid="{00000000-0005-0000-0000-0000D8500000}"/>
    <cellStyle name="Normal 8 19" xfId="16763" xr:uid="{00000000-0005-0000-0000-0000D9500000}"/>
    <cellStyle name="Normal 8 19 2" xfId="16764" xr:uid="{00000000-0005-0000-0000-0000DA500000}"/>
    <cellStyle name="Normal 8 19 2 2" xfId="23556" xr:uid="{00000000-0005-0000-0000-0000DB500000}"/>
    <cellStyle name="Normal 8 19 3" xfId="16765" xr:uid="{00000000-0005-0000-0000-0000DC500000}"/>
    <cellStyle name="Normal 8 19 3 2" xfId="23557" xr:uid="{00000000-0005-0000-0000-0000DD500000}"/>
    <cellStyle name="Normal 8 19 4" xfId="23555" xr:uid="{00000000-0005-0000-0000-0000DE500000}"/>
    <cellStyle name="Normal 8 2" xfId="16766" xr:uid="{00000000-0005-0000-0000-0000DF500000}"/>
    <cellStyle name="Normal 8 2 10" xfId="23558" xr:uid="{00000000-0005-0000-0000-0000E0500000}"/>
    <cellStyle name="Normal 8 2 2" xfId="16767" xr:uid="{00000000-0005-0000-0000-0000E1500000}"/>
    <cellStyle name="Normal 8 2 2 2" xfId="16768" xr:uid="{00000000-0005-0000-0000-0000E2500000}"/>
    <cellStyle name="Normal 8 2 2 2 2" xfId="16769" xr:uid="{00000000-0005-0000-0000-0000E3500000}"/>
    <cellStyle name="Normal 8 2 2 2 2 2" xfId="16770" xr:uid="{00000000-0005-0000-0000-0000E4500000}"/>
    <cellStyle name="Normal 8 2 2 2 2 2 2" xfId="23562" xr:uid="{00000000-0005-0000-0000-0000E5500000}"/>
    <cellStyle name="Normal 8 2 2 2 2 3" xfId="16771" xr:uid="{00000000-0005-0000-0000-0000E6500000}"/>
    <cellStyle name="Normal 8 2 2 2 2 3 2" xfId="23563" xr:uid="{00000000-0005-0000-0000-0000E7500000}"/>
    <cellStyle name="Normal 8 2 2 2 2 4" xfId="16772" xr:uid="{00000000-0005-0000-0000-0000E8500000}"/>
    <cellStyle name="Normal 8 2 2 2 2 5" xfId="16773" xr:uid="{00000000-0005-0000-0000-0000E9500000}"/>
    <cellStyle name="Normal 8 2 2 2 2 6" xfId="23561" xr:uid="{00000000-0005-0000-0000-0000EA500000}"/>
    <cellStyle name="Normal 8 2 2 2 3" xfId="16774" xr:uid="{00000000-0005-0000-0000-0000EB500000}"/>
    <cellStyle name="Normal 8 2 2 2 3 2" xfId="16775" xr:uid="{00000000-0005-0000-0000-0000EC500000}"/>
    <cellStyle name="Normal 8 2 2 2 3 2 2" xfId="23565" xr:uid="{00000000-0005-0000-0000-0000ED500000}"/>
    <cellStyle name="Normal 8 2 2 2 3 3" xfId="23564" xr:uid="{00000000-0005-0000-0000-0000EE500000}"/>
    <cellStyle name="Normal 8 2 2 2 4" xfId="16776" xr:uid="{00000000-0005-0000-0000-0000EF500000}"/>
    <cellStyle name="Normal 8 2 2 2 4 2" xfId="23566" xr:uid="{00000000-0005-0000-0000-0000F0500000}"/>
    <cellStyle name="Normal 8 2 2 2 5" xfId="16777" xr:uid="{00000000-0005-0000-0000-0000F1500000}"/>
    <cellStyle name="Normal 8 2 2 2 6" xfId="16778" xr:uid="{00000000-0005-0000-0000-0000F2500000}"/>
    <cellStyle name="Normal 8 2 2 2 7" xfId="23560" xr:uid="{00000000-0005-0000-0000-0000F3500000}"/>
    <cellStyle name="Normal 8 2 2 3" xfId="16779" xr:uid="{00000000-0005-0000-0000-0000F4500000}"/>
    <cellStyle name="Normal 8 2 2 3 2" xfId="16780" xr:uid="{00000000-0005-0000-0000-0000F5500000}"/>
    <cellStyle name="Normal 8 2 2 3 2 2" xfId="16781" xr:uid="{00000000-0005-0000-0000-0000F6500000}"/>
    <cellStyle name="Normal 8 2 2 3 2 2 2" xfId="23569" xr:uid="{00000000-0005-0000-0000-0000F7500000}"/>
    <cellStyle name="Normal 8 2 2 3 2 3" xfId="23568" xr:uid="{00000000-0005-0000-0000-0000F8500000}"/>
    <cellStyle name="Normal 8 2 2 3 3" xfId="16782" xr:uid="{00000000-0005-0000-0000-0000F9500000}"/>
    <cellStyle name="Normal 8 2 2 3 3 2" xfId="23570" xr:uid="{00000000-0005-0000-0000-0000FA500000}"/>
    <cellStyle name="Normal 8 2 2 3 4" xfId="16783" xr:uid="{00000000-0005-0000-0000-0000FB500000}"/>
    <cellStyle name="Normal 8 2 2 3 5" xfId="16784" xr:uid="{00000000-0005-0000-0000-0000FC500000}"/>
    <cellStyle name="Normal 8 2 2 3 6" xfId="23567" xr:uid="{00000000-0005-0000-0000-0000FD500000}"/>
    <cellStyle name="Normal 8 2 2 4" xfId="16785" xr:uid="{00000000-0005-0000-0000-0000FE500000}"/>
    <cellStyle name="Normal 8 2 2 4 2" xfId="16786" xr:uid="{00000000-0005-0000-0000-0000FF500000}"/>
    <cellStyle name="Normal 8 2 2 4 2 2" xfId="23572" xr:uid="{00000000-0005-0000-0000-000000510000}"/>
    <cellStyle name="Normal 8 2 2 4 3" xfId="23571" xr:uid="{00000000-0005-0000-0000-000001510000}"/>
    <cellStyle name="Normal 8 2 2 5" xfId="16787" xr:uid="{00000000-0005-0000-0000-000002510000}"/>
    <cellStyle name="Normal 8 2 2 5 2" xfId="23573" xr:uid="{00000000-0005-0000-0000-000003510000}"/>
    <cellStyle name="Normal 8 2 2 6" xfId="16788" xr:uid="{00000000-0005-0000-0000-000004510000}"/>
    <cellStyle name="Normal 8 2 2 6 2" xfId="16789" xr:uid="{00000000-0005-0000-0000-000005510000}"/>
    <cellStyle name="Normal 8 2 2 6 3" xfId="23574" xr:uid="{00000000-0005-0000-0000-000006510000}"/>
    <cellStyle name="Normal 8 2 2 7" xfId="16790" xr:uid="{00000000-0005-0000-0000-000007510000}"/>
    <cellStyle name="Normal 8 2 2 7 2" xfId="16791" xr:uid="{00000000-0005-0000-0000-000008510000}"/>
    <cellStyle name="Normal 8 2 2 7 3" xfId="23575" xr:uid="{00000000-0005-0000-0000-000009510000}"/>
    <cellStyle name="Normal 8 2 2 8" xfId="16792" xr:uid="{00000000-0005-0000-0000-00000A510000}"/>
    <cellStyle name="Normal 8 2 2 8 2" xfId="23576" xr:uid="{00000000-0005-0000-0000-00000B510000}"/>
    <cellStyle name="Normal 8 2 2 9" xfId="23559" xr:uid="{00000000-0005-0000-0000-00000C510000}"/>
    <cellStyle name="Normal 8 2 3" xfId="16793" xr:uid="{00000000-0005-0000-0000-00000D510000}"/>
    <cellStyle name="Normal 8 2 3 2" xfId="16794" xr:uid="{00000000-0005-0000-0000-00000E510000}"/>
    <cellStyle name="Normal 8 2 3 2 2" xfId="16795" xr:uid="{00000000-0005-0000-0000-00000F510000}"/>
    <cellStyle name="Normal 8 2 3 2 2 2" xfId="23579" xr:uid="{00000000-0005-0000-0000-000010510000}"/>
    <cellStyle name="Normal 8 2 3 2 3" xfId="16796" xr:uid="{00000000-0005-0000-0000-000011510000}"/>
    <cellStyle name="Normal 8 2 3 2 3 2" xfId="23580" xr:uid="{00000000-0005-0000-0000-000012510000}"/>
    <cellStyle name="Normal 8 2 3 2 4" xfId="16797" xr:uid="{00000000-0005-0000-0000-000013510000}"/>
    <cellStyle name="Normal 8 2 3 2 5" xfId="16798" xr:uid="{00000000-0005-0000-0000-000014510000}"/>
    <cellStyle name="Normal 8 2 3 2 6" xfId="23578" xr:uid="{00000000-0005-0000-0000-000015510000}"/>
    <cellStyle name="Normal 8 2 3 3" xfId="16799" xr:uid="{00000000-0005-0000-0000-000016510000}"/>
    <cellStyle name="Normal 8 2 3 3 2" xfId="16800" xr:uid="{00000000-0005-0000-0000-000017510000}"/>
    <cellStyle name="Normal 8 2 3 3 2 2" xfId="23582" xr:uid="{00000000-0005-0000-0000-000018510000}"/>
    <cellStyle name="Normal 8 2 3 3 3" xfId="23581" xr:uid="{00000000-0005-0000-0000-000019510000}"/>
    <cellStyle name="Normal 8 2 3 4" xfId="16801" xr:uid="{00000000-0005-0000-0000-00001A510000}"/>
    <cellStyle name="Normal 8 2 3 4 2" xfId="23583" xr:uid="{00000000-0005-0000-0000-00001B510000}"/>
    <cellStyle name="Normal 8 2 3 5" xfId="16802" xr:uid="{00000000-0005-0000-0000-00001C510000}"/>
    <cellStyle name="Normal 8 2 3 5 2" xfId="16803" xr:uid="{00000000-0005-0000-0000-00001D510000}"/>
    <cellStyle name="Normal 8 2 3 5 3" xfId="23584" xr:uid="{00000000-0005-0000-0000-00001E510000}"/>
    <cellStyle name="Normal 8 2 3 6" xfId="16804" xr:uid="{00000000-0005-0000-0000-00001F510000}"/>
    <cellStyle name="Normal 8 2 3 7" xfId="23577" xr:uid="{00000000-0005-0000-0000-000020510000}"/>
    <cellStyle name="Normal 8 2 4" xfId="16805" xr:uid="{00000000-0005-0000-0000-000021510000}"/>
    <cellStyle name="Normal 8 2 4 2" xfId="16806" xr:uid="{00000000-0005-0000-0000-000022510000}"/>
    <cellStyle name="Normal 8 2 4 2 2" xfId="16807" xr:uid="{00000000-0005-0000-0000-000023510000}"/>
    <cellStyle name="Normal 8 2 4 2 2 2" xfId="23587" xr:uid="{00000000-0005-0000-0000-000024510000}"/>
    <cellStyle name="Normal 8 2 4 2 3" xfId="23586" xr:uid="{00000000-0005-0000-0000-000025510000}"/>
    <cellStyle name="Normal 8 2 4 3" xfId="16808" xr:uid="{00000000-0005-0000-0000-000026510000}"/>
    <cellStyle name="Normal 8 2 4 3 2" xfId="23588" xr:uid="{00000000-0005-0000-0000-000027510000}"/>
    <cellStyle name="Normal 8 2 4 4" xfId="16809" xr:uid="{00000000-0005-0000-0000-000028510000}"/>
    <cellStyle name="Normal 8 2 4 4 2" xfId="16810" xr:uid="{00000000-0005-0000-0000-000029510000}"/>
    <cellStyle name="Normal 8 2 4 4 3" xfId="23589" xr:uid="{00000000-0005-0000-0000-00002A510000}"/>
    <cellStyle name="Normal 8 2 4 5" xfId="16811" xr:uid="{00000000-0005-0000-0000-00002B510000}"/>
    <cellStyle name="Normal 8 2 4 6" xfId="23585" xr:uid="{00000000-0005-0000-0000-00002C510000}"/>
    <cellStyle name="Normal 8 2 5" xfId="16812" xr:uid="{00000000-0005-0000-0000-00002D510000}"/>
    <cellStyle name="Normal 8 2 5 2" xfId="16813" xr:uid="{00000000-0005-0000-0000-00002E510000}"/>
    <cellStyle name="Normal 8 2 5 2 2" xfId="23591" xr:uid="{00000000-0005-0000-0000-00002F510000}"/>
    <cellStyle name="Normal 8 2 5 3" xfId="23590" xr:uid="{00000000-0005-0000-0000-000030510000}"/>
    <cellStyle name="Normal 8 2 6" xfId="16814" xr:uid="{00000000-0005-0000-0000-000031510000}"/>
    <cellStyle name="Normal 8 2 6 2" xfId="23592" xr:uid="{00000000-0005-0000-0000-000032510000}"/>
    <cellStyle name="Normal 8 2 7" xfId="16815" xr:uid="{00000000-0005-0000-0000-000033510000}"/>
    <cellStyle name="Normal 8 2 7 2" xfId="16816" xr:uid="{00000000-0005-0000-0000-000034510000}"/>
    <cellStyle name="Normal 8 2 7 3" xfId="23593" xr:uid="{00000000-0005-0000-0000-000035510000}"/>
    <cellStyle name="Normal 8 2 8" xfId="16817" xr:uid="{00000000-0005-0000-0000-000036510000}"/>
    <cellStyle name="Normal 8 2 8 2" xfId="16818" xr:uid="{00000000-0005-0000-0000-000037510000}"/>
    <cellStyle name="Normal 8 2 8 3" xfId="23594" xr:uid="{00000000-0005-0000-0000-000038510000}"/>
    <cellStyle name="Normal 8 2 9" xfId="16819" xr:uid="{00000000-0005-0000-0000-000039510000}"/>
    <cellStyle name="Normal 8 2 9 2" xfId="23595" xr:uid="{00000000-0005-0000-0000-00003A510000}"/>
    <cellStyle name="Normal 8 20" xfId="16820" xr:uid="{00000000-0005-0000-0000-00003B510000}"/>
    <cellStyle name="Normal 8 20 2" xfId="16821" xr:uid="{00000000-0005-0000-0000-00003C510000}"/>
    <cellStyle name="Normal 8 20 2 2" xfId="23597" xr:uid="{00000000-0005-0000-0000-00003D510000}"/>
    <cellStyle name="Normal 8 20 3" xfId="23596" xr:uid="{00000000-0005-0000-0000-00003E510000}"/>
    <cellStyle name="Normal 8 21" xfId="16822" xr:uid="{00000000-0005-0000-0000-00003F510000}"/>
    <cellStyle name="Normal 8 21 2" xfId="16823" xr:uid="{00000000-0005-0000-0000-000040510000}"/>
    <cellStyle name="Normal 8 21 2 2" xfId="23599" xr:uid="{00000000-0005-0000-0000-000041510000}"/>
    <cellStyle name="Normal 8 21 3" xfId="23598" xr:uid="{00000000-0005-0000-0000-000042510000}"/>
    <cellStyle name="Normal 8 22" xfId="16824" xr:uid="{00000000-0005-0000-0000-000043510000}"/>
    <cellStyle name="Normal 8 22 2" xfId="16825" xr:uid="{00000000-0005-0000-0000-000044510000}"/>
    <cellStyle name="Normal 8 22 2 2" xfId="23601" xr:uid="{00000000-0005-0000-0000-000045510000}"/>
    <cellStyle name="Normal 8 22 3" xfId="23600" xr:uid="{00000000-0005-0000-0000-000046510000}"/>
    <cellStyle name="Normal 8 23" xfId="16826" xr:uid="{00000000-0005-0000-0000-000047510000}"/>
    <cellStyle name="Normal 8 23 2" xfId="16827" xr:uid="{00000000-0005-0000-0000-000048510000}"/>
    <cellStyle name="Normal 8 23 2 2" xfId="23603" xr:uid="{00000000-0005-0000-0000-000049510000}"/>
    <cellStyle name="Normal 8 23 3" xfId="23602" xr:uid="{00000000-0005-0000-0000-00004A510000}"/>
    <cellStyle name="Normal 8 24" xfId="16828" xr:uid="{00000000-0005-0000-0000-00004B510000}"/>
    <cellStyle name="Normal 8 24 2" xfId="16829" xr:uid="{00000000-0005-0000-0000-00004C510000}"/>
    <cellStyle name="Normal 8 24 2 2" xfId="23605" xr:uid="{00000000-0005-0000-0000-00004D510000}"/>
    <cellStyle name="Normal 8 24 3" xfId="23604" xr:uid="{00000000-0005-0000-0000-00004E510000}"/>
    <cellStyle name="Normal 8 25" xfId="16830" xr:uid="{00000000-0005-0000-0000-00004F510000}"/>
    <cellStyle name="Normal 8 25 2" xfId="23606" xr:uid="{00000000-0005-0000-0000-000050510000}"/>
    <cellStyle name="Normal 8 26" xfId="16831" xr:uid="{00000000-0005-0000-0000-000051510000}"/>
    <cellStyle name="Normal 8 26 2" xfId="23607" xr:uid="{00000000-0005-0000-0000-000052510000}"/>
    <cellStyle name="Normal 8 27" xfId="16832" xr:uid="{00000000-0005-0000-0000-000053510000}"/>
    <cellStyle name="Normal 8 27 2" xfId="23608" xr:uid="{00000000-0005-0000-0000-000054510000}"/>
    <cellStyle name="Normal 8 28" xfId="16833" xr:uid="{00000000-0005-0000-0000-000055510000}"/>
    <cellStyle name="Normal 8 28 2" xfId="23609" xr:uid="{00000000-0005-0000-0000-000056510000}"/>
    <cellStyle name="Normal 8 29" xfId="16834" xr:uid="{00000000-0005-0000-0000-000057510000}"/>
    <cellStyle name="Normal 8 29 2" xfId="23610" xr:uid="{00000000-0005-0000-0000-000058510000}"/>
    <cellStyle name="Normal 8 3" xfId="16835" xr:uid="{00000000-0005-0000-0000-000059510000}"/>
    <cellStyle name="Normal 8 3 2" xfId="16836" xr:uid="{00000000-0005-0000-0000-00005A510000}"/>
    <cellStyle name="Normal 8 3 2 2" xfId="16837" xr:uid="{00000000-0005-0000-0000-00005B510000}"/>
    <cellStyle name="Normal 8 3 2 2 2" xfId="16838" xr:uid="{00000000-0005-0000-0000-00005C510000}"/>
    <cellStyle name="Normal 8 3 2 2 2 2" xfId="23614" xr:uid="{00000000-0005-0000-0000-00005D510000}"/>
    <cellStyle name="Normal 8 3 2 2 3" xfId="16839" xr:uid="{00000000-0005-0000-0000-00005E510000}"/>
    <cellStyle name="Normal 8 3 2 2 3 2" xfId="23615" xr:uid="{00000000-0005-0000-0000-00005F510000}"/>
    <cellStyle name="Normal 8 3 2 2 4" xfId="16840" xr:uid="{00000000-0005-0000-0000-000060510000}"/>
    <cellStyle name="Normal 8 3 2 2 5" xfId="16841" xr:uid="{00000000-0005-0000-0000-000061510000}"/>
    <cellStyle name="Normal 8 3 2 2 6" xfId="23613" xr:uid="{00000000-0005-0000-0000-000062510000}"/>
    <cellStyle name="Normal 8 3 2 3" xfId="16842" xr:uid="{00000000-0005-0000-0000-000063510000}"/>
    <cellStyle name="Normal 8 3 2 3 2" xfId="16843" xr:uid="{00000000-0005-0000-0000-000064510000}"/>
    <cellStyle name="Normal 8 3 2 3 2 2" xfId="23617" xr:uid="{00000000-0005-0000-0000-000065510000}"/>
    <cellStyle name="Normal 8 3 2 3 3" xfId="23616" xr:uid="{00000000-0005-0000-0000-000066510000}"/>
    <cellStyle name="Normal 8 3 2 4" xfId="16844" xr:uid="{00000000-0005-0000-0000-000067510000}"/>
    <cellStyle name="Normal 8 3 2 4 2" xfId="23618" xr:uid="{00000000-0005-0000-0000-000068510000}"/>
    <cellStyle name="Normal 8 3 2 5" xfId="16845" xr:uid="{00000000-0005-0000-0000-000069510000}"/>
    <cellStyle name="Normal 8 3 2 5 2" xfId="16846" xr:uid="{00000000-0005-0000-0000-00006A510000}"/>
    <cellStyle name="Normal 8 3 2 5 3" xfId="23619" xr:uid="{00000000-0005-0000-0000-00006B510000}"/>
    <cellStyle name="Normal 8 3 2 6" xfId="16847" xr:uid="{00000000-0005-0000-0000-00006C510000}"/>
    <cellStyle name="Normal 8 3 2 6 2" xfId="16848" xr:uid="{00000000-0005-0000-0000-00006D510000}"/>
    <cellStyle name="Normal 8 3 2 6 3" xfId="23620" xr:uid="{00000000-0005-0000-0000-00006E510000}"/>
    <cellStyle name="Normal 8 3 2 7" xfId="16849" xr:uid="{00000000-0005-0000-0000-00006F510000}"/>
    <cellStyle name="Normal 8 3 2 7 2" xfId="23621" xr:uid="{00000000-0005-0000-0000-000070510000}"/>
    <cellStyle name="Normal 8 3 2 8" xfId="23612" xr:uid="{00000000-0005-0000-0000-000071510000}"/>
    <cellStyle name="Normal 8 3 3" xfId="16850" xr:uid="{00000000-0005-0000-0000-000072510000}"/>
    <cellStyle name="Normal 8 3 3 2" xfId="16851" xr:uid="{00000000-0005-0000-0000-000073510000}"/>
    <cellStyle name="Normal 8 3 3 2 2" xfId="16852" xr:uid="{00000000-0005-0000-0000-000074510000}"/>
    <cellStyle name="Normal 8 3 3 2 2 2" xfId="23624" xr:uid="{00000000-0005-0000-0000-000075510000}"/>
    <cellStyle name="Normal 8 3 3 2 3" xfId="23623" xr:uid="{00000000-0005-0000-0000-000076510000}"/>
    <cellStyle name="Normal 8 3 3 3" xfId="16853" xr:uid="{00000000-0005-0000-0000-000077510000}"/>
    <cellStyle name="Normal 8 3 3 3 2" xfId="23625" xr:uid="{00000000-0005-0000-0000-000078510000}"/>
    <cellStyle name="Normal 8 3 3 4" xfId="16854" xr:uid="{00000000-0005-0000-0000-000079510000}"/>
    <cellStyle name="Normal 8 3 3 4 2" xfId="16855" xr:uid="{00000000-0005-0000-0000-00007A510000}"/>
    <cellStyle name="Normal 8 3 3 4 3" xfId="23626" xr:uid="{00000000-0005-0000-0000-00007B510000}"/>
    <cellStyle name="Normal 8 3 3 5" xfId="16856" xr:uid="{00000000-0005-0000-0000-00007C510000}"/>
    <cellStyle name="Normal 8 3 3 6" xfId="23622" xr:uid="{00000000-0005-0000-0000-00007D510000}"/>
    <cellStyle name="Normal 8 3 4" xfId="16857" xr:uid="{00000000-0005-0000-0000-00007E510000}"/>
    <cellStyle name="Normal 8 3 4 2" xfId="16858" xr:uid="{00000000-0005-0000-0000-00007F510000}"/>
    <cellStyle name="Normal 8 3 4 2 2" xfId="23628" xr:uid="{00000000-0005-0000-0000-000080510000}"/>
    <cellStyle name="Normal 8 3 4 3" xfId="16859" xr:uid="{00000000-0005-0000-0000-000081510000}"/>
    <cellStyle name="Normal 8 3 4 3 2" xfId="23629" xr:uid="{00000000-0005-0000-0000-000082510000}"/>
    <cellStyle name="Normal 8 3 4 4" xfId="23627" xr:uid="{00000000-0005-0000-0000-000083510000}"/>
    <cellStyle name="Normal 8 3 5" xfId="16860" xr:uid="{00000000-0005-0000-0000-000084510000}"/>
    <cellStyle name="Normal 8 3 5 2" xfId="23630" xr:uid="{00000000-0005-0000-0000-000085510000}"/>
    <cellStyle name="Normal 8 3 6" xfId="16861" xr:uid="{00000000-0005-0000-0000-000086510000}"/>
    <cellStyle name="Normal 8 3 6 2" xfId="16862" xr:uid="{00000000-0005-0000-0000-000087510000}"/>
    <cellStyle name="Normal 8 3 6 3" xfId="23631" xr:uid="{00000000-0005-0000-0000-000088510000}"/>
    <cellStyle name="Normal 8 3 7" xfId="16863" xr:uid="{00000000-0005-0000-0000-000089510000}"/>
    <cellStyle name="Normal 8 3 7 2" xfId="16864" xr:uid="{00000000-0005-0000-0000-00008A510000}"/>
    <cellStyle name="Normal 8 3 7 3" xfId="23632" xr:uid="{00000000-0005-0000-0000-00008B510000}"/>
    <cellStyle name="Normal 8 3 8" xfId="16865" xr:uid="{00000000-0005-0000-0000-00008C510000}"/>
    <cellStyle name="Normal 8 3 8 2" xfId="23633" xr:uid="{00000000-0005-0000-0000-00008D510000}"/>
    <cellStyle name="Normal 8 3 9" xfId="23611" xr:uid="{00000000-0005-0000-0000-00008E510000}"/>
    <cellStyle name="Normal 8 4" xfId="16866" xr:uid="{00000000-0005-0000-0000-00008F510000}"/>
    <cellStyle name="Normal 8 4 2" xfId="16867" xr:uid="{00000000-0005-0000-0000-000090510000}"/>
    <cellStyle name="Normal 8 4 2 2" xfId="16868" xr:uid="{00000000-0005-0000-0000-000091510000}"/>
    <cellStyle name="Normal 8 4 2 2 2" xfId="16869" xr:uid="{00000000-0005-0000-0000-000092510000}"/>
    <cellStyle name="Normal 8 4 2 2 2 2" xfId="23637" xr:uid="{00000000-0005-0000-0000-000093510000}"/>
    <cellStyle name="Normal 8 4 2 2 3" xfId="16870" xr:uid="{00000000-0005-0000-0000-000094510000}"/>
    <cellStyle name="Normal 8 4 2 2 3 2" xfId="23638" xr:uid="{00000000-0005-0000-0000-000095510000}"/>
    <cellStyle name="Normal 8 4 2 2 4" xfId="23636" xr:uid="{00000000-0005-0000-0000-000096510000}"/>
    <cellStyle name="Normal 8 4 2 3" xfId="16871" xr:uid="{00000000-0005-0000-0000-000097510000}"/>
    <cellStyle name="Normal 8 4 2 3 2" xfId="23639" xr:uid="{00000000-0005-0000-0000-000098510000}"/>
    <cellStyle name="Normal 8 4 2 4" xfId="16872" xr:uid="{00000000-0005-0000-0000-000099510000}"/>
    <cellStyle name="Normal 8 4 2 4 2" xfId="16873" xr:uid="{00000000-0005-0000-0000-00009A510000}"/>
    <cellStyle name="Normal 8 4 2 4 3" xfId="23640" xr:uid="{00000000-0005-0000-0000-00009B510000}"/>
    <cellStyle name="Normal 8 4 2 5" xfId="16874" xr:uid="{00000000-0005-0000-0000-00009C510000}"/>
    <cellStyle name="Normal 8 4 2 5 2" xfId="16875" xr:uid="{00000000-0005-0000-0000-00009D510000}"/>
    <cellStyle name="Normal 8 4 2 5 3" xfId="23641" xr:uid="{00000000-0005-0000-0000-00009E510000}"/>
    <cellStyle name="Normal 8 4 2 6" xfId="16876" xr:uid="{00000000-0005-0000-0000-00009F510000}"/>
    <cellStyle name="Normal 8 4 2 6 2" xfId="23642" xr:uid="{00000000-0005-0000-0000-0000A0510000}"/>
    <cellStyle name="Normal 8 4 2 7" xfId="16877" xr:uid="{00000000-0005-0000-0000-0000A1510000}"/>
    <cellStyle name="Normal 8 4 2 7 2" xfId="23643" xr:uid="{00000000-0005-0000-0000-0000A2510000}"/>
    <cellStyle name="Normal 8 4 2 8" xfId="23635" xr:uid="{00000000-0005-0000-0000-0000A3510000}"/>
    <cellStyle name="Normal 8 4 3" xfId="16878" xr:uid="{00000000-0005-0000-0000-0000A4510000}"/>
    <cellStyle name="Normal 8 4 3 2" xfId="16879" xr:uid="{00000000-0005-0000-0000-0000A5510000}"/>
    <cellStyle name="Normal 8 4 3 2 2" xfId="23645" xr:uid="{00000000-0005-0000-0000-0000A6510000}"/>
    <cellStyle name="Normal 8 4 3 3" xfId="16880" xr:uid="{00000000-0005-0000-0000-0000A7510000}"/>
    <cellStyle name="Normal 8 4 3 3 2" xfId="23646" xr:uid="{00000000-0005-0000-0000-0000A8510000}"/>
    <cellStyle name="Normal 8 4 3 4" xfId="16881" xr:uid="{00000000-0005-0000-0000-0000A9510000}"/>
    <cellStyle name="Normal 8 4 3 4 2" xfId="23647" xr:uid="{00000000-0005-0000-0000-0000AA510000}"/>
    <cellStyle name="Normal 8 4 3 5" xfId="23644" xr:uid="{00000000-0005-0000-0000-0000AB510000}"/>
    <cellStyle name="Normal 8 4 4" xfId="16882" xr:uid="{00000000-0005-0000-0000-0000AC510000}"/>
    <cellStyle name="Normal 8 4 4 2" xfId="16883" xr:uid="{00000000-0005-0000-0000-0000AD510000}"/>
    <cellStyle name="Normal 8 4 4 2 2" xfId="23649" xr:uid="{00000000-0005-0000-0000-0000AE510000}"/>
    <cellStyle name="Normal 8 4 4 3" xfId="16884" xr:uid="{00000000-0005-0000-0000-0000AF510000}"/>
    <cellStyle name="Normal 8 4 4 3 2" xfId="23650" xr:uid="{00000000-0005-0000-0000-0000B0510000}"/>
    <cellStyle name="Normal 8 4 4 4" xfId="23648" xr:uid="{00000000-0005-0000-0000-0000B1510000}"/>
    <cellStyle name="Normal 8 4 5" xfId="16885" xr:uid="{00000000-0005-0000-0000-0000B2510000}"/>
    <cellStyle name="Normal 8 4 5 2" xfId="16886" xr:uid="{00000000-0005-0000-0000-0000B3510000}"/>
    <cellStyle name="Normal 8 4 5 3" xfId="23651" xr:uid="{00000000-0005-0000-0000-0000B4510000}"/>
    <cellStyle name="Normal 8 4 6" xfId="16887" xr:uid="{00000000-0005-0000-0000-0000B5510000}"/>
    <cellStyle name="Normal 8 4 6 2" xfId="16888" xr:uid="{00000000-0005-0000-0000-0000B6510000}"/>
    <cellStyle name="Normal 8 4 6 3" xfId="23652" xr:uid="{00000000-0005-0000-0000-0000B7510000}"/>
    <cellStyle name="Normal 8 4 7" xfId="16889" xr:uid="{00000000-0005-0000-0000-0000B8510000}"/>
    <cellStyle name="Normal 8 4 7 2" xfId="23653" xr:uid="{00000000-0005-0000-0000-0000B9510000}"/>
    <cellStyle name="Normal 8 4 8" xfId="16890" xr:uid="{00000000-0005-0000-0000-0000BA510000}"/>
    <cellStyle name="Normal 8 4 8 2" xfId="23654" xr:uid="{00000000-0005-0000-0000-0000BB510000}"/>
    <cellStyle name="Normal 8 4 9" xfId="23634" xr:uid="{00000000-0005-0000-0000-0000BC510000}"/>
    <cellStyle name="Normal 8 5" xfId="16891" xr:uid="{00000000-0005-0000-0000-0000BD510000}"/>
    <cellStyle name="Normal 8 5 2" xfId="16892" xr:uid="{00000000-0005-0000-0000-0000BE510000}"/>
    <cellStyle name="Normal 8 5 2 2" xfId="16893" xr:uid="{00000000-0005-0000-0000-0000BF510000}"/>
    <cellStyle name="Normal 8 5 2 2 2" xfId="23657" xr:uid="{00000000-0005-0000-0000-0000C0510000}"/>
    <cellStyle name="Normal 8 5 2 3" xfId="16894" xr:uid="{00000000-0005-0000-0000-0000C1510000}"/>
    <cellStyle name="Normal 8 5 2 3 2" xfId="23658" xr:uid="{00000000-0005-0000-0000-0000C2510000}"/>
    <cellStyle name="Normal 8 5 2 4" xfId="16895" xr:uid="{00000000-0005-0000-0000-0000C3510000}"/>
    <cellStyle name="Normal 8 5 2 4 2" xfId="23659" xr:uid="{00000000-0005-0000-0000-0000C4510000}"/>
    <cellStyle name="Normal 8 5 2 5" xfId="16896" xr:uid="{00000000-0005-0000-0000-0000C5510000}"/>
    <cellStyle name="Normal 8 5 2 5 2" xfId="23660" xr:uid="{00000000-0005-0000-0000-0000C6510000}"/>
    <cellStyle name="Normal 8 5 2 6" xfId="23656" xr:uid="{00000000-0005-0000-0000-0000C7510000}"/>
    <cellStyle name="Normal 8 5 3" xfId="16897" xr:uid="{00000000-0005-0000-0000-0000C8510000}"/>
    <cellStyle name="Normal 8 5 3 2" xfId="16898" xr:uid="{00000000-0005-0000-0000-0000C9510000}"/>
    <cellStyle name="Normal 8 5 3 2 2" xfId="23662" xr:uid="{00000000-0005-0000-0000-0000CA510000}"/>
    <cellStyle name="Normal 8 5 3 3" xfId="16899" xr:uid="{00000000-0005-0000-0000-0000CB510000}"/>
    <cellStyle name="Normal 8 5 3 3 2" xfId="23663" xr:uid="{00000000-0005-0000-0000-0000CC510000}"/>
    <cellStyle name="Normal 8 5 3 4" xfId="16900" xr:uid="{00000000-0005-0000-0000-0000CD510000}"/>
    <cellStyle name="Normal 8 5 3 4 2" xfId="23664" xr:uid="{00000000-0005-0000-0000-0000CE510000}"/>
    <cellStyle name="Normal 8 5 3 5" xfId="23661" xr:uid="{00000000-0005-0000-0000-0000CF510000}"/>
    <cellStyle name="Normal 8 5 4" xfId="16901" xr:uid="{00000000-0005-0000-0000-0000D0510000}"/>
    <cellStyle name="Normal 8 5 4 2" xfId="16902" xr:uid="{00000000-0005-0000-0000-0000D1510000}"/>
    <cellStyle name="Normal 8 5 4 2 2" xfId="23666" xr:uid="{00000000-0005-0000-0000-0000D2510000}"/>
    <cellStyle name="Normal 8 5 4 3" xfId="16903" xr:uid="{00000000-0005-0000-0000-0000D3510000}"/>
    <cellStyle name="Normal 8 5 4 3 2" xfId="23667" xr:uid="{00000000-0005-0000-0000-0000D4510000}"/>
    <cellStyle name="Normal 8 5 4 4" xfId="16904" xr:uid="{00000000-0005-0000-0000-0000D5510000}"/>
    <cellStyle name="Normal 8 5 4 5" xfId="23665" xr:uid="{00000000-0005-0000-0000-0000D6510000}"/>
    <cellStyle name="Normal 8 5 5" xfId="16905" xr:uid="{00000000-0005-0000-0000-0000D7510000}"/>
    <cellStyle name="Normal 8 5 5 2" xfId="16906" xr:uid="{00000000-0005-0000-0000-0000D8510000}"/>
    <cellStyle name="Normal 8 5 5 3" xfId="23668" xr:uid="{00000000-0005-0000-0000-0000D9510000}"/>
    <cellStyle name="Normal 8 5 6" xfId="16907" xr:uid="{00000000-0005-0000-0000-0000DA510000}"/>
    <cellStyle name="Normal 8 5 6 2" xfId="23669" xr:uid="{00000000-0005-0000-0000-0000DB510000}"/>
    <cellStyle name="Normal 8 5 7" xfId="23655" xr:uid="{00000000-0005-0000-0000-0000DC510000}"/>
    <cellStyle name="Normal 8 6" xfId="16908" xr:uid="{00000000-0005-0000-0000-0000DD510000}"/>
    <cellStyle name="Normal 8 6 2" xfId="16909" xr:uid="{00000000-0005-0000-0000-0000DE510000}"/>
    <cellStyle name="Normal 8 6 2 2" xfId="16910" xr:uid="{00000000-0005-0000-0000-0000DF510000}"/>
    <cellStyle name="Normal 8 6 2 2 2" xfId="16911" xr:uid="{00000000-0005-0000-0000-0000E0510000}"/>
    <cellStyle name="Normal 8 6 2 2 3" xfId="16912" xr:uid="{00000000-0005-0000-0000-0000E1510000}"/>
    <cellStyle name="Normal 8 6 2 2 4" xfId="16913" xr:uid="{00000000-0005-0000-0000-0000E2510000}"/>
    <cellStyle name="Normal 8 6 2 2 5" xfId="23672" xr:uid="{00000000-0005-0000-0000-0000E3510000}"/>
    <cellStyle name="Normal 8 6 2 3" xfId="16914" xr:uid="{00000000-0005-0000-0000-0000E4510000}"/>
    <cellStyle name="Normal 8 6 2 3 2" xfId="16915" xr:uid="{00000000-0005-0000-0000-0000E5510000}"/>
    <cellStyle name="Normal 8 6 2 3 3" xfId="23673" xr:uid="{00000000-0005-0000-0000-0000E6510000}"/>
    <cellStyle name="Normal 8 6 2 4" xfId="16916" xr:uid="{00000000-0005-0000-0000-0000E7510000}"/>
    <cellStyle name="Normal 8 6 2 4 2" xfId="16917" xr:uid="{00000000-0005-0000-0000-0000E8510000}"/>
    <cellStyle name="Normal 8 6 2 4 3" xfId="23674" xr:uid="{00000000-0005-0000-0000-0000E9510000}"/>
    <cellStyle name="Normal 8 6 2 5" xfId="16918" xr:uid="{00000000-0005-0000-0000-0000EA510000}"/>
    <cellStyle name="Normal 8 6 2 5 2" xfId="23675" xr:uid="{00000000-0005-0000-0000-0000EB510000}"/>
    <cellStyle name="Normal 8 6 2 6" xfId="16919" xr:uid="{00000000-0005-0000-0000-0000EC510000}"/>
    <cellStyle name="Normal 8 6 2 6 2" xfId="23676" xr:uid="{00000000-0005-0000-0000-0000ED510000}"/>
    <cellStyle name="Normal 8 6 2 7" xfId="16920" xr:uid="{00000000-0005-0000-0000-0000EE510000}"/>
    <cellStyle name="Normal 8 6 2 7 2" xfId="23677" xr:uid="{00000000-0005-0000-0000-0000EF510000}"/>
    <cellStyle name="Normal 8 6 2 8" xfId="16921" xr:uid="{00000000-0005-0000-0000-0000F0510000}"/>
    <cellStyle name="Normal 8 6 2 9" xfId="23671" xr:uid="{00000000-0005-0000-0000-0000F1510000}"/>
    <cellStyle name="Normal 8 6 3" xfId="16922" xr:uid="{00000000-0005-0000-0000-0000F2510000}"/>
    <cellStyle name="Normal 8 6 3 2" xfId="16923" xr:uid="{00000000-0005-0000-0000-0000F3510000}"/>
    <cellStyle name="Normal 8 6 3 2 2" xfId="23679" xr:uid="{00000000-0005-0000-0000-0000F4510000}"/>
    <cellStyle name="Normal 8 6 3 3" xfId="23678" xr:uid="{00000000-0005-0000-0000-0000F5510000}"/>
    <cellStyle name="Normal 8 6 4" xfId="16924" xr:uid="{00000000-0005-0000-0000-0000F6510000}"/>
    <cellStyle name="Normal 8 6 4 2" xfId="16925" xr:uid="{00000000-0005-0000-0000-0000F7510000}"/>
    <cellStyle name="Normal 8 6 4 2 2" xfId="23681" xr:uid="{00000000-0005-0000-0000-0000F8510000}"/>
    <cellStyle name="Normal 8 6 4 3" xfId="23680" xr:uid="{00000000-0005-0000-0000-0000F9510000}"/>
    <cellStyle name="Normal 8 6 5" xfId="16926" xr:uid="{00000000-0005-0000-0000-0000FA510000}"/>
    <cellStyle name="Normal 8 6 5 2" xfId="23682" xr:uid="{00000000-0005-0000-0000-0000FB510000}"/>
    <cellStyle name="Normal 8 6 6" xfId="16927" xr:uid="{00000000-0005-0000-0000-0000FC510000}"/>
    <cellStyle name="Normal 8 6 7" xfId="23670" xr:uid="{00000000-0005-0000-0000-0000FD510000}"/>
    <cellStyle name="Normal 8 7" xfId="16928" xr:uid="{00000000-0005-0000-0000-0000FE510000}"/>
    <cellStyle name="Normal 8 7 2" xfId="16929" xr:uid="{00000000-0005-0000-0000-0000FF510000}"/>
    <cellStyle name="Normal 8 7 2 2" xfId="16930" xr:uid="{00000000-0005-0000-0000-000000520000}"/>
    <cellStyle name="Normal 8 7 2 2 2" xfId="23685" xr:uid="{00000000-0005-0000-0000-000001520000}"/>
    <cellStyle name="Normal 8 7 2 3" xfId="16931" xr:uid="{00000000-0005-0000-0000-000002520000}"/>
    <cellStyle name="Normal 8 7 2 3 2" xfId="23686" xr:uid="{00000000-0005-0000-0000-000003520000}"/>
    <cellStyle name="Normal 8 7 2 4" xfId="16932" xr:uid="{00000000-0005-0000-0000-000004520000}"/>
    <cellStyle name="Normal 8 7 2 4 2" xfId="23687" xr:uid="{00000000-0005-0000-0000-000005520000}"/>
    <cellStyle name="Normal 8 7 2 5" xfId="16933" xr:uid="{00000000-0005-0000-0000-000006520000}"/>
    <cellStyle name="Normal 8 7 2 5 2" xfId="23688" xr:uid="{00000000-0005-0000-0000-000007520000}"/>
    <cellStyle name="Normal 8 7 2 6" xfId="23684" xr:uid="{00000000-0005-0000-0000-000008520000}"/>
    <cellStyle name="Normal 8 7 3" xfId="16934" xr:uid="{00000000-0005-0000-0000-000009520000}"/>
    <cellStyle name="Normal 8 7 3 2" xfId="16935" xr:uid="{00000000-0005-0000-0000-00000A520000}"/>
    <cellStyle name="Normal 8 7 3 2 2" xfId="23690" xr:uid="{00000000-0005-0000-0000-00000B520000}"/>
    <cellStyle name="Normal 8 7 3 3" xfId="23689" xr:uid="{00000000-0005-0000-0000-00000C520000}"/>
    <cellStyle name="Normal 8 7 4" xfId="16936" xr:uid="{00000000-0005-0000-0000-00000D520000}"/>
    <cellStyle name="Normal 8 7 4 2" xfId="16937" xr:uid="{00000000-0005-0000-0000-00000E520000}"/>
    <cellStyle name="Normal 8 7 4 2 2" xfId="23692" xr:uid="{00000000-0005-0000-0000-00000F520000}"/>
    <cellStyle name="Normal 8 7 4 3" xfId="23691" xr:uid="{00000000-0005-0000-0000-000010520000}"/>
    <cellStyle name="Normal 8 7 5" xfId="16938" xr:uid="{00000000-0005-0000-0000-000011520000}"/>
    <cellStyle name="Normal 8 7 5 2" xfId="23693" xr:uid="{00000000-0005-0000-0000-000012520000}"/>
    <cellStyle name="Normal 8 7 6" xfId="16939" xr:uid="{00000000-0005-0000-0000-000013520000}"/>
    <cellStyle name="Normal 8 7 6 2" xfId="23694" xr:uid="{00000000-0005-0000-0000-000014520000}"/>
    <cellStyle name="Normal 8 7 7" xfId="16940" xr:uid="{00000000-0005-0000-0000-000015520000}"/>
    <cellStyle name="Normal 8 7 8" xfId="23683" xr:uid="{00000000-0005-0000-0000-000016520000}"/>
    <cellStyle name="Normal 8 8" xfId="16941" xr:uid="{00000000-0005-0000-0000-000017520000}"/>
    <cellStyle name="Normal 8 8 2" xfId="16942" xr:uid="{00000000-0005-0000-0000-000018520000}"/>
    <cellStyle name="Normal 8 8 2 2" xfId="16943" xr:uid="{00000000-0005-0000-0000-000019520000}"/>
    <cellStyle name="Normal 8 8 2 2 2" xfId="23697" xr:uid="{00000000-0005-0000-0000-00001A520000}"/>
    <cellStyle name="Normal 8 8 2 3" xfId="23696" xr:uid="{00000000-0005-0000-0000-00001B520000}"/>
    <cellStyle name="Normal 8 8 3" xfId="16944" xr:uid="{00000000-0005-0000-0000-00001C520000}"/>
    <cellStyle name="Normal 8 8 3 2" xfId="16945" xr:uid="{00000000-0005-0000-0000-00001D520000}"/>
    <cellStyle name="Normal 8 8 3 2 2" xfId="23699" xr:uid="{00000000-0005-0000-0000-00001E520000}"/>
    <cellStyle name="Normal 8 8 3 3" xfId="23698" xr:uid="{00000000-0005-0000-0000-00001F520000}"/>
    <cellStyle name="Normal 8 8 4" xfId="16946" xr:uid="{00000000-0005-0000-0000-000020520000}"/>
    <cellStyle name="Normal 8 8 4 2" xfId="16947" xr:uid="{00000000-0005-0000-0000-000021520000}"/>
    <cellStyle name="Normal 8 8 4 2 2" xfId="23701" xr:uid="{00000000-0005-0000-0000-000022520000}"/>
    <cellStyle name="Normal 8 8 4 3" xfId="23700" xr:uid="{00000000-0005-0000-0000-000023520000}"/>
    <cellStyle name="Normal 8 8 5" xfId="16948" xr:uid="{00000000-0005-0000-0000-000024520000}"/>
    <cellStyle name="Normal 8 8 5 2" xfId="23702" xr:uid="{00000000-0005-0000-0000-000025520000}"/>
    <cellStyle name="Normal 8 8 6" xfId="16949" xr:uid="{00000000-0005-0000-0000-000026520000}"/>
    <cellStyle name="Normal 8 8 6 2" xfId="23703" xr:uid="{00000000-0005-0000-0000-000027520000}"/>
    <cellStyle name="Normal 8 8 7" xfId="16950" xr:uid="{00000000-0005-0000-0000-000028520000}"/>
    <cellStyle name="Normal 8 8 8" xfId="23695" xr:uid="{00000000-0005-0000-0000-000029520000}"/>
    <cellStyle name="Normal 8 9" xfId="16951" xr:uid="{00000000-0005-0000-0000-00002A520000}"/>
    <cellStyle name="Normal 8 9 2" xfId="16952" xr:uid="{00000000-0005-0000-0000-00002B520000}"/>
    <cellStyle name="Normal 8 9 2 2" xfId="16953" xr:uid="{00000000-0005-0000-0000-00002C520000}"/>
    <cellStyle name="Normal 8 9 2 2 2" xfId="23706" xr:uid="{00000000-0005-0000-0000-00002D520000}"/>
    <cellStyle name="Normal 8 9 2 3" xfId="23705" xr:uid="{00000000-0005-0000-0000-00002E520000}"/>
    <cellStyle name="Normal 8 9 3" xfId="16954" xr:uid="{00000000-0005-0000-0000-00002F520000}"/>
    <cellStyle name="Normal 8 9 3 2" xfId="16955" xr:uid="{00000000-0005-0000-0000-000030520000}"/>
    <cellStyle name="Normal 8 9 3 2 2" xfId="23708" xr:uid="{00000000-0005-0000-0000-000031520000}"/>
    <cellStyle name="Normal 8 9 3 3" xfId="23707" xr:uid="{00000000-0005-0000-0000-000032520000}"/>
    <cellStyle name="Normal 8 9 4" xfId="16956" xr:uid="{00000000-0005-0000-0000-000033520000}"/>
    <cellStyle name="Normal 8 9 4 2" xfId="16957" xr:uid="{00000000-0005-0000-0000-000034520000}"/>
    <cellStyle name="Normal 8 9 4 2 2" xfId="23710" xr:uid="{00000000-0005-0000-0000-000035520000}"/>
    <cellStyle name="Normal 8 9 4 3" xfId="23709" xr:uid="{00000000-0005-0000-0000-000036520000}"/>
    <cellStyle name="Normal 8 9 5" xfId="16958" xr:uid="{00000000-0005-0000-0000-000037520000}"/>
    <cellStyle name="Normal 8 9 5 2" xfId="23711" xr:uid="{00000000-0005-0000-0000-000038520000}"/>
    <cellStyle name="Normal 8 9 6" xfId="16959" xr:uid="{00000000-0005-0000-0000-000039520000}"/>
    <cellStyle name="Normal 8 9 6 2" xfId="23712" xr:uid="{00000000-0005-0000-0000-00003A520000}"/>
    <cellStyle name="Normal 8 9 7" xfId="16960" xr:uid="{00000000-0005-0000-0000-00003B520000}"/>
    <cellStyle name="Normal 8 9 8" xfId="23704" xr:uid="{00000000-0005-0000-0000-00003C520000}"/>
    <cellStyle name="Normal 8_EBT" xfId="25585" xr:uid="{00000000-0005-0000-0000-00003D520000}"/>
    <cellStyle name="Normal 80" xfId="16961" xr:uid="{00000000-0005-0000-0000-00003E520000}"/>
    <cellStyle name="Normal 80 2" xfId="16962" xr:uid="{00000000-0005-0000-0000-00003F520000}"/>
    <cellStyle name="Normal 80 2 2" xfId="23713" xr:uid="{00000000-0005-0000-0000-000040520000}"/>
    <cellStyle name="Normal 80 3" xfId="16963" xr:uid="{00000000-0005-0000-0000-000041520000}"/>
    <cellStyle name="Normal 80 3 2" xfId="23714" xr:uid="{00000000-0005-0000-0000-000042520000}"/>
    <cellStyle name="Normal 81" xfId="16964" xr:uid="{00000000-0005-0000-0000-000043520000}"/>
    <cellStyle name="Normal 81 2" xfId="16965" xr:uid="{00000000-0005-0000-0000-000044520000}"/>
    <cellStyle name="Normal 81 2 2" xfId="23715" xr:uid="{00000000-0005-0000-0000-000045520000}"/>
    <cellStyle name="Normal 81 3" xfId="16966" xr:uid="{00000000-0005-0000-0000-000046520000}"/>
    <cellStyle name="Normal 81 3 2" xfId="23716" xr:uid="{00000000-0005-0000-0000-000047520000}"/>
    <cellStyle name="Normal 82" xfId="16967" xr:uid="{00000000-0005-0000-0000-000048520000}"/>
    <cellStyle name="Normal 82 2" xfId="16968" xr:uid="{00000000-0005-0000-0000-000049520000}"/>
    <cellStyle name="Normal 82 2 2" xfId="23717" xr:uid="{00000000-0005-0000-0000-00004A520000}"/>
    <cellStyle name="Normal 82 3" xfId="16969" xr:uid="{00000000-0005-0000-0000-00004B520000}"/>
    <cellStyle name="Normal 82 3 2" xfId="23718" xr:uid="{00000000-0005-0000-0000-00004C520000}"/>
    <cellStyle name="Normal 83" xfId="16970" xr:uid="{00000000-0005-0000-0000-00004D520000}"/>
    <cellStyle name="Normal 83 2" xfId="16971" xr:uid="{00000000-0005-0000-0000-00004E520000}"/>
    <cellStyle name="Normal 83 2 2" xfId="23719" xr:uid="{00000000-0005-0000-0000-00004F520000}"/>
    <cellStyle name="Normal 83 3" xfId="16972" xr:uid="{00000000-0005-0000-0000-000050520000}"/>
    <cellStyle name="Normal 83 3 2" xfId="23720" xr:uid="{00000000-0005-0000-0000-000051520000}"/>
    <cellStyle name="Normal 84" xfId="16973" xr:uid="{00000000-0005-0000-0000-000052520000}"/>
    <cellStyle name="Normal 84 2" xfId="16974" xr:uid="{00000000-0005-0000-0000-000053520000}"/>
    <cellStyle name="Normal 84 2 2" xfId="23721" xr:uid="{00000000-0005-0000-0000-000054520000}"/>
    <cellStyle name="Normal 84 3" xfId="16975" xr:uid="{00000000-0005-0000-0000-000055520000}"/>
    <cellStyle name="Normal 84 3 2" xfId="23722" xr:uid="{00000000-0005-0000-0000-000056520000}"/>
    <cellStyle name="Normal 85" xfId="16976" xr:uid="{00000000-0005-0000-0000-000057520000}"/>
    <cellStyle name="Normal 85 2" xfId="16977" xr:uid="{00000000-0005-0000-0000-000058520000}"/>
    <cellStyle name="Normal 85 2 2" xfId="23723" xr:uid="{00000000-0005-0000-0000-000059520000}"/>
    <cellStyle name="Normal 85 3" xfId="16978" xr:uid="{00000000-0005-0000-0000-00005A520000}"/>
    <cellStyle name="Normal 85 3 2" xfId="23724" xr:uid="{00000000-0005-0000-0000-00005B520000}"/>
    <cellStyle name="Normal 86" xfId="16979" xr:uid="{00000000-0005-0000-0000-00005C520000}"/>
    <cellStyle name="Normal 86 2" xfId="16980" xr:uid="{00000000-0005-0000-0000-00005D520000}"/>
    <cellStyle name="Normal 86 2 2" xfId="23725" xr:uid="{00000000-0005-0000-0000-00005E520000}"/>
    <cellStyle name="Normal 86 3" xfId="16981" xr:uid="{00000000-0005-0000-0000-00005F520000}"/>
    <cellStyle name="Normal 86 3 2" xfId="23726" xr:uid="{00000000-0005-0000-0000-000060520000}"/>
    <cellStyle name="Normal 87" xfId="16982" xr:uid="{00000000-0005-0000-0000-000061520000}"/>
    <cellStyle name="Normal 87 2" xfId="16983" xr:uid="{00000000-0005-0000-0000-000062520000}"/>
    <cellStyle name="Normal 87 2 2" xfId="23727" xr:uid="{00000000-0005-0000-0000-000063520000}"/>
    <cellStyle name="Normal 87 3" xfId="16984" xr:uid="{00000000-0005-0000-0000-000064520000}"/>
    <cellStyle name="Normal 87 3 2" xfId="23728" xr:uid="{00000000-0005-0000-0000-000065520000}"/>
    <cellStyle name="Normal 88" xfId="16985" xr:uid="{00000000-0005-0000-0000-000066520000}"/>
    <cellStyle name="Normal 88 2" xfId="16986" xr:uid="{00000000-0005-0000-0000-000067520000}"/>
    <cellStyle name="Normal 88 2 2" xfId="23729" xr:uid="{00000000-0005-0000-0000-000068520000}"/>
    <cellStyle name="Normal 88 3" xfId="16987" xr:uid="{00000000-0005-0000-0000-000069520000}"/>
    <cellStyle name="Normal 88 3 2" xfId="23730" xr:uid="{00000000-0005-0000-0000-00006A520000}"/>
    <cellStyle name="Normal 89" xfId="16988" xr:uid="{00000000-0005-0000-0000-00006B520000}"/>
    <cellStyle name="Normal 89 2" xfId="16989" xr:uid="{00000000-0005-0000-0000-00006C520000}"/>
    <cellStyle name="Normal 89 2 2" xfId="23731" xr:uid="{00000000-0005-0000-0000-00006D520000}"/>
    <cellStyle name="Normal 89 3" xfId="16990" xr:uid="{00000000-0005-0000-0000-00006E520000}"/>
    <cellStyle name="Normal 89 3 2" xfId="23732" xr:uid="{00000000-0005-0000-0000-00006F520000}"/>
    <cellStyle name="Normal 9" xfId="16991" xr:uid="{00000000-0005-0000-0000-000070520000}"/>
    <cellStyle name="Normal 9 10" xfId="16992" xr:uid="{00000000-0005-0000-0000-000071520000}"/>
    <cellStyle name="Normal 9 10 2" xfId="16993" xr:uid="{00000000-0005-0000-0000-000072520000}"/>
    <cellStyle name="Normal 9 10 2 2" xfId="23734" xr:uid="{00000000-0005-0000-0000-000073520000}"/>
    <cellStyle name="Normal 9 10 3" xfId="16994" xr:uid="{00000000-0005-0000-0000-000074520000}"/>
    <cellStyle name="Normal 9 10 3 2" xfId="23735" xr:uid="{00000000-0005-0000-0000-000075520000}"/>
    <cellStyle name="Normal 9 10 4" xfId="16995" xr:uid="{00000000-0005-0000-0000-000076520000}"/>
    <cellStyle name="Normal 9 10 4 2" xfId="23736" xr:uid="{00000000-0005-0000-0000-000077520000}"/>
    <cellStyle name="Normal 9 10 5" xfId="16996" xr:uid="{00000000-0005-0000-0000-000078520000}"/>
    <cellStyle name="Normal 9 10 5 2" xfId="23737" xr:uid="{00000000-0005-0000-0000-000079520000}"/>
    <cellStyle name="Normal 9 10 6" xfId="16997" xr:uid="{00000000-0005-0000-0000-00007A520000}"/>
    <cellStyle name="Normal 9 10 7" xfId="23733" xr:uid="{00000000-0005-0000-0000-00007B520000}"/>
    <cellStyle name="Normal 9 11" xfId="16998" xr:uid="{00000000-0005-0000-0000-00007C520000}"/>
    <cellStyle name="Normal 9 11 2" xfId="16999" xr:uid="{00000000-0005-0000-0000-00007D520000}"/>
    <cellStyle name="Normal 9 11 2 2" xfId="23739" xr:uid="{00000000-0005-0000-0000-00007E520000}"/>
    <cellStyle name="Normal 9 11 3" xfId="17000" xr:uid="{00000000-0005-0000-0000-00007F520000}"/>
    <cellStyle name="Normal 9 11 3 2" xfId="23740" xr:uid="{00000000-0005-0000-0000-000080520000}"/>
    <cellStyle name="Normal 9 11 4" xfId="17001" xr:uid="{00000000-0005-0000-0000-000081520000}"/>
    <cellStyle name="Normal 9 11 4 2" xfId="23741" xr:uid="{00000000-0005-0000-0000-000082520000}"/>
    <cellStyle name="Normal 9 11 5" xfId="17002" xr:uid="{00000000-0005-0000-0000-000083520000}"/>
    <cellStyle name="Normal 9 11 5 2" xfId="23742" xr:uid="{00000000-0005-0000-0000-000084520000}"/>
    <cellStyle name="Normal 9 11 6" xfId="23738" xr:uid="{00000000-0005-0000-0000-000085520000}"/>
    <cellStyle name="Normal 9 12" xfId="17003" xr:uid="{00000000-0005-0000-0000-000086520000}"/>
    <cellStyle name="Normal 9 12 2" xfId="17004" xr:uid="{00000000-0005-0000-0000-000087520000}"/>
    <cellStyle name="Normal 9 12 2 2" xfId="23744" xr:uid="{00000000-0005-0000-0000-000088520000}"/>
    <cellStyle name="Normal 9 12 3" xfId="17005" xr:uid="{00000000-0005-0000-0000-000089520000}"/>
    <cellStyle name="Normal 9 12 3 2" xfId="23745" xr:uid="{00000000-0005-0000-0000-00008A520000}"/>
    <cellStyle name="Normal 9 12 4" xfId="17006" xr:uid="{00000000-0005-0000-0000-00008B520000}"/>
    <cellStyle name="Normal 9 12 4 2" xfId="23746" xr:uid="{00000000-0005-0000-0000-00008C520000}"/>
    <cellStyle name="Normal 9 12 5" xfId="23743" xr:uid="{00000000-0005-0000-0000-00008D520000}"/>
    <cellStyle name="Normal 9 13" xfId="17007" xr:uid="{00000000-0005-0000-0000-00008E520000}"/>
    <cellStyle name="Normal 9 13 2" xfId="17008" xr:uid="{00000000-0005-0000-0000-00008F520000}"/>
    <cellStyle name="Normal 9 13 2 2" xfId="23748" xr:uid="{00000000-0005-0000-0000-000090520000}"/>
    <cellStyle name="Normal 9 13 3" xfId="17009" xr:uid="{00000000-0005-0000-0000-000091520000}"/>
    <cellStyle name="Normal 9 13 3 2" xfId="23749" xr:uid="{00000000-0005-0000-0000-000092520000}"/>
    <cellStyle name="Normal 9 13 4" xfId="17010" xr:uid="{00000000-0005-0000-0000-000093520000}"/>
    <cellStyle name="Normal 9 13 4 2" xfId="23750" xr:uid="{00000000-0005-0000-0000-000094520000}"/>
    <cellStyle name="Normal 9 13 5" xfId="23747" xr:uid="{00000000-0005-0000-0000-000095520000}"/>
    <cellStyle name="Normal 9 14" xfId="17011" xr:uid="{00000000-0005-0000-0000-000096520000}"/>
    <cellStyle name="Normal 9 14 2" xfId="17012" xr:uid="{00000000-0005-0000-0000-000097520000}"/>
    <cellStyle name="Normal 9 14 2 2" xfId="23752" xr:uid="{00000000-0005-0000-0000-000098520000}"/>
    <cellStyle name="Normal 9 14 3" xfId="17013" xr:uid="{00000000-0005-0000-0000-000099520000}"/>
    <cellStyle name="Normal 9 14 3 2" xfId="23753" xr:uid="{00000000-0005-0000-0000-00009A520000}"/>
    <cellStyle name="Normal 9 14 4" xfId="17014" xr:uid="{00000000-0005-0000-0000-00009B520000}"/>
    <cellStyle name="Normal 9 14 4 2" xfId="23754" xr:uid="{00000000-0005-0000-0000-00009C520000}"/>
    <cellStyle name="Normal 9 14 5" xfId="23751" xr:uid="{00000000-0005-0000-0000-00009D520000}"/>
    <cellStyle name="Normal 9 15" xfId="17015" xr:uid="{00000000-0005-0000-0000-00009E520000}"/>
    <cellStyle name="Normal 9 15 2" xfId="17016" xr:uid="{00000000-0005-0000-0000-00009F520000}"/>
    <cellStyle name="Normal 9 15 2 2" xfId="23756" xr:uid="{00000000-0005-0000-0000-0000A0520000}"/>
    <cellStyle name="Normal 9 15 3" xfId="17017" xr:uid="{00000000-0005-0000-0000-0000A1520000}"/>
    <cellStyle name="Normal 9 15 3 2" xfId="23757" xr:uid="{00000000-0005-0000-0000-0000A2520000}"/>
    <cellStyle name="Normal 9 15 4" xfId="17018" xr:uid="{00000000-0005-0000-0000-0000A3520000}"/>
    <cellStyle name="Normal 9 15 4 2" xfId="23758" xr:uid="{00000000-0005-0000-0000-0000A4520000}"/>
    <cellStyle name="Normal 9 15 5" xfId="23755" xr:uid="{00000000-0005-0000-0000-0000A5520000}"/>
    <cellStyle name="Normal 9 16" xfId="17019" xr:uid="{00000000-0005-0000-0000-0000A6520000}"/>
    <cellStyle name="Normal 9 16 2" xfId="17020" xr:uid="{00000000-0005-0000-0000-0000A7520000}"/>
    <cellStyle name="Normal 9 16 2 2" xfId="23760" xr:uid="{00000000-0005-0000-0000-0000A8520000}"/>
    <cellStyle name="Normal 9 16 3" xfId="17021" xr:uid="{00000000-0005-0000-0000-0000A9520000}"/>
    <cellStyle name="Normal 9 16 3 2" xfId="23761" xr:uid="{00000000-0005-0000-0000-0000AA520000}"/>
    <cellStyle name="Normal 9 16 4" xfId="17022" xr:uid="{00000000-0005-0000-0000-0000AB520000}"/>
    <cellStyle name="Normal 9 16 4 2" xfId="23762" xr:uid="{00000000-0005-0000-0000-0000AC520000}"/>
    <cellStyle name="Normal 9 16 5" xfId="23759" xr:uid="{00000000-0005-0000-0000-0000AD520000}"/>
    <cellStyle name="Normal 9 17" xfId="17023" xr:uid="{00000000-0005-0000-0000-0000AE520000}"/>
    <cellStyle name="Normal 9 17 2" xfId="17024" xr:uid="{00000000-0005-0000-0000-0000AF520000}"/>
    <cellStyle name="Normal 9 17 2 2" xfId="23764" xr:uid="{00000000-0005-0000-0000-0000B0520000}"/>
    <cellStyle name="Normal 9 17 3" xfId="17025" xr:uid="{00000000-0005-0000-0000-0000B1520000}"/>
    <cellStyle name="Normal 9 17 3 2" xfId="23765" xr:uid="{00000000-0005-0000-0000-0000B2520000}"/>
    <cellStyle name="Normal 9 17 4" xfId="17026" xr:uid="{00000000-0005-0000-0000-0000B3520000}"/>
    <cellStyle name="Normal 9 17 4 2" xfId="23766" xr:uid="{00000000-0005-0000-0000-0000B4520000}"/>
    <cellStyle name="Normal 9 17 5" xfId="23763" xr:uid="{00000000-0005-0000-0000-0000B5520000}"/>
    <cellStyle name="Normal 9 18" xfId="17027" xr:uid="{00000000-0005-0000-0000-0000B6520000}"/>
    <cellStyle name="Normal 9 18 2" xfId="17028" xr:uid="{00000000-0005-0000-0000-0000B7520000}"/>
    <cellStyle name="Normal 9 18 2 2" xfId="17029" xr:uid="{00000000-0005-0000-0000-0000B8520000}"/>
    <cellStyle name="Normal 9 18 2 2 2" xfId="17030" xr:uid="{00000000-0005-0000-0000-0000B9520000}"/>
    <cellStyle name="Normal 9 18 2 2 2 2" xfId="23770" xr:uid="{00000000-0005-0000-0000-0000BA520000}"/>
    <cellStyle name="Normal 9 18 2 2 3" xfId="23769" xr:uid="{00000000-0005-0000-0000-0000BB520000}"/>
    <cellStyle name="Normal 9 18 2 3" xfId="17031" xr:uid="{00000000-0005-0000-0000-0000BC520000}"/>
    <cellStyle name="Normal 9 18 2 3 2" xfId="23771" xr:uid="{00000000-0005-0000-0000-0000BD520000}"/>
    <cellStyle name="Normal 9 18 2 4" xfId="23768" xr:uid="{00000000-0005-0000-0000-0000BE520000}"/>
    <cellStyle name="Normal 9 18 3" xfId="17032" xr:uid="{00000000-0005-0000-0000-0000BF520000}"/>
    <cellStyle name="Normal 9 18 3 2" xfId="17033" xr:uid="{00000000-0005-0000-0000-0000C0520000}"/>
    <cellStyle name="Normal 9 18 3 2 2" xfId="23773" xr:uid="{00000000-0005-0000-0000-0000C1520000}"/>
    <cellStyle name="Normal 9 18 3 3" xfId="23772" xr:uid="{00000000-0005-0000-0000-0000C2520000}"/>
    <cellStyle name="Normal 9 18 4" xfId="17034" xr:uid="{00000000-0005-0000-0000-0000C3520000}"/>
    <cellStyle name="Normal 9 18 4 2" xfId="23774" xr:uid="{00000000-0005-0000-0000-0000C4520000}"/>
    <cellStyle name="Normal 9 18 5" xfId="23767" xr:uid="{00000000-0005-0000-0000-0000C5520000}"/>
    <cellStyle name="Normal 9 19" xfId="17035" xr:uid="{00000000-0005-0000-0000-0000C6520000}"/>
    <cellStyle name="Normal 9 19 2" xfId="23775" xr:uid="{00000000-0005-0000-0000-0000C7520000}"/>
    <cellStyle name="Normal 9 2" xfId="17036" xr:uid="{00000000-0005-0000-0000-0000C8520000}"/>
    <cellStyle name="Normal 9 2 10" xfId="23776" xr:uid="{00000000-0005-0000-0000-0000C9520000}"/>
    <cellStyle name="Normal 9 2 2" xfId="17037" xr:uid="{00000000-0005-0000-0000-0000CA520000}"/>
    <cellStyle name="Normal 9 2 2 10" xfId="17038" xr:uid="{00000000-0005-0000-0000-0000CB520000}"/>
    <cellStyle name="Normal 9 2 2 10 2" xfId="23778" xr:uid="{00000000-0005-0000-0000-0000CC520000}"/>
    <cellStyle name="Normal 9 2 2 11" xfId="17039" xr:uid="{00000000-0005-0000-0000-0000CD520000}"/>
    <cellStyle name="Normal 9 2 2 11 2" xfId="23779" xr:uid="{00000000-0005-0000-0000-0000CE520000}"/>
    <cellStyle name="Normal 9 2 2 12" xfId="23777" xr:uid="{00000000-0005-0000-0000-0000CF520000}"/>
    <cellStyle name="Normal 9 2 2 2" xfId="17040" xr:uid="{00000000-0005-0000-0000-0000D0520000}"/>
    <cellStyle name="Normal 9 2 2 2 2" xfId="17041" xr:uid="{00000000-0005-0000-0000-0000D1520000}"/>
    <cellStyle name="Normal 9 2 2 2 2 2" xfId="17042" xr:uid="{00000000-0005-0000-0000-0000D2520000}"/>
    <cellStyle name="Normal 9 2 2 2 2 2 2" xfId="23782" xr:uid="{00000000-0005-0000-0000-0000D3520000}"/>
    <cellStyle name="Normal 9 2 2 2 2 3" xfId="17043" xr:uid="{00000000-0005-0000-0000-0000D4520000}"/>
    <cellStyle name="Normal 9 2 2 2 2 3 2" xfId="23783" xr:uid="{00000000-0005-0000-0000-0000D5520000}"/>
    <cellStyle name="Normal 9 2 2 2 2 4" xfId="17044" xr:uid="{00000000-0005-0000-0000-0000D6520000}"/>
    <cellStyle name="Normal 9 2 2 2 2 5" xfId="17045" xr:uid="{00000000-0005-0000-0000-0000D7520000}"/>
    <cellStyle name="Normal 9 2 2 2 2 6" xfId="23781" xr:uid="{00000000-0005-0000-0000-0000D8520000}"/>
    <cellStyle name="Normal 9 2 2 2 3" xfId="17046" xr:uid="{00000000-0005-0000-0000-0000D9520000}"/>
    <cellStyle name="Normal 9 2 2 2 3 2" xfId="23784" xr:uid="{00000000-0005-0000-0000-0000DA520000}"/>
    <cellStyle name="Normal 9 2 2 2 4" xfId="17047" xr:uid="{00000000-0005-0000-0000-0000DB520000}"/>
    <cellStyle name="Normal 9 2 2 2 4 2" xfId="23785" xr:uid="{00000000-0005-0000-0000-0000DC520000}"/>
    <cellStyle name="Normal 9 2 2 2 5" xfId="17048" xr:uid="{00000000-0005-0000-0000-0000DD520000}"/>
    <cellStyle name="Normal 9 2 2 2 5 2" xfId="17049" xr:uid="{00000000-0005-0000-0000-0000DE520000}"/>
    <cellStyle name="Normal 9 2 2 2 5 3" xfId="23786" xr:uid="{00000000-0005-0000-0000-0000DF520000}"/>
    <cellStyle name="Normal 9 2 2 2 6" xfId="17050" xr:uid="{00000000-0005-0000-0000-0000E0520000}"/>
    <cellStyle name="Normal 9 2 2 2 6 2" xfId="17051" xr:uid="{00000000-0005-0000-0000-0000E1520000}"/>
    <cellStyle name="Normal 9 2 2 2 6 3" xfId="23787" xr:uid="{00000000-0005-0000-0000-0000E2520000}"/>
    <cellStyle name="Normal 9 2 2 2 7" xfId="23780" xr:uid="{00000000-0005-0000-0000-0000E3520000}"/>
    <cellStyle name="Normal 9 2 2 3" xfId="17052" xr:uid="{00000000-0005-0000-0000-0000E4520000}"/>
    <cellStyle name="Normal 9 2 2 3 2" xfId="17053" xr:uid="{00000000-0005-0000-0000-0000E5520000}"/>
    <cellStyle name="Normal 9 2 2 3 2 2" xfId="17054" xr:uid="{00000000-0005-0000-0000-0000E6520000}"/>
    <cellStyle name="Normal 9 2 2 3 2 2 2" xfId="23790" xr:uid="{00000000-0005-0000-0000-0000E7520000}"/>
    <cellStyle name="Normal 9 2 2 3 2 3" xfId="23789" xr:uid="{00000000-0005-0000-0000-0000E8520000}"/>
    <cellStyle name="Normal 9 2 2 3 3" xfId="17055" xr:uid="{00000000-0005-0000-0000-0000E9520000}"/>
    <cellStyle name="Normal 9 2 2 3 3 2" xfId="23791" xr:uid="{00000000-0005-0000-0000-0000EA520000}"/>
    <cellStyle name="Normal 9 2 2 3 4" xfId="17056" xr:uid="{00000000-0005-0000-0000-0000EB520000}"/>
    <cellStyle name="Normal 9 2 2 3 4 2" xfId="17057" xr:uid="{00000000-0005-0000-0000-0000EC520000}"/>
    <cellStyle name="Normal 9 2 2 3 4 3" xfId="23792" xr:uid="{00000000-0005-0000-0000-0000ED520000}"/>
    <cellStyle name="Normal 9 2 2 3 5" xfId="17058" xr:uid="{00000000-0005-0000-0000-0000EE520000}"/>
    <cellStyle name="Normal 9 2 2 3 6" xfId="23788" xr:uid="{00000000-0005-0000-0000-0000EF520000}"/>
    <cellStyle name="Normal 9 2 2 4" xfId="17059" xr:uid="{00000000-0005-0000-0000-0000F0520000}"/>
    <cellStyle name="Normal 9 2 2 4 2" xfId="23793" xr:uid="{00000000-0005-0000-0000-0000F1520000}"/>
    <cellStyle name="Normal 9 2 2 5" xfId="17060" xr:uid="{00000000-0005-0000-0000-0000F2520000}"/>
    <cellStyle name="Normal 9 2 2 5 2" xfId="23794" xr:uid="{00000000-0005-0000-0000-0000F3520000}"/>
    <cellStyle name="Normal 9 2 2 6" xfId="17061" xr:uid="{00000000-0005-0000-0000-0000F4520000}"/>
    <cellStyle name="Normal 9 2 2 6 2" xfId="17062" xr:uid="{00000000-0005-0000-0000-0000F5520000}"/>
    <cellStyle name="Normal 9 2 2 6 3" xfId="23795" xr:uid="{00000000-0005-0000-0000-0000F6520000}"/>
    <cellStyle name="Normal 9 2 2 7" xfId="17063" xr:uid="{00000000-0005-0000-0000-0000F7520000}"/>
    <cellStyle name="Normal 9 2 2 7 2" xfId="17064" xr:uid="{00000000-0005-0000-0000-0000F8520000}"/>
    <cellStyle name="Normal 9 2 2 7 3" xfId="23796" xr:uid="{00000000-0005-0000-0000-0000F9520000}"/>
    <cellStyle name="Normal 9 2 2 8" xfId="17065" xr:uid="{00000000-0005-0000-0000-0000FA520000}"/>
    <cellStyle name="Normal 9 2 2 8 2" xfId="23797" xr:uid="{00000000-0005-0000-0000-0000FB520000}"/>
    <cellStyle name="Normal 9 2 2 9" xfId="17066" xr:uid="{00000000-0005-0000-0000-0000FC520000}"/>
    <cellStyle name="Normal 9 2 2 9 2" xfId="23798" xr:uid="{00000000-0005-0000-0000-0000FD520000}"/>
    <cellStyle name="Normal 9 2 3" xfId="17067" xr:uid="{00000000-0005-0000-0000-0000FE520000}"/>
    <cellStyle name="Normal 9 2 3 2" xfId="17068" xr:uid="{00000000-0005-0000-0000-0000FF520000}"/>
    <cellStyle name="Normal 9 2 3 2 2" xfId="17069" xr:uid="{00000000-0005-0000-0000-000000530000}"/>
    <cellStyle name="Normal 9 2 3 2 2 2" xfId="23801" xr:uid="{00000000-0005-0000-0000-000001530000}"/>
    <cellStyle name="Normal 9 2 3 2 3" xfId="17070" xr:uid="{00000000-0005-0000-0000-000002530000}"/>
    <cellStyle name="Normal 9 2 3 2 3 2" xfId="23802" xr:uid="{00000000-0005-0000-0000-000003530000}"/>
    <cellStyle name="Normal 9 2 3 2 4" xfId="17071" xr:uid="{00000000-0005-0000-0000-000004530000}"/>
    <cellStyle name="Normal 9 2 3 2 5" xfId="17072" xr:uid="{00000000-0005-0000-0000-000005530000}"/>
    <cellStyle name="Normal 9 2 3 2 6" xfId="23800" xr:uid="{00000000-0005-0000-0000-000006530000}"/>
    <cellStyle name="Normal 9 2 3 3" xfId="17073" xr:uid="{00000000-0005-0000-0000-000007530000}"/>
    <cellStyle name="Normal 9 2 3 3 2" xfId="23803" xr:uid="{00000000-0005-0000-0000-000008530000}"/>
    <cellStyle name="Normal 9 2 3 4" xfId="17074" xr:uid="{00000000-0005-0000-0000-000009530000}"/>
    <cellStyle name="Normal 9 2 3 4 2" xfId="23804" xr:uid="{00000000-0005-0000-0000-00000A530000}"/>
    <cellStyle name="Normal 9 2 3 5" xfId="17075" xr:uid="{00000000-0005-0000-0000-00000B530000}"/>
    <cellStyle name="Normal 9 2 3 6" xfId="17076" xr:uid="{00000000-0005-0000-0000-00000C530000}"/>
    <cellStyle name="Normal 9 2 3 7" xfId="23799" xr:uid="{00000000-0005-0000-0000-00000D530000}"/>
    <cellStyle name="Normal 9 2 4" xfId="17077" xr:uid="{00000000-0005-0000-0000-00000E530000}"/>
    <cellStyle name="Normal 9 2 4 2" xfId="17078" xr:uid="{00000000-0005-0000-0000-00000F530000}"/>
    <cellStyle name="Normal 9 2 4 2 2" xfId="23806" xr:uid="{00000000-0005-0000-0000-000010530000}"/>
    <cellStyle name="Normal 9 2 4 3" xfId="17079" xr:uid="{00000000-0005-0000-0000-000011530000}"/>
    <cellStyle name="Normal 9 2 4 3 2" xfId="23807" xr:uid="{00000000-0005-0000-0000-000012530000}"/>
    <cellStyle name="Normal 9 2 4 4" xfId="17080" xr:uid="{00000000-0005-0000-0000-000013530000}"/>
    <cellStyle name="Normal 9 2 4 5" xfId="17081" xr:uid="{00000000-0005-0000-0000-000014530000}"/>
    <cellStyle name="Normal 9 2 4 6" xfId="23805" xr:uid="{00000000-0005-0000-0000-000015530000}"/>
    <cellStyle name="Normal 9 2 5" xfId="17082" xr:uid="{00000000-0005-0000-0000-000016530000}"/>
    <cellStyle name="Normal 9 2 5 2" xfId="23808" xr:uid="{00000000-0005-0000-0000-000017530000}"/>
    <cellStyle name="Normal 9 2 6" xfId="17083" xr:uid="{00000000-0005-0000-0000-000018530000}"/>
    <cellStyle name="Normal 9 2 6 2" xfId="23809" xr:uid="{00000000-0005-0000-0000-000019530000}"/>
    <cellStyle name="Normal 9 2 7" xfId="17084" xr:uid="{00000000-0005-0000-0000-00001A530000}"/>
    <cellStyle name="Normal 9 2 7 2" xfId="17085" xr:uid="{00000000-0005-0000-0000-00001B530000}"/>
    <cellStyle name="Normal 9 2 7 3" xfId="23810" xr:uid="{00000000-0005-0000-0000-00001C530000}"/>
    <cellStyle name="Normal 9 2 8" xfId="17086" xr:uid="{00000000-0005-0000-0000-00001D530000}"/>
    <cellStyle name="Normal 9 2 8 2" xfId="17087" xr:uid="{00000000-0005-0000-0000-00001E530000}"/>
    <cellStyle name="Normal 9 2 8 3" xfId="17088" xr:uid="{00000000-0005-0000-0000-00001F530000}"/>
    <cellStyle name="Normal 9 2 8 4" xfId="23811" xr:uid="{00000000-0005-0000-0000-000020530000}"/>
    <cellStyle name="Normal 9 2 9" xfId="17089" xr:uid="{00000000-0005-0000-0000-000021530000}"/>
    <cellStyle name="Normal 9 20" xfId="17090" xr:uid="{00000000-0005-0000-0000-000022530000}"/>
    <cellStyle name="Normal 9 20 2" xfId="23812" xr:uid="{00000000-0005-0000-0000-000023530000}"/>
    <cellStyle name="Normal 9 21" xfId="17091" xr:uid="{00000000-0005-0000-0000-000024530000}"/>
    <cellStyle name="Normal 9 21 2" xfId="23813" xr:uid="{00000000-0005-0000-0000-000025530000}"/>
    <cellStyle name="Normal 9 22" xfId="17092" xr:uid="{00000000-0005-0000-0000-000026530000}"/>
    <cellStyle name="Normal 9 22 2" xfId="23814" xr:uid="{00000000-0005-0000-0000-000027530000}"/>
    <cellStyle name="Normal 9 3" xfId="17093" xr:uid="{00000000-0005-0000-0000-000028530000}"/>
    <cellStyle name="Normal 9 3 2" xfId="17094" xr:uid="{00000000-0005-0000-0000-000029530000}"/>
    <cellStyle name="Normal 9 3 2 2" xfId="17095" xr:uid="{00000000-0005-0000-0000-00002A530000}"/>
    <cellStyle name="Normal 9 3 2 2 2" xfId="17096" xr:uid="{00000000-0005-0000-0000-00002B530000}"/>
    <cellStyle name="Normal 9 3 2 2 2 2" xfId="23818" xr:uid="{00000000-0005-0000-0000-00002C530000}"/>
    <cellStyle name="Normal 9 3 2 2 3" xfId="17097" xr:uid="{00000000-0005-0000-0000-00002D530000}"/>
    <cellStyle name="Normal 9 3 2 2 3 2" xfId="23819" xr:uid="{00000000-0005-0000-0000-00002E530000}"/>
    <cellStyle name="Normal 9 3 2 2 4" xfId="17098" xr:uid="{00000000-0005-0000-0000-00002F530000}"/>
    <cellStyle name="Normal 9 3 2 2 5" xfId="17099" xr:uid="{00000000-0005-0000-0000-000030530000}"/>
    <cellStyle name="Normal 9 3 2 2 6" xfId="23817" xr:uid="{00000000-0005-0000-0000-000031530000}"/>
    <cellStyle name="Normal 9 3 2 3" xfId="17100" xr:uid="{00000000-0005-0000-0000-000032530000}"/>
    <cellStyle name="Normal 9 3 2 3 2" xfId="17101" xr:uid="{00000000-0005-0000-0000-000033530000}"/>
    <cellStyle name="Normal 9 3 2 3 2 2" xfId="23821" xr:uid="{00000000-0005-0000-0000-000034530000}"/>
    <cellStyle name="Normal 9 3 2 3 3" xfId="23820" xr:uid="{00000000-0005-0000-0000-000035530000}"/>
    <cellStyle name="Normal 9 3 2 4" xfId="17102" xr:uid="{00000000-0005-0000-0000-000036530000}"/>
    <cellStyle name="Normal 9 3 2 4 2" xfId="23822" xr:uid="{00000000-0005-0000-0000-000037530000}"/>
    <cellStyle name="Normal 9 3 2 5" xfId="17103" xr:uid="{00000000-0005-0000-0000-000038530000}"/>
    <cellStyle name="Normal 9 3 2 5 2" xfId="17104" xr:uid="{00000000-0005-0000-0000-000039530000}"/>
    <cellStyle name="Normal 9 3 2 5 3" xfId="23823" xr:uid="{00000000-0005-0000-0000-00003A530000}"/>
    <cellStyle name="Normal 9 3 2 6" xfId="17105" xr:uid="{00000000-0005-0000-0000-00003B530000}"/>
    <cellStyle name="Normal 9 3 2 6 2" xfId="17106" xr:uid="{00000000-0005-0000-0000-00003C530000}"/>
    <cellStyle name="Normal 9 3 2 6 3" xfId="23824" xr:uid="{00000000-0005-0000-0000-00003D530000}"/>
    <cellStyle name="Normal 9 3 2 7" xfId="17107" xr:uid="{00000000-0005-0000-0000-00003E530000}"/>
    <cellStyle name="Normal 9 3 2 7 2" xfId="23825" xr:uid="{00000000-0005-0000-0000-00003F530000}"/>
    <cellStyle name="Normal 9 3 2 8" xfId="23816" xr:uid="{00000000-0005-0000-0000-000040530000}"/>
    <cellStyle name="Normal 9 3 3" xfId="17108" xr:uid="{00000000-0005-0000-0000-000041530000}"/>
    <cellStyle name="Normal 9 3 3 2" xfId="17109" xr:uid="{00000000-0005-0000-0000-000042530000}"/>
    <cellStyle name="Normal 9 3 3 2 2" xfId="17110" xr:uid="{00000000-0005-0000-0000-000043530000}"/>
    <cellStyle name="Normal 9 3 3 2 2 2" xfId="23828" xr:uid="{00000000-0005-0000-0000-000044530000}"/>
    <cellStyle name="Normal 9 3 3 2 3" xfId="23827" xr:uid="{00000000-0005-0000-0000-000045530000}"/>
    <cellStyle name="Normal 9 3 3 3" xfId="17111" xr:uid="{00000000-0005-0000-0000-000046530000}"/>
    <cellStyle name="Normal 9 3 3 3 2" xfId="23829" xr:uid="{00000000-0005-0000-0000-000047530000}"/>
    <cellStyle name="Normal 9 3 3 4" xfId="17112" xr:uid="{00000000-0005-0000-0000-000048530000}"/>
    <cellStyle name="Normal 9 3 3 4 2" xfId="17113" xr:uid="{00000000-0005-0000-0000-000049530000}"/>
    <cellStyle name="Normal 9 3 3 4 3" xfId="23830" xr:uid="{00000000-0005-0000-0000-00004A530000}"/>
    <cellStyle name="Normal 9 3 3 5" xfId="17114" xr:uid="{00000000-0005-0000-0000-00004B530000}"/>
    <cellStyle name="Normal 9 3 3 6" xfId="23826" xr:uid="{00000000-0005-0000-0000-00004C530000}"/>
    <cellStyle name="Normal 9 3 4" xfId="17115" xr:uid="{00000000-0005-0000-0000-00004D530000}"/>
    <cellStyle name="Normal 9 3 4 2" xfId="17116" xr:uid="{00000000-0005-0000-0000-00004E530000}"/>
    <cellStyle name="Normal 9 3 4 2 2" xfId="23832" xr:uid="{00000000-0005-0000-0000-00004F530000}"/>
    <cellStyle name="Normal 9 3 4 3" xfId="17117" xr:uid="{00000000-0005-0000-0000-000050530000}"/>
    <cellStyle name="Normal 9 3 4 3 2" xfId="23833" xr:uid="{00000000-0005-0000-0000-000051530000}"/>
    <cellStyle name="Normal 9 3 4 4" xfId="23831" xr:uid="{00000000-0005-0000-0000-000052530000}"/>
    <cellStyle name="Normal 9 3 5" xfId="17118" xr:uid="{00000000-0005-0000-0000-000053530000}"/>
    <cellStyle name="Normal 9 3 5 2" xfId="23834" xr:uid="{00000000-0005-0000-0000-000054530000}"/>
    <cellStyle name="Normal 9 3 6" xfId="17119" xr:uid="{00000000-0005-0000-0000-000055530000}"/>
    <cellStyle name="Normal 9 3 6 2" xfId="17120" xr:uid="{00000000-0005-0000-0000-000056530000}"/>
    <cellStyle name="Normal 9 3 6 3" xfId="23835" xr:uid="{00000000-0005-0000-0000-000057530000}"/>
    <cellStyle name="Normal 9 3 7" xfId="17121" xr:uid="{00000000-0005-0000-0000-000058530000}"/>
    <cellStyle name="Normal 9 3 7 2" xfId="17122" xr:uid="{00000000-0005-0000-0000-000059530000}"/>
    <cellStyle name="Normal 9 3 7 3" xfId="23836" xr:uid="{00000000-0005-0000-0000-00005A530000}"/>
    <cellStyle name="Normal 9 3 8" xfId="17123" xr:uid="{00000000-0005-0000-0000-00005B530000}"/>
    <cellStyle name="Normal 9 3 8 2" xfId="23837" xr:uid="{00000000-0005-0000-0000-00005C530000}"/>
    <cellStyle name="Normal 9 3 9" xfId="23815" xr:uid="{00000000-0005-0000-0000-00005D530000}"/>
    <cellStyle name="Normal 9 4" xfId="17124" xr:uid="{00000000-0005-0000-0000-00005E530000}"/>
    <cellStyle name="Normal 9 4 2" xfId="17125" xr:uid="{00000000-0005-0000-0000-00005F530000}"/>
    <cellStyle name="Normal 9 4 2 2" xfId="17126" xr:uid="{00000000-0005-0000-0000-000060530000}"/>
    <cellStyle name="Normal 9 4 2 2 2" xfId="23840" xr:uid="{00000000-0005-0000-0000-000061530000}"/>
    <cellStyle name="Normal 9 4 2 3" xfId="17127" xr:uid="{00000000-0005-0000-0000-000062530000}"/>
    <cellStyle name="Normal 9 4 2 3 2" xfId="23841" xr:uid="{00000000-0005-0000-0000-000063530000}"/>
    <cellStyle name="Normal 9 4 2 4" xfId="17128" xr:uid="{00000000-0005-0000-0000-000064530000}"/>
    <cellStyle name="Normal 9 4 2 4 2" xfId="17129" xr:uid="{00000000-0005-0000-0000-000065530000}"/>
    <cellStyle name="Normal 9 4 2 4 3" xfId="23842" xr:uid="{00000000-0005-0000-0000-000066530000}"/>
    <cellStyle name="Normal 9 4 2 5" xfId="17130" xr:uid="{00000000-0005-0000-0000-000067530000}"/>
    <cellStyle name="Normal 9 4 2 5 2" xfId="17131" xr:uid="{00000000-0005-0000-0000-000068530000}"/>
    <cellStyle name="Normal 9 4 2 5 3" xfId="23843" xr:uid="{00000000-0005-0000-0000-000069530000}"/>
    <cellStyle name="Normal 9 4 2 6" xfId="23839" xr:uid="{00000000-0005-0000-0000-00006A530000}"/>
    <cellStyle name="Normal 9 4 3" xfId="17132" xr:uid="{00000000-0005-0000-0000-00006B530000}"/>
    <cellStyle name="Normal 9 4 3 2" xfId="23844" xr:uid="{00000000-0005-0000-0000-00006C530000}"/>
    <cellStyle name="Normal 9 4 4" xfId="17133" xr:uid="{00000000-0005-0000-0000-00006D530000}"/>
    <cellStyle name="Normal 9 4 4 2" xfId="23845" xr:uid="{00000000-0005-0000-0000-00006E530000}"/>
    <cellStyle name="Normal 9 4 5" xfId="17134" xr:uid="{00000000-0005-0000-0000-00006F530000}"/>
    <cellStyle name="Normal 9 4 5 2" xfId="17135" xr:uid="{00000000-0005-0000-0000-000070530000}"/>
    <cellStyle name="Normal 9 4 5 3" xfId="23846" xr:uid="{00000000-0005-0000-0000-000071530000}"/>
    <cellStyle name="Normal 9 4 6" xfId="17136" xr:uid="{00000000-0005-0000-0000-000072530000}"/>
    <cellStyle name="Normal 9 4 7" xfId="23838" xr:uid="{00000000-0005-0000-0000-000073530000}"/>
    <cellStyle name="Normal 9 5" xfId="17137" xr:uid="{00000000-0005-0000-0000-000074530000}"/>
    <cellStyle name="Normal 9 5 2" xfId="17138" xr:uid="{00000000-0005-0000-0000-000075530000}"/>
    <cellStyle name="Normal 9 5 2 2" xfId="17139" xr:uid="{00000000-0005-0000-0000-000076530000}"/>
    <cellStyle name="Normal 9 5 2 2 2" xfId="23849" xr:uid="{00000000-0005-0000-0000-000077530000}"/>
    <cellStyle name="Normal 9 5 2 3" xfId="17140" xr:uid="{00000000-0005-0000-0000-000078530000}"/>
    <cellStyle name="Normal 9 5 2 3 2" xfId="23850" xr:uid="{00000000-0005-0000-0000-000079530000}"/>
    <cellStyle name="Normal 9 5 2 4" xfId="17141" xr:uid="{00000000-0005-0000-0000-00007A530000}"/>
    <cellStyle name="Normal 9 5 2 4 2" xfId="23851" xr:uid="{00000000-0005-0000-0000-00007B530000}"/>
    <cellStyle name="Normal 9 5 2 5" xfId="17142" xr:uid="{00000000-0005-0000-0000-00007C530000}"/>
    <cellStyle name="Normal 9 5 2 5 2" xfId="23852" xr:uid="{00000000-0005-0000-0000-00007D530000}"/>
    <cellStyle name="Normal 9 5 2 6" xfId="23848" xr:uid="{00000000-0005-0000-0000-00007E530000}"/>
    <cellStyle name="Normal 9 5 3" xfId="17143" xr:uid="{00000000-0005-0000-0000-00007F530000}"/>
    <cellStyle name="Normal 9 5 3 2" xfId="17144" xr:uid="{00000000-0005-0000-0000-000080530000}"/>
    <cellStyle name="Normal 9 5 3 2 2" xfId="23854" xr:uid="{00000000-0005-0000-0000-000081530000}"/>
    <cellStyle name="Normal 9 5 3 3" xfId="17145" xr:uid="{00000000-0005-0000-0000-000082530000}"/>
    <cellStyle name="Normal 9 5 3 3 2" xfId="23855" xr:uid="{00000000-0005-0000-0000-000083530000}"/>
    <cellStyle name="Normal 9 5 3 4" xfId="17146" xr:uid="{00000000-0005-0000-0000-000084530000}"/>
    <cellStyle name="Normal 9 5 3 4 2" xfId="23856" xr:uid="{00000000-0005-0000-0000-000085530000}"/>
    <cellStyle name="Normal 9 5 3 5" xfId="23853" xr:uid="{00000000-0005-0000-0000-000086530000}"/>
    <cellStyle name="Normal 9 5 4" xfId="17147" xr:uid="{00000000-0005-0000-0000-000087530000}"/>
    <cellStyle name="Normal 9 5 4 2" xfId="17148" xr:uid="{00000000-0005-0000-0000-000088530000}"/>
    <cellStyle name="Normal 9 5 4 2 2" xfId="23858" xr:uid="{00000000-0005-0000-0000-000089530000}"/>
    <cellStyle name="Normal 9 5 4 3" xfId="17149" xr:uid="{00000000-0005-0000-0000-00008A530000}"/>
    <cellStyle name="Normal 9 5 4 3 2" xfId="23859" xr:uid="{00000000-0005-0000-0000-00008B530000}"/>
    <cellStyle name="Normal 9 5 4 4" xfId="17150" xr:uid="{00000000-0005-0000-0000-00008C530000}"/>
    <cellStyle name="Normal 9 5 4 5" xfId="23857" xr:uid="{00000000-0005-0000-0000-00008D530000}"/>
    <cellStyle name="Normal 9 5 5" xfId="17151" xr:uid="{00000000-0005-0000-0000-00008E530000}"/>
    <cellStyle name="Normal 9 5 5 2" xfId="17152" xr:uid="{00000000-0005-0000-0000-00008F530000}"/>
    <cellStyle name="Normal 9 5 5 3" xfId="23860" xr:uid="{00000000-0005-0000-0000-000090530000}"/>
    <cellStyle name="Normal 9 5 6" xfId="17153" xr:uid="{00000000-0005-0000-0000-000091530000}"/>
    <cellStyle name="Normal 9 5 6 2" xfId="23861" xr:uid="{00000000-0005-0000-0000-000092530000}"/>
    <cellStyle name="Normal 9 5 7" xfId="23847" xr:uid="{00000000-0005-0000-0000-000093530000}"/>
    <cellStyle name="Normal 9 6" xfId="17154" xr:uid="{00000000-0005-0000-0000-000094530000}"/>
    <cellStyle name="Normal 9 6 2" xfId="17155" xr:uid="{00000000-0005-0000-0000-000095530000}"/>
    <cellStyle name="Normal 9 6 2 2" xfId="17156" xr:uid="{00000000-0005-0000-0000-000096530000}"/>
    <cellStyle name="Normal 9 6 2 2 2" xfId="23864" xr:uid="{00000000-0005-0000-0000-000097530000}"/>
    <cellStyle name="Normal 9 6 2 3" xfId="17157" xr:uid="{00000000-0005-0000-0000-000098530000}"/>
    <cellStyle name="Normal 9 6 2 3 2" xfId="23865" xr:uid="{00000000-0005-0000-0000-000099530000}"/>
    <cellStyle name="Normal 9 6 2 4" xfId="17158" xr:uid="{00000000-0005-0000-0000-00009A530000}"/>
    <cellStyle name="Normal 9 6 2 4 2" xfId="23866" xr:uid="{00000000-0005-0000-0000-00009B530000}"/>
    <cellStyle name="Normal 9 6 2 5" xfId="23863" xr:uid="{00000000-0005-0000-0000-00009C530000}"/>
    <cellStyle name="Normal 9 6 3" xfId="17159" xr:uid="{00000000-0005-0000-0000-00009D530000}"/>
    <cellStyle name="Normal 9 6 3 2" xfId="17160" xr:uid="{00000000-0005-0000-0000-00009E530000}"/>
    <cellStyle name="Normal 9 6 3 2 2" xfId="23868" xr:uid="{00000000-0005-0000-0000-00009F530000}"/>
    <cellStyle name="Normal 9 6 3 3" xfId="23867" xr:uid="{00000000-0005-0000-0000-0000A0530000}"/>
    <cellStyle name="Normal 9 6 4" xfId="17161" xr:uid="{00000000-0005-0000-0000-0000A1530000}"/>
    <cellStyle name="Normal 9 6 4 2" xfId="17162" xr:uid="{00000000-0005-0000-0000-0000A2530000}"/>
    <cellStyle name="Normal 9 6 4 2 2" xfId="23870" xr:uid="{00000000-0005-0000-0000-0000A3530000}"/>
    <cellStyle name="Normal 9 6 4 3" xfId="23869" xr:uid="{00000000-0005-0000-0000-0000A4530000}"/>
    <cellStyle name="Normal 9 6 5" xfId="17163" xr:uid="{00000000-0005-0000-0000-0000A5530000}"/>
    <cellStyle name="Normal 9 6 5 2" xfId="23871" xr:uid="{00000000-0005-0000-0000-0000A6530000}"/>
    <cellStyle name="Normal 9 6 6" xfId="17164" xr:uid="{00000000-0005-0000-0000-0000A7530000}"/>
    <cellStyle name="Normal 9 6 6 2" xfId="23872" xr:uid="{00000000-0005-0000-0000-0000A8530000}"/>
    <cellStyle name="Normal 9 6 7" xfId="17165" xr:uid="{00000000-0005-0000-0000-0000A9530000}"/>
    <cellStyle name="Normal 9 6 7 2" xfId="23873" xr:uid="{00000000-0005-0000-0000-0000AA530000}"/>
    <cellStyle name="Normal 9 6 8" xfId="23862" xr:uid="{00000000-0005-0000-0000-0000AB530000}"/>
    <cellStyle name="Normal 9 7" xfId="17166" xr:uid="{00000000-0005-0000-0000-0000AC530000}"/>
    <cellStyle name="Normal 9 7 2" xfId="17167" xr:uid="{00000000-0005-0000-0000-0000AD530000}"/>
    <cellStyle name="Normal 9 7 2 2" xfId="17168" xr:uid="{00000000-0005-0000-0000-0000AE530000}"/>
    <cellStyle name="Normal 9 7 2 2 2" xfId="23876" xr:uid="{00000000-0005-0000-0000-0000AF530000}"/>
    <cellStyle name="Normal 9 7 2 3" xfId="23875" xr:uid="{00000000-0005-0000-0000-0000B0530000}"/>
    <cellStyle name="Normal 9 7 3" xfId="17169" xr:uid="{00000000-0005-0000-0000-0000B1530000}"/>
    <cellStyle name="Normal 9 7 3 2" xfId="23877" xr:uid="{00000000-0005-0000-0000-0000B2530000}"/>
    <cellStyle name="Normal 9 7 4" xfId="17170" xr:uid="{00000000-0005-0000-0000-0000B3530000}"/>
    <cellStyle name="Normal 9 7 4 2" xfId="23878" xr:uid="{00000000-0005-0000-0000-0000B4530000}"/>
    <cellStyle name="Normal 9 7 5" xfId="17171" xr:uid="{00000000-0005-0000-0000-0000B5530000}"/>
    <cellStyle name="Normal 9 7 5 2" xfId="23879" xr:uid="{00000000-0005-0000-0000-0000B6530000}"/>
    <cellStyle name="Normal 9 7 6" xfId="23874" xr:uid="{00000000-0005-0000-0000-0000B7530000}"/>
    <cellStyle name="Normal 9 8" xfId="17172" xr:uid="{00000000-0005-0000-0000-0000B8530000}"/>
    <cellStyle name="Normal 9 8 2" xfId="17173" xr:uid="{00000000-0005-0000-0000-0000B9530000}"/>
    <cellStyle name="Normal 9 8 2 2" xfId="23881" xr:uid="{00000000-0005-0000-0000-0000BA530000}"/>
    <cellStyle name="Normal 9 8 3" xfId="17174" xr:uid="{00000000-0005-0000-0000-0000BB530000}"/>
    <cellStyle name="Normal 9 8 3 2" xfId="23882" xr:uid="{00000000-0005-0000-0000-0000BC530000}"/>
    <cellStyle name="Normal 9 8 4" xfId="17175" xr:uid="{00000000-0005-0000-0000-0000BD530000}"/>
    <cellStyle name="Normal 9 8 4 2" xfId="23883" xr:uid="{00000000-0005-0000-0000-0000BE530000}"/>
    <cellStyle name="Normal 9 8 5" xfId="17176" xr:uid="{00000000-0005-0000-0000-0000BF530000}"/>
    <cellStyle name="Normal 9 8 5 2" xfId="23884" xr:uid="{00000000-0005-0000-0000-0000C0530000}"/>
    <cellStyle name="Normal 9 8 6" xfId="17177" xr:uid="{00000000-0005-0000-0000-0000C1530000}"/>
    <cellStyle name="Normal 9 8 7" xfId="23880" xr:uid="{00000000-0005-0000-0000-0000C2530000}"/>
    <cellStyle name="Normal 9 9" xfId="17178" xr:uid="{00000000-0005-0000-0000-0000C3530000}"/>
    <cellStyle name="Normal 9 9 2" xfId="17179" xr:uid="{00000000-0005-0000-0000-0000C4530000}"/>
    <cellStyle name="Normal 9 9 2 2" xfId="17180" xr:uid="{00000000-0005-0000-0000-0000C5530000}"/>
    <cellStyle name="Normal 9 9 2 3" xfId="23886" xr:uid="{00000000-0005-0000-0000-0000C6530000}"/>
    <cellStyle name="Normal 9 9 3" xfId="17181" xr:uid="{00000000-0005-0000-0000-0000C7530000}"/>
    <cellStyle name="Normal 9 9 3 2" xfId="17182" xr:uid="{00000000-0005-0000-0000-0000C8530000}"/>
    <cellStyle name="Normal 9 9 3 3" xfId="23887" xr:uid="{00000000-0005-0000-0000-0000C9530000}"/>
    <cellStyle name="Normal 9 9 4" xfId="17183" xr:uid="{00000000-0005-0000-0000-0000CA530000}"/>
    <cellStyle name="Normal 9 9 4 2" xfId="23888" xr:uid="{00000000-0005-0000-0000-0000CB530000}"/>
    <cellStyle name="Normal 9 9 5" xfId="17184" xr:uid="{00000000-0005-0000-0000-0000CC530000}"/>
    <cellStyle name="Normal 9 9 5 2" xfId="23889" xr:uid="{00000000-0005-0000-0000-0000CD530000}"/>
    <cellStyle name="Normal 9 9 6" xfId="17185" xr:uid="{00000000-0005-0000-0000-0000CE530000}"/>
    <cellStyle name="Normal 9 9 7" xfId="23885" xr:uid="{00000000-0005-0000-0000-0000CF530000}"/>
    <cellStyle name="Normal 90" xfId="17186" xr:uid="{00000000-0005-0000-0000-0000D0530000}"/>
    <cellStyle name="Normal 90 2" xfId="17187" xr:uid="{00000000-0005-0000-0000-0000D1530000}"/>
    <cellStyle name="Normal 90 2 2" xfId="23890" xr:uid="{00000000-0005-0000-0000-0000D2530000}"/>
    <cellStyle name="Normal 90 3" xfId="17188" xr:uid="{00000000-0005-0000-0000-0000D3530000}"/>
    <cellStyle name="Normal 90 3 2" xfId="23891" xr:uid="{00000000-0005-0000-0000-0000D4530000}"/>
    <cellStyle name="Normal 91" xfId="17189" xr:uid="{00000000-0005-0000-0000-0000D5530000}"/>
    <cellStyle name="Normal 91 2" xfId="17190" xr:uid="{00000000-0005-0000-0000-0000D6530000}"/>
    <cellStyle name="Normal 91 2 2" xfId="23892" xr:uid="{00000000-0005-0000-0000-0000D7530000}"/>
    <cellStyle name="Normal 91 3" xfId="17191" xr:uid="{00000000-0005-0000-0000-0000D8530000}"/>
    <cellStyle name="Normal 91 3 2" xfId="23893" xr:uid="{00000000-0005-0000-0000-0000D9530000}"/>
    <cellStyle name="Normal 92" xfId="17192" xr:uid="{00000000-0005-0000-0000-0000DA530000}"/>
    <cellStyle name="Normal 92 2" xfId="17193" xr:uid="{00000000-0005-0000-0000-0000DB530000}"/>
    <cellStyle name="Normal 92 2 2" xfId="23894" xr:uid="{00000000-0005-0000-0000-0000DC530000}"/>
    <cellStyle name="Normal 92 3" xfId="17194" xr:uid="{00000000-0005-0000-0000-0000DD530000}"/>
    <cellStyle name="Normal 92 3 2" xfId="23895" xr:uid="{00000000-0005-0000-0000-0000DE530000}"/>
    <cellStyle name="Normal 93" xfId="17195" xr:uid="{00000000-0005-0000-0000-0000DF530000}"/>
    <cellStyle name="Normal 93 2" xfId="17196" xr:uid="{00000000-0005-0000-0000-0000E0530000}"/>
    <cellStyle name="Normal 93 2 2" xfId="23896" xr:uid="{00000000-0005-0000-0000-0000E1530000}"/>
    <cellStyle name="Normal 93 3" xfId="17197" xr:uid="{00000000-0005-0000-0000-0000E2530000}"/>
    <cellStyle name="Normal 93 3 2" xfId="23897" xr:uid="{00000000-0005-0000-0000-0000E3530000}"/>
    <cellStyle name="Normal 94" xfId="17198" xr:uid="{00000000-0005-0000-0000-0000E4530000}"/>
    <cellStyle name="Normal 94 2" xfId="17199" xr:uid="{00000000-0005-0000-0000-0000E5530000}"/>
    <cellStyle name="Normal 94 2 2" xfId="23898" xr:uid="{00000000-0005-0000-0000-0000E6530000}"/>
    <cellStyle name="Normal 94 3" xfId="17200" xr:uid="{00000000-0005-0000-0000-0000E7530000}"/>
    <cellStyle name="Normal 94 3 2" xfId="23899" xr:uid="{00000000-0005-0000-0000-0000E8530000}"/>
    <cellStyle name="Normal 95" xfId="17201" xr:uid="{00000000-0005-0000-0000-0000E9530000}"/>
    <cellStyle name="Normal 95 2" xfId="17202" xr:uid="{00000000-0005-0000-0000-0000EA530000}"/>
    <cellStyle name="Normal 95 2 2" xfId="23900" xr:uid="{00000000-0005-0000-0000-0000EB530000}"/>
    <cellStyle name="Normal 95 3" xfId="17203" xr:uid="{00000000-0005-0000-0000-0000EC530000}"/>
    <cellStyle name="Normal 95 3 2" xfId="23901" xr:uid="{00000000-0005-0000-0000-0000ED530000}"/>
    <cellStyle name="Normal 96" xfId="17204" xr:uid="{00000000-0005-0000-0000-0000EE530000}"/>
    <cellStyle name="Normal 96 2" xfId="17205" xr:uid="{00000000-0005-0000-0000-0000EF530000}"/>
    <cellStyle name="Normal 96 2 2" xfId="23902" xr:uid="{00000000-0005-0000-0000-0000F0530000}"/>
    <cellStyle name="Normal 96 3" xfId="17206" xr:uid="{00000000-0005-0000-0000-0000F1530000}"/>
    <cellStyle name="Normal 96 3 2" xfId="23903" xr:uid="{00000000-0005-0000-0000-0000F2530000}"/>
    <cellStyle name="Normal 97" xfId="17207" xr:uid="{00000000-0005-0000-0000-0000F3530000}"/>
    <cellStyle name="Normal 97 2" xfId="17208" xr:uid="{00000000-0005-0000-0000-0000F4530000}"/>
    <cellStyle name="Normal 97 2 2" xfId="23904" xr:uid="{00000000-0005-0000-0000-0000F5530000}"/>
    <cellStyle name="Normal 97 3" xfId="17209" xr:uid="{00000000-0005-0000-0000-0000F6530000}"/>
    <cellStyle name="Normal 97 3 2" xfId="23905" xr:uid="{00000000-0005-0000-0000-0000F7530000}"/>
    <cellStyle name="Normal 97 4" xfId="17210" xr:uid="{00000000-0005-0000-0000-0000F8530000}"/>
    <cellStyle name="Normal 97 4 2" xfId="23906" xr:uid="{00000000-0005-0000-0000-0000F9530000}"/>
    <cellStyle name="Normal 98" xfId="17211" xr:uid="{00000000-0005-0000-0000-0000FA530000}"/>
    <cellStyle name="Normal 98 2" xfId="17212" xr:uid="{00000000-0005-0000-0000-0000FB530000}"/>
    <cellStyle name="Normal 98 2 2" xfId="23907" xr:uid="{00000000-0005-0000-0000-0000FC530000}"/>
    <cellStyle name="Normal 98 3" xfId="17213" xr:uid="{00000000-0005-0000-0000-0000FD530000}"/>
    <cellStyle name="Normal 98 3 2" xfId="23908" xr:uid="{00000000-0005-0000-0000-0000FE530000}"/>
    <cellStyle name="Normal 99" xfId="17214" xr:uid="{00000000-0005-0000-0000-0000FF530000}"/>
    <cellStyle name="Normal 99 2" xfId="17215" xr:uid="{00000000-0005-0000-0000-000000540000}"/>
    <cellStyle name="Normal 99 2 2" xfId="17216" xr:uid="{00000000-0005-0000-0000-000001540000}"/>
    <cellStyle name="Normal 99 2 3" xfId="23909" xr:uid="{00000000-0005-0000-0000-000002540000}"/>
    <cellStyle name="Normal 99 3" xfId="17217" xr:uid="{00000000-0005-0000-0000-000003540000}"/>
    <cellStyle name="Normal 99 3 2" xfId="23910" xr:uid="{00000000-0005-0000-0000-000004540000}"/>
    <cellStyle name="Normal 99 4" xfId="17218" xr:uid="{00000000-0005-0000-0000-000005540000}"/>
    <cellStyle name="Normal[0]" xfId="17219" xr:uid="{00000000-0005-0000-0000-000006540000}"/>
    <cellStyle name="Normal[0] 2" xfId="23911" xr:uid="{00000000-0005-0000-0000-000007540000}"/>
    <cellStyle name="Normal[hi" xfId="17220" xr:uid="{00000000-0005-0000-0000-000008540000}"/>
    <cellStyle name="Normal[hi 2" xfId="23912" xr:uid="{00000000-0005-0000-0000-000009540000}"/>
    <cellStyle name="NormalRO" xfId="17221" xr:uid="{00000000-0005-0000-0000-00000A540000}"/>
    <cellStyle name="NormalRO 2" xfId="23913" xr:uid="{00000000-0005-0000-0000-00000B540000}"/>
    <cellStyle name="NormalUP" xfId="17222" xr:uid="{00000000-0005-0000-0000-00000C540000}"/>
    <cellStyle name="NormalUP 2" xfId="17223" xr:uid="{00000000-0005-0000-0000-00000D540000}"/>
    <cellStyle name="NormalUP 2 2" xfId="23915" xr:uid="{00000000-0005-0000-0000-00000E540000}"/>
    <cellStyle name="NormalUP 3" xfId="17224" xr:uid="{00000000-0005-0000-0000-00000F540000}"/>
    <cellStyle name="NormalUP 3 2" xfId="17225" xr:uid="{00000000-0005-0000-0000-000010540000}"/>
    <cellStyle name="NormalUP 3 2 2" xfId="23917" xr:uid="{00000000-0005-0000-0000-000011540000}"/>
    <cellStyle name="NormalUP 3 3" xfId="23916" xr:uid="{00000000-0005-0000-0000-000012540000}"/>
    <cellStyle name="NormalUP 4" xfId="17226" xr:uid="{00000000-0005-0000-0000-000013540000}"/>
    <cellStyle name="NormalUP 4 2" xfId="17227" xr:uid="{00000000-0005-0000-0000-000014540000}"/>
    <cellStyle name="NormalUP 4 2 2" xfId="23919" xr:uid="{00000000-0005-0000-0000-000015540000}"/>
    <cellStyle name="NormalUP 4 3" xfId="23918" xr:uid="{00000000-0005-0000-0000-000016540000}"/>
    <cellStyle name="NormalUP 5" xfId="17228" xr:uid="{00000000-0005-0000-0000-000017540000}"/>
    <cellStyle name="NormalUP 5 2" xfId="17229" xr:uid="{00000000-0005-0000-0000-000018540000}"/>
    <cellStyle name="NormalUP 5 2 2" xfId="23921" xr:uid="{00000000-0005-0000-0000-000019540000}"/>
    <cellStyle name="NormalUP 5 3" xfId="23920" xr:uid="{00000000-0005-0000-0000-00001A540000}"/>
    <cellStyle name="NormalUP 6" xfId="23914" xr:uid="{00000000-0005-0000-0000-00001B540000}"/>
    <cellStyle name="Note 10" xfId="17230" xr:uid="{00000000-0005-0000-0000-00001C540000}"/>
    <cellStyle name="Note 10 2" xfId="17231" xr:uid="{00000000-0005-0000-0000-00001D540000}"/>
    <cellStyle name="Note 10 3" xfId="23922" xr:uid="{00000000-0005-0000-0000-00001E540000}"/>
    <cellStyle name="Note 11" xfId="17232" xr:uid="{00000000-0005-0000-0000-00001F540000}"/>
    <cellStyle name="Note 11 2" xfId="17233" xr:uid="{00000000-0005-0000-0000-000020540000}"/>
    <cellStyle name="Note 2" xfId="17234" xr:uid="{00000000-0005-0000-0000-000021540000}"/>
    <cellStyle name="Note 2 10" xfId="17235" xr:uid="{00000000-0005-0000-0000-000022540000}"/>
    <cellStyle name="Note 2 10 2" xfId="23923" xr:uid="{00000000-0005-0000-0000-000023540000}"/>
    <cellStyle name="Note 2 11" xfId="17236" xr:uid="{00000000-0005-0000-0000-000024540000}"/>
    <cellStyle name="Note 2 11 2" xfId="23924" xr:uid="{00000000-0005-0000-0000-000025540000}"/>
    <cellStyle name="Note 2 12" xfId="17237" xr:uid="{00000000-0005-0000-0000-000026540000}"/>
    <cellStyle name="Note 2 12 2" xfId="23925" xr:uid="{00000000-0005-0000-0000-000027540000}"/>
    <cellStyle name="Note 2 13" xfId="17238" xr:uid="{00000000-0005-0000-0000-000028540000}"/>
    <cellStyle name="Note 2 13 2" xfId="23926" xr:uid="{00000000-0005-0000-0000-000029540000}"/>
    <cellStyle name="Note 2 14" xfId="17239" xr:uid="{00000000-0005-0000-0000-00002A540000}"/>
    <cellStyle name="Note 2 14 2" xfId="23927" xr:uid="{00000000-0005-0000-0000-00002B540000}"/>
    <cellStyle name="Note 2 15" xfId="17240" xr:uid="{00000000-0005-0000-0000-00002C540000}"/>
    <cellStyle name="Note 2 16" xfId="17241" xr:uid="{00000000-0005-0000-0000-00002D540000}"/>
    <cellStyle name="Note 2 2" xfId="17242" xr:uid="{00000000-0005-0000-0000-00002E540000}"/>
    <cellStyle name="Note 2 2 10" xfId="17243" xr:uid="{00000000-0005-0000-0000-00002F540000}"/>
    <cellStyle name="Note 2 2 10 2" xfId="23928" xr:uid="{00000000-0005-0000-0000-000030540000}"/>
    <cellStyle name="Note 2 2 11" xfId="17244" xr:uid="{00000000-0005-0000-0000-000031540000}"/>
    <cellStyle name="Note 2 2 11 2" xfId="23929" xr:uid="{00000000-0005-0000-0000-000032540000}"/>
    <cellStyle name="Note 2 2 12" xfId="17245" xr:uid="{00000000-0005-0000-0000-000033540000}"/>
    <cellStyle name="Note 2 2 12 2" xfId="23930" xr:uid="{00000000-0005-0000-0000-000034540000}"/>
    <cellStyle name="Note 2 2 13" xfId="17246" xr:uid="{00000000-0005-0000-0000-000035540000}"/>
    <cellStyle name="Note 2 2 2" xfId="17247" xr:uid="{00000000-0005-0000-0000-000036540000}"/>
    <cellStyle name="Note 2 2 2 2" xfId="17248" xr:uid="{00000000-0005-0000-0000-000037540000}"/>
    <cellStyle name="Note 2 2 2 2 2" xfId="17249" xr:uid="{00000000-0005-0000-0000-000038540000}"/>
    <cellStyle name="Note 2 2 2 2 2 2" xfId="17250" xr:uid="{00000000-0005-0000-0000-000039540000}"/>
    <cellStyle name="Note 2 2 2 2 2 2 2" xfId="23934" xr:uid="{00000000-0005-0000-0000-00003A540000}"/>
    <cellStyle name="Note 2 2 2 2 2 3" xfId="23933" xr:uid="{00000000-0005-0000-0000-00003B540000}"/>
    <cellStyle name="Note 2 2 2 2 3" xfId="17251" xr:uid="{00000000-0005-0000-0000-00003C540000}"/>
    <cellStyle name="Note 2 2 2 2 3 2" xfId="23935" xr:uid="{00000000-0005-0000-0000-00003D540000}"/>
    <cellStyle name="Note 2 2 2 2 4" xfId="17252" xr:uid="{00000000-0005-0000-0000-00003E540000}"/>
    <cellStyle name="Note 2 2 2 2 4 2" xfId="23936" xr:uid="{00000000-0005-0000-0000-00003F540000}"/>
    <cellStyle name="Note 2 2 2 2 5" xfId="17253" xr:uid="{00000000-0005-0000-0000-000040540000}"/>
    <cellStyle name="Note 2 2 2 2 5 2" xfId="23937" xr:uid="{00000000-0005-0000-0000-000041540000}"/>
    <cellStyle name="Note 2 2 2 2 6" xfId="17254" xr:uid="{00000000-0005-0000-0000-000042540000}"/>
    <cellStyle name="Note 2 2 2 2 6 2" xfId="23938" xr:uid="{00000000-0005-0000-0000-000043540000}"/>
    <cellStyle name="Note 2 2 2 2 7" xfId="17255" xr:uid="{00000000-0005-0000-0000-000044540000}"/>
    <cellStyle name="Note 2 2 2 2 8" xfId="23932" xr:uid="{00000000-0005-0000-0000-000045540000}"/>
    <cellStyle name="Note 2 2 2 3" xfId="17256" xr:uid="{00000000-0005-0000-0000-000046540000}"/>
    <cellStyle name="Note 2 2 2 3 2" xfId="17257" xr:uid="{00000000-0005-0000-0000-000047540000}"/>
    <cellStyle name="Note 2 2 2 3 2 2" xfId="23940" xr:uid="{00000000-0005-0000-0000-000048540000}"/>
    <cellStyle name="Note 2 2 2 3 3" xfId="17258" xr:uid="{00000000-0005-0000-0000-000049540000}"/>
    <cellStyle name="Note 2 2 2 3 4" xfId="23939" xr:uid="{00000000-0005-0000-0000-00004A540000}"/>
    <cellStyle name="Note 2 2 2 4" xfId="17259" xr:uid="{00000000-0005-0000-0000-00004B540000}"/>
    <cellStyle name="Note 2 2 2 4 2" xfId="23941" xr:uid="{00000000-0005-0000-0000-00004C540000}"/>
    <cellStyle name="Note 2 2 2 5" xfId="17260" xr:uid="{00000000-0005-0000-0000-00004D540000}"/>
    <cellStyle name="Note 2 2 2 5 2" xfId="23942" xr:uid="{00000000-0005-0000-0000-00004E540000}"/>
    <cellStyle name="Note 2 2 2 6" xfId="17261" xr:uid="{00000000-0005-0000-0000-00004F540000}"/>
    <cellStyle name="Note 2 2 2 6 2" xfId="23943" xr:uid="{00000000-0005-0000-0000-000050540000}"/>
    <cellStyle name="Note 2 2 2 7" xfId="17262" xr:uid="{00000000-0005-0000-0000-000051540000}"/>
    <cellStyle name="Note 2 2 2 7 2" xfId="23944" xr:uid="{00000000-0005-0000-0000-000052540000}"/>
    <cellStyle name="Note 2 2 2 8" xfId="17263" xr:uid="{00000000-0005-0000-0000-000053540000}"/>
    <cellStyle name="Note 2 2 2 9" xfId="23931" xr:uid="{00000000-0005-0000-0000-000054540000}"/>
    <cellStyle name="Note 2 2 3" xfId="17264" xr:uid="{00000000-0005-0000-0000-000055540000}"/>
    <cellStyle name="Note 2 2 3 2" xfId="17265" xr:uid="{00000000-0005-0000-0000-000056540000}"/>
    <cellStyle name="Note 2 2 3 2 2" xfId="23946" xr:uid="{00000000-0005-0000-0000-000057540000}"/>
    <cellStyle name="Note 2 2 3 3" xfId="17266" xr:uid="{00000000-0005-0000-0000-000058540000}"/>
    <cellStyle name="Note 2 2 3 3 2" xfId="23947" xr:uid="{00000000-0005-0000-0000-000059540000}"/>
    <cellStyle name="Note 2 2 3 4" xfId="17267" xr:uid="{00000000-0005-0000-0000-00005A540000}"/>
    <cellStyle name="Note 2 2 3 4 2" xfId="23948" xr:uid="{00000000-0005-0000-0000-00005B540000}"/>
    <cellStyle name="Note 2 2 3 5" xfId="17268" xr:uid="{00000000-0005-0000-0000-00005C540000}"/>
    <cellStyle name="Note 2 2 3 6" xfId="23945" xr:uid="{00000000-0005-0000-0000-00005D540000}"/>
    <cellStyle name="Note 2 2 4" xfId="17269" xr:uid="{00000000-0005-0000-0000-00005E540000}"/>
    <cellStyle name="Note 2 2 4 2" xfId="17270" xr:uid="{00000000-0005-0000-0000-00005F540000}"/>
    <cellStyle name="Note 2 2 4 3" xfId="23949" xr:uid="{00000000-0005-0000-0000-000060540000}"/>
    <cellStyle name="Note 2 2 5" xfId="17271" xr:uid="{00000000-0005-0000-0000-000061540000}"/>
    <cellStyle name="Note 2 2 5 2" xfId="17272" xr:uid="{00000000-0005-0000-0000-000062540000}"/>
    <cellStyle name="Note 2 2 5 3" xfId="23950" xr:uid="{00000000-0005-0000-0000-000063540000}"/>
    <cellStyle name="Note 2 2 6" xfId="17273" xr:uid="{00000000-0005-0000-0000-000064540000}"/>
    <cellStyle name="Note 2 2 6 2" xfId="23951" xr:uid="{00000000-0005-0000-0000-000065540000}"/>
    <cellStyle name="Note 2 2 7" xfId="17274" xr:uid="{00000000-0005-0000-0000-000066540000}"/>
    <cellStyle name="Note 2 2 7 2" xfId="23952" xr:uid="{00000000-0005-0000-0000-000067540000}"/>
    <cellStyle name="Note 2 2 8" xfId="17275" xr:uid="{00000000-0005-0000-0000-000068540000}"/>
    <cellStyle name="Note 2 2 8 2" xfId="23953" xr:uid="{00000000-0005-0000-0000-000069540000}"/>
    <cellStyle name="Note 2 2 9" xfId="17276" xr:uid="{00000000-0005-0000-0000-00006A540000}"/>
    <cellStyle name="Note 2 2 9 2" xfId="23954" xr:uid="{00000000-0005-0000-0000-00006B540000}"/>
    <cellStyle name="Note 2 3" xfId="17277" xr:uid="{00000000-0005-0000-0000-00006C540000}"/>
    <cellStyle name="Note 2 3 2" xfId="17278" xr:uid="{00000000-0005-0000-0000-00006D540000}"/>
    <cellStyle name="Note 2 3 2 2" xfId="17279" xr:uid="{00000000-0005-0000-0000-00006E540000}"/>
    <cellStyle name="Note 2 3 2 3" xfId="17280" xr:uid="{00000000-0005-0000-0000-00006F540000}"/>
    <cellStyle name="Note 2 3 2 4" xfId="17281" xr:uid="{00000000-0005-0000-0000-000070540000}"/>
    <cellStyle name="Note 2 3 2 5" xfId="23956" xr:uid="{00000000-0005-0000-0000-000071540000}"/>
    <cellStyle name="Note 2 3 3" xfId="17282" xr:uid="{00000000-0005-0000-0000-000072540000}"/>
    <cellStyle name="Note 2 3 4" xfId="17283" xr:uid="{00000000-0005-0000-0000-000073540000}"/>
    <cellStyle name="Note 2 3 5" xfId="17284" xr:uid="{00000000-0005-0000-0000-000074540000}"/>
    <cellStyle name="Note 2 3 6" xfId="23955" xr:uid="{00000000-0005-0000-0000-000075540000}"/>
    <cellStyle name="Note 2 4" xfId="17285" xr:uid="{00000000-0005-0000-0000-000076540000}"/>
    <cellStyle name="Note 2 4 2" xfId="17286" xr:uid="{00000000-0005-0000-0000-000077540000}"/>
    <cellStyle name="Note 2 4 2 2" xfId="17287" xr:uid="{00000000-0005-0000-0000-000078540000}"/>
    <cellStyle name="Note 2 4 2 2 2" xfId="23959" xr:uid="{00000000-0005-0000-0000-000079540000}"/>
    <cellStyle name="Note 2 4 2 3" xfId="23958" xr:uid="{00000000-0005-0000-0000-00007A540000}"/>
    <cellStyle name="Note 2 4 3" xfId="17288" xr:uid="{00000000-0005-0000-0000-00007B540000}"/>
    <cellStyle name="Note 2 4 3 2" xfId="23960" xr:uid="{00000000-0005-0000-0000-00007C540000}"/>
    <cellStyle name="Note 2 4 4" xfId="17289" xr:uid="{00000000-0005-0000-0000-00007D540000}"/>
    <cellStyle name="Note 2 4 4 2" xfId="23961" xr:uid="{00000000-0005-0000-0000-00007E540000}"/>
    <cellStyle name="Note 2 4 5" xfId="17290" xr:uid="{00000000-0005-0000-0000-00007F540000}"/>
    <cellStyle name="Note 2 4 5 2" xfId="23962" xr:uid="{00000000-0005-0000-0000-000080540000}"/>
    <cellStyle name="Note 2 4 6" xfId="17291" xr:uid="{00000000-0005-0000-0000-000081540000}"/>
    <cellStyle name="Note 2 4 6 2" xfId="23963" xr:uid="{00000000-0005-0000-0000-000082540000}"/>
    <cellStyle name="Note 2 4 7" xfId="17292" xr:uid="{00000000-0005-0000-0000-000083540000}"/>
    <cellStyle name="Note 2 4 7 2" xfId="23964" xr:uid="{00000000-0005-0000-0000-000084540000}"/>
    <cellStyle name="Note 2 4 8" xfId="17293" xr:uid="{00000000-0005-0000-0000-000085540000}"/>
    <cellStyle name="Note 2 4 9" xfId="23957" xr:uid="{00000000-0005-0000-0000-000086540000}"/>
    <cellStyle name="Note 2 5" xfId="17294" xr:uid="{00000000-0005-0000-0000-000087540000}"/>
    <cellStyle name="Note 2 5 2" xfId="17295" xr:uid="{00000000-0005-0000-0000-000088540000}"/>
    <cellStyle name="Note 2 5 2 2" xfId="23966" xr:uid="{00000000-0005-0000-0000-000089540000}"/>
    <cellStyle name="Note 2 5 3" xfId="17296" xr:uid="{00000000-0005-0000-0000-00008A540000}"/>
    <cellStyle name="Note 2 5 3 2" xfId="23967" xr:uid="{00000000-0005-0000-0000-00008B540000}"/>
    <cellStyle name="Note 2 5 4" xfId="17297" xr:uid="{00000000-0005-0000-0000-00008C540000}"/>
    <cellStyle name="Note 2 5 5" xfId="23965" xr:uid="{00000000-0005-0000-0000-00008D540000}"/>
    <cellStyle name="Note 2 6" xfId="17298" xr:uid="{00000000-0005-0000-0000-00008E540000}"/>
    <cellStyle name="Note 2 6 2" xfId="17299" xr:uid="{00000000-0005-0000-0000-00008F540000}"/>
    <cellStyle name="Note 2 6 3" xfId="23968" xr:uid="{00000000-0005-0000-0000-000090540000}"/>
    <cellStyle name="Note 2 7" xfId="17300" xr:uid="{00000000-0005-0000-0000-000091540000}"/>
    <cellStyle name="Note 2 7 2" xfId="17301" xr:uid="{00000000-0005-0000-0000-000092540000}"/>
    <cellStyle name="Note 2 7 3" xfId="23969" xr:uid="{00000000-0005-0000-0000-000093540000}"/>
    <cellStyle name="Note 2 8" xfId="17302" xr:uid="{00000000-0005-0000-0000-000094540000}"/>
    <cellStyle name="Note 2 8 2" xfId="23970" xr:uid="{00000000-0005-0000-0000-000095540000}"/>
    <cellStyle name="Note 2 9" xfId="17303" xr:uid="{00000000-0005-0000-0000-000096540000}"/>
    <cellStyle name="Note 2 9 2" xfId="23971" xr:uid="{00000000-0005-0000-0000-000097540000}"/>
    <cellStyle name="Note 3" xfId="17304" xr:uid="{00000000-0005-0000-0000-000098540000}"/>
    <cellStyle name="Note 3 2" xfId="17305" xr:uid="{00000000-0005-0000-0000-000099540000}"/>
    <cellStyle name="Note 3 2 2" xfId="17306" xr:uid="{00000000-0005-0000-0000-00009A540000}"/>
    <cellStyle name="Note 3 2 2 2" xfId="17307" xr:uid="{00000000-0005-0000-0000-00009B540000}"/>
    <cellStyle name="Note 3 2 2 3" xfId="17308" xr:uid="{00000000-0005-0000-0000-00009C540000}"/>
    <cellStyle name="Note 3 2 2 4" xfId="17309" xr:uid="{00000000-0005-0000-0000-00009D540000}"/>
    <cellStyle name="Note 3 2 2 5" xfId="23974" xr:uid="{00000000-0005-0000-0000-00009E540000}"/>
    <cellStyle name="Note 3 2 3" xfId="17310" xr:uid="{00000000-0005-0000-0000-00009F540000}"/>
    <cellStyle name="Note 3 2 3 2" xfId="17311" xr:uid="{00000000-0005-0000-0000-0000A0540000}"/>
    <cellStyle name="Note 3 2 3 3" xfId="23975" xr:uid="{00000000-0005-0000-0000-0000A1540000}"/>
    <cellStyle name="Note 3 2 4" xfId="17312" xr:uid="{00000000-0005-0000-0000-0000A2540000}"/>
    <cellStyle name="Note 3 2 4 2" xfId="17313" xr:uid="{00000000-0005-0000-0000-0000A3540000}"/>
    <cellStyle name="Note 3 2 4 3" xfId="23976" xr:uid="{00000000-0005-0000-0000-0000A4540000}"/>
    <cellStyle name="Note 3 2 5" xfId="17314" xr:uid="{00000000-0005-0000-0000-0000A5540000}"/>
    <cellStyle name="Note 3 2 5 2" xfId="17315" xr:uid="{00000000-0005-0000-0000-0000A6540000}"/>
    <cellStyle name="Note 3 2 5 3" xfId="23977" xr:uid="{00000000-0005-0000-0000-0000A7540000}"/>
    <cellStyle name="Note 3 2 6" xfId="17316" xr:uid="{00000000-0005-0000-0000-0000A8540000}"/>
    <cellStyle name="Note 3 2 6 2" xfId="23978" xr:uid="{00000000-0005-0000-0000-0000A9540000}"/>
    <cellStyle name="Note 3 2 7" xfId="17317" xr:uid="{00000000-0005-0000-0000-0000AA540000}"/>
    <cellStyle name="Note 3 2 8" xfId="23973" xr:uid="{00000000-0005-0000-0000-0000AB540000}"/>
    <cellStyle name="Note 3 3" xfId="17318" xr:uid="{00000000-0005-0000-0000-0000AC540000}"/>
    <cellStyle name="Note 3 3 2" xfId="17319" xr:uid="{00000000-0005-0000-0000-0000AD540000}"/>
    <cellStyle name="Note 3 3 2 2" xfId="17320" xr:uid="{00000000-0005-0000-0000-0000AE540000}"/>
    <cellStyle name="Note 3 3 2 3" xfId="17321" xr:uid="{00000000-0005-0000-0000-0000AF540000}"/>
    <cellStyle name="Note 3 3 2 4" xfId="17322" xr:uid="{00000000-0005-0000-0000-0000B0540000}"/>
    <cellStyle name="Note 3 3 2 5" xfId="23980" xr:uid="{00000000-0005-0000-0000-0000B1540000}"/>
    <cellStyle name="Note 3 3 3" xfId="17323" xr:uid="{00000000-0005-0000-0000-0000B2540000}"/>
    <cellStyle name="Note 3 3 4" xfId="17324" xr:uid="{00000000-0005-0000-0000-0000B3540000}"/>
    <cellStyle name="Note 3 3 5" xfId="17325" xr:uid="{00000000-0005-0000-0000-0000B4540000}"/>
    <cellStyle name="Note 3 3 6" xfId="23979" xr:uid="{00000000-0005-0000-0000-0000B5540000}"/>
    <cellStyle name="Note 3 4" xfId="17326" xr:uid="{00000000-0005-0000-0000-0000B6540000}"/>
    <cellStyle name="Note 3 4 2" xfId="17327" xr:uid="{00000000-0005-0000-0000-0000B7540000}"/>
    <cellStyle name="Note 3 4 2 2" xfId="23983" xr:uid="{00000000-0005-0000-0000-0000B8540000}"/>
    <cellStyle name="Note 3 4 3" xfId="17328" xr:uid="{00000000-0005-0000-0000-0000B9540000}"/>
    <cellStyle name="Note 3 4 4" xfId="23982" xr:uid="{00000000-0005-0000-0000-0000BA540000}"/>
    <cellStyle name="Note 3 5" xfId="17329" xr:uid="{00000000-0005-0000-0000-0000BB540000}"/>
    <cellStyle name="Note 3 5 2" xfId="17330" xr:uid="{00000000-0005-0000-0000-0000BC540000}"/>
    <cellStyle name="Note 3 5 3" xfId="23984" xr:uid="{00000000-0005-0000-0000-0000BD540000}"/>
    <cellStyle name="Note 3 6" xfId="17331" xr:uid="{00000000-0005-0000-0000-0000BE540000}"/>
    <cellStyle name="Note 3 6 2" xfId="17332" xr:uid="{00000000-0005-0000-0000-0000BF540000}"/>
    <cellStyle name="Note 3 6 3" xfId="23985" xr:uid="{00000000-0005-0000-0000-0000C0540000}"/>
    <cellStyle name="Note 3 7" xfId="17333" xr:uid="{00000000-0005-0000-0000-0000C1540000}"/>
    <cellStyle name="Note 3 7 2" xfId="17334" xr:uid="{00000000-0005-0000-0000-0000C2540000}"/>
    <cellStyle name="Note 3 7 3" xfId="23986" xr:uid="{00000000-0005-0000-0000-0000C3540000}"/>
    <cellStyle name="Note 3 8" xfId="17335" xr:uid="{00000000-0005-0000-0000-0000C4540000}"/>
    <cellStyle name="Note 3 9" xfId="23972" xr:uid="{00000000-0005-0000-0000-0000C5540000}"/>
    <cellStyle name="Note 4" xfId="17336" xr:uid="{00000000-0005-0000-0000-0000C6540000}"/>
    <cellStyle name="Note 4 2" xfId="17337" xr:uid="{00000000-0005-0000-0000-0000C7540000}"/>
    <cellStyle name="Note 4 2 2" xfId="17338" xr:uid="{00000000-0005-0000-0000-0000C8540000}"/>
    <cellStyle name="Note 4 2 2 2" xfId="17339" xr:uid="{00000000-0005-0000-0000-0000C9540000}"/>
    <cellStyle name="Note 4 2 2 2 2" xfId="17340" xr:uid="{00000000-0005-0000-0000-0000CA540000}"/>
    <cellStyle name="Note 4 2 2 2 2 2" xfId="23991" xr:uid="{00000000-0005-0000-0000-0000CB540000}"/>
    <cellStyle name="Note 4 2 2 2 3" xfId="17341" xr:uid="{00000000-0005-0000-0000-0000CC540000}"/>
    <cellStyle name="Note 4 2 2 2 4" xfId="23990" xr:uid="{00000000-0005-0000-0000-0000CD540000}"/>
    <cellStyle name="Note 4 2 2 3" xfId="17342" xr:uid="{00000000-0005-0000-0000-0000CE540000}"/>
    <cellStyle name="Note 4 2 2 3 2" xfId="17343" xr:uid="{00000000-0005-0000-0000-0000CF540000}"/>
    <cellStyle name="Note 4 2 2 3 3" xfId="23992" xr:uid="{00000000-0005-0000-0000-0000D0540000}"/>
    <cellStyle name="Note 4 2 2 4" xfId="17344" xr:uid="{00000000-0005-0000-0000-0000D1540000}"/>
    <cellStyle name="Note 4 2 2 5" xfId="23989" xr:uid="{00000000-0005-0000-0000-0000D2540000}"/>
    <cellStyle name="Note 4 2 3" xfId="17345" xr:uid="{00000000-0005-0000-0000-0000D3540000}"/>
    <cellStyle name="Note 4 2 3 2" xfId="17346" xr:uid="{00000000-0005-0000-0000-0000D4540000}"/>
    <cellStyle name="Note 4 2 3 2 2" xfId="23994" xr:uid="{00000000-0005-0000-0000-0000D5540000}"/>
    <cellStyle name="Note 4 2 3 3" xfId="17347" xr:uid="{00000000-0005-0000-0000-0000D6540000}"/>
    <cellStyle name="Note 4 2 3 4" xfId="23993" xr:uid="{00000000-0005-0000-0000-0000D7540000}"/>
    <cellStyle name="Note 4 2 4" xfId="17348" xr:uid="{00000000-0005-0000-0000-0000D8540000}"/>
    <cellStyle name="Note 4 2 4 2" xfId="17349" xr:uid="{00000000-0005-0000-0000-0000D9540000}"/>
    <cellStyle name="Note 4 2 4 3" xfId="23995" xr:uid="{00000000-0005-0000-0000-0000DA540000}"/>
    <cellStyle name="Note 4 2 5" xfId="17350" xr:uid="{00000000-0005-0000-0000-0000DB540000}"/>
    <cellStyle name="Note 4 2 5 2" xfId="23996" xr:uid="{00000000-0005-0000-0000-0000DC540000}"/>
    <cellStyle name="Note 4 2 6" xfId="17351" xr:uid="{00000000-0005-0000-0000-0000DD540000}"/>
    <cellStyle name="Note 4 2 7" xfId="23988" xr:uid="{00000000-0005-0000-0000-0000DE540000}"/>
    <cellStyle name="Note 4 3" xfId="17352" xr:uid="{00000000-0005-0000-0000-0000DF540000}"/>
    <cellStyle name="Note 4 3 2" xfId="17353" xr:uid="{00000000-0005-0000-0000-0000E0540000}"/>
    <cellStyle name="Note 4 3 3" xfId="23997" xr:uid="{00000000-0005-0000-0000-0000E1540000}"/>
    <cellStyle name="Note 4 4" xfId="17354" xr:uid="{00000000-0005-0000-0000-0000E2540000}"/>
    <cellStyle name="Note 4 4 2" xfId="17355" xr:uid="{00000000-0005-0000-0000-0000E3540000}"/>
    <cellStyle name="Note 4 4 3" xfId="23998" xr:uid="{00000000-0005-0000-0000-0000E4540000}"/>
    <cellStyle name="Note 4 5" xfId="17356" xr:uid="{00000000-0005-0000-0000-0000E5540000}"/>
    <cellStyle name="Note 4 5 2" xfId="23999" xr:uid="{00000000-0005-0000-0000-0000E6540000}"/>
    <cellStyle name="Note 4 6" xfId="17357" xr:uid="{00000000-0005-0000-0000-0000E7540000}"/>
    <cellStyle name="Note 4 6 2" xfId="24000" xr:uid="{00000000-0005-0000-0000-0000E8540000}"/>
    <cellStyle name="Note 4 7" xfId="17358" xr:uid="{00000000-0005-0000-0000-0000E9540000}"/>
    <cellStyle name="Note 4 7 2" xfId="24001" xr:uid="{00000000-0005-0000-0000-0000EA540000}"/>
    <cellStyle name="Note 4 8" xfId="17359" xr:uid="{00000000-0005-0000-0000-0000EB540000}"/>
    <cellStyle name="Note 4 9" xfId="23987" xr:uid="{00000000-0005-0000-0000-0000EC540000}"/>
    <cellStyle name="Note 5" xfId="17360" xr:uid="{00000000-0005-0000-0000-0000ED540000}"/>
    <cellStyle name="Note 5 2" xfId="17361" xr:uid="{00000000-0005-0000-0000-0000EE540000}"/>
    <cellStyle name="Note 5 2 2" xfId="17362" xr:uid="{00000000-0005-0000-0000-0000EF540000}"/>
    <cellStyle name="Note 5 2 2 2" xfId="17363" xr:uid="{00000000-0005-0000-0000-0000F0540000}"/>
    <cellStyle name="Note 5 2 2 2 2" xfId="17364" xr:uid="{00000000-0005-0000-0000-0000F1540000}"/>
    <cellStyle name="Note 5 2 2 2 2 2" xfId="24006" xr:uid="{00000000-0005-0000-0000-0000F2540000}"/>
    <cellStyle name="Note 5 2 2 2 3" xfId="24005" xr:uid="{00000000-0005-0000-0000-0000F3540000}"/>
    <cellStyle name="Note 5 2 2 3" xfId="17365" xr:uid="{00000000-0005-0000-0000-0000F4540000}"/>
    <cellStyle name="Note 5 2 2 3 2" xfId="24007" xr:uid="{00000000-0005-0000-0000-0000F5540000}"/>
    <cellStyle name="Note 5 2 2 4" xfId="24004" xr:uid="{00000000-0005-0000-0000-0000F6540000}"/>
    <cellStyle name="Note 5 2 3" xfId="17366" xr:uid="{00000000-0005-0000-0000-0000F7540000}"/>
    <cellStyle name="Note 5 2 3 2" xfId="17367" xr:uid="{00000000-0005-0000-0000-0000F8540000}"/>
    <cellStyle name="Note 5 2 3 2 2" xfId="24009" xr:uid="{00000000-0005-0000-0000-0000F9540000}"/>
    <cellStyle name="Note 5 2 3 3" xfId="24008" xr:uid="{00000000-0005-0000-0000-0000FA540000}"/>
    <cellStyle name="Note 5 2 4" xfId="17368" xr:uid="{00000000-0005-0000-0000-0000FB540000}"/>
    <cellStyle name="Note 5 2 4 2" xfId="24010" xr:uid="{00000000-0005-0000-0000-0000FC540000}"/>
    <cellStyle name="Note 5 2 5" xfId="17369" xr:uid="{00000000-0005-0000-0000-0000FD540000}"/>
    <cellStyle name="Note 5 2 5 2" xfId="24011" xr:uid="{00000000-0005-0000-0000-0000FE540000}"/>
    <cellStyle name="Note 5 2 6" xfId="17370" xr:uid="{00000000-0005-0000-0000-0000FF540000}"/>
    <cellStyle name="Note 5 2 7" xfId="24003" xr:uid="{00000000-0005-0000-0000-000000550000}"/>
    <cellStyle name="Note 5 3" xfId="17371" xr:uid="{00000000-0005-0000-0000-000001550000}"/>
    <cellStyle name="Note 5 3 2" xfId="17372" xr:uid="{00000000-0005-0000-0000-000002550000}"/>
    <cellStyle name="Note 5 3 3" xfId="24012" xr:uid="{00000000-0005-0000-0000-000003550000}"/>
    <cellStyle name="Note 5 4" xfId="17373" xr:uid="{00000000-0005-0000-0000-000004550000}"/>
    <cellStyle name="Note 5 4 2" xfId="24013" xr:uid="{00000000-0005-0000-0000-000005550000}"/>
    <cellStyle name="Note 5 5" xfId="17374" xr:uid="{00000000-0005-0000-0000-000006550000}"/>
    <cellStyle name="Note 5 5 2" xfId="24014" xr:uid="{00000000-0005-0000-0000-000007550000}"/>
    <cellStyle name="Note 5 6" xfId="17375" xr:uid="{00000000-0005-0000-0000-000008550000}"/>
    <cellStyle name="Note 5 6 2" xfId="24015" xr:uid="{00000000-0005-0000-0000-000009550000}"/>
    <cellStyle name="Note 5 7" xfId="17376" xr:uid="{00000000-0005-0000-0000-00000A550000}"/>
    <cellStyle name="Note 5 8" xfId="24002" xr:uid="{00000000-0005-0000-0000-00000B550000}"/>
    <cellStyle name="Note 6" xfId="17377" xr:uid="{00000000-0005-0000-0000-00000C550000}"/>
    <cellStyle name="Note 6 2" xfId="17378" xr:uid="{00000000-0005-0000-0000-00000D550000}"/>
    <cellStyle name="Note 6 2 2" xfId="17379" xr:uid="{00000000-0005-0000-0000-00000E550000}"/>
    <cellStyle name="Note 6 2 3" xfId="24017" xr:uid="{00000000-0005-0000-0000-00000F550000}"/>
    <cellStyle name="Note 6 3" xfId="17380" xr:uid="{00000000-0005-0000-0000-000010550000}"/>
    <cellStyle name="Note 6 3 2" xfId="17381" xr:uid="{00000000-0005-0000-0000-000011550000}"/>
    <cellStyle name="Note 6 3 2 2" xfId="17382" xr:uid="{00000000-0005-0000-0000-000012550000}"/>
    <cellStyle name="Note 6 3 2 2 2" xfId="24020" xr:uid="{00000000-0005-0000-0000-000013550000}"/>
    <cellStyle name="Note 6 3 2 3" xfId="24019" xr:uid="{00000000-0005-0000-0000-000014550000}"/>
    <cellStyle name="Note 6 3 3" xfId="17383" xr:uid="{00000000-0005-0000-0000-000015550000}"/>
    <cellStyle name="Note 6 3 3 2" xfId="24021" xr:uid="{00000000-0005-0000-0000-000016550000}"/>
    <cellStyle name="Note 6 3 4" xfId="17384" xr:uid="{00000000-0005-0000-0000-000017550000}"/>
    <cellStyle name="Note 6 3 5" xfId="24018" xr:uid="{00000000-0005-0000-0000-000018550000}"/>
    <cellStyle name="Note 6 4" xfId="17385" xr:uid="{00000000-0005-0000-0000-000019550000}"/>
    <cellStyle name="Note 6 4 2" xfId="17386" xr:uid="{00000000-0005-0000-0000-00001A550000}"/>
    <cellStyle name="Note 6 4 2 2" xfId="24023" xr:uid="{00000000-0005-0000-0000-00001B550000}"/>
    <cellStyle name="Note 6 4 3" xfId="24022" xr:uid="{00000000-0005-0000-0000-00001C550000}"/>
    <cellStyle name="Note 6 5" xfId="17387" xr:uid="{00000000-0005-0000-0000-00001D550000}"/>
    <cellStyle name="Note 6 5 2" xfId="24024" xr:uid="{00000000-0005-0000-0000-00001E550000}"/>
    <cellStyle name="Note 6 6" xfId="17388" xr:uid="{00000000-0005-0000-0000-00001F550000}"/>
    <cellStyle name="Note 6 6 2" xfId="24025" xr:uid="{00000000-0005-0000-0000-000020550000}"/>
    <cellStyle name="Note 6 7" xfId="17389" xr:uid="{00000000-0005-0000-0000-000021550000}"/>
    <cellStyle name="Note 6 8" xfId="24016" xr:uid="{00000000-0005-0000-0000-000022550000}"/>
    <cellStyle name="Note 7" xfId="17390" xr:uid="{00000000-0005-0000-0000-000023550000}"/>
    <cellStyle name="Note 7 2" xfId="17391" xr:uid="{00000000-0005-0000-0000-000024550000}"/>
    <cellStyle name="Note 7 2 2" xfId="17392" xr:uid="{00000000-0005-0000-0000-000025550000}"/>
    <cellStyle name="Note 7 2 2 2" xfId="17393" xr:uid="{00000000-0005-0000-0000-000026550000}"/>
    <cellStyle name="Note 7 2 2 2 2" xfId="24029" xr:uid="{00000000-0005-0000-0000-000027550000}"/>
    <cellStyle name="Note 7 2 2 3" xfId="24028" xr:uid="{00000000-0005-0000-0000-000028550000}"/>
    <cellStyle name="Note 7 2 3" xfId="17394" xr:uid="{00000000-0005-0000-0000-000029550000}"/>
    <cellStyle name="Note 7 2 3 2" xfId="24030" xr:uid="{00000000-0005-0000-0000-00002A550000}"/>
    <cellStyle name="Note 7 2 4" xfId="17395" xr:uid="{00000000-0005-0000-0000-00002B550000}"/>
    <cellStyle name="Note 7 2 5" xfId="24027" xr:uid="{00000000-0005-0000-0000-00002C550000}"/>
    <cellStyle name="Note 7 3" xfId="17396" xr:uid="{00000000-0005-0000-0000-00002D550000}"/>
    <cellStyle name="Note 7 3 2" xfId="17397" xr:uid="{00000000-0005-0000-0000-00002E550000}"/>
    <cellStyle name="Note 7 3 2 2" xfId="24032" xr:uid="{00000000-0005-0000-0000-00002F550000}"/>
    <cellStyle name="Note 7 3 3" xfId="17398" xr:uid="{00000000-0005-0000-0000-000030550000}"/>
    <cellStyle name="Note 7 3 4" xfId="24031" xr:uid="{00000000-0005-0000-0000-000031550000}"/>
    <cellStyle name="Note 7 4" xfId="17399" xr:uid="{00000000-0005-0000-0000-000032550000}"/>
    <cellStyle name="Note 7 4 2" xfId="24033" xr:uid="{00000000-0005-0000-0000-000033550000}"/>
    <cellStyle name="Note 7 5" xfId="17400" xr:uid="{00000000-0005-0000-0000-000034550000}"/>
    <cellStyle name="Note 7 5 2" xfId="24034" xr:uid="{00000000-0005-0000-0000-000035550000}"/>
    <cellStyle name="Note 7 6" xfId="17401" xr:uid="{00000000-0005-0000-0000-000036550000}"/>
    <cellStyle name="Note 7 7" xfId="24026" xr:uid="{00000000-0005-0000-0000-000037550000}"/>
    <cellStyle name="Note 8" xfId="17402" xr:uid="{00000000-0005-0000-0000-000038550000}"/>
    <cellStyle name="Note 8 2" xfId="17403" xr:uid="{00000000-0005-0000-0000-000039550000}"/>
    <cellStyle name="Note 8 2 2" xfId="24036" xr:uid="{00000000-0005-0000-0000-00003A550000}"/>
    <cellStyle name="Note 8 3" xfId="17404" xr:uid="{00000000-0005-0000-0000-00003B550000}"/>
    <cellStyle name="Note 8 4" xfId="24035" xr:uid="{00000000-0005-0000-0000-00003C550000}"/>
    <cellStyle name="Note 9" xfId="17405" xr:uid="{00000000-0005-0000-0000-00003D550000}"/>
    <cellStyle name="Note 9 2" xfId="17406" xr:uid="{00000000-0005-0000-0000-00003E550000}"/>
    <cellStyle name="Note 9 3" xfId="24037" xr:uid="{00000000-0005-0000-0000-00003F550000}"/>
    <cellStyle name="nPlodedDetails" xfId="17407" xr:uid="{00000000-0005-0000-0000-000040550000}"/>
    <cellStyle name="nPlodedDetails 2" xfId="24038" xr:uid="{00000000-0005-0000-0000-000041550000}"/>
    <cellStyle name="NullValueStyle" xfId="17408" xr:uid="{00000000-0005-0000-0000-000042550000}"/>
    <cellStyle name="NullValueStyle 2" xfId="17409" xr:uid="{00000000-0005-0000-0000-000043550000}"/>
    <cellStyle name="NullValueStyle 2 2" xfId="24040" xr:uid="{00000000-0005-0000-0000-000044550000}"/>
    <cellStyle name="NullValueStyle 3" xfId="17410" xr:uid="{00000000-0005-0000-0000-000045550000}"/>
    <cellStyle name="NullValueStyle 3 2" xfId="24041" xr:uid="{00000000-0005-0000-0000-000046550000}"/>
    <cellStyle name="NullValueStyle 4" xfId="17411" xr:uid="{00000000-0005-0000-0000-000047550000}"/>
    <cellStyle name="NullValueStyle 4 2" xfId="24042" xr:uid="{00000000-0005-0000-0000-000048550000}"/>
    <cellStyle name="NullValueStyle 5" xfId="24039" xr:uid="{00000000-0005-0000-0000-000049550000}"/>
    <cellStyle name="Number" xfId="25581" xr:uid="{00000000-0005-0000-0000-00004A550000}"/>
    <cellStyle name="ook63" xfId="17412" xr:uid="{00000000-0005-0000-0000-00004B550000}"/>
    <cellStyle name="ook63 2" xfId="24043" xr:uid="{00000000-0005-0000-0000-00004C550000}"/>
    <cellStyle name="ook6D" xfId="17413" xr:uid="{00000000-0005-0000-0000-00004D550000}"/>
    <cellStyle name="ook6D 2" xfId="24044" xr:uid="{00000000-0005-0000-0000-00004E550000}"/>
    <cellStyle name="Output 10" xfId="17414" xr:uid="{00000000-0005-0000-0000-00004F550000}"/>
    <cellStyle name="Output 10 2" xfId="24045" xr:uid="{00000000-0005-0000-0000-000050550000}"/>
    <cellStyle name="Output 11" xfId="17415" xr:uid="{00000000-0005-0000-0000-000051550000}"/>
    <cellStyle name="Output 12" xfId="17416" xr:uid="{00000000-0005-0000-0000-000052550000}"/>
    <cellStyle name="Output 2" xfId="17417" xr:uid="{00000000-0005-0000-0000-000053550000}"/>
    <cellStyle name="Output 2 2" xfId="17418" xr:uid="{00000000-0005-0000-0000-000054550000}"/>
    <cellStyle name="Output 2 2 2" xfId="17419" xr:uid="{00000000-0005-0000-0000-000055550000}"/>
    <cellStyle name="Output 2 2 2 2" xfId="24047" xr:uid="{00000000-0005-0000-0000-000056550000}"/>
    <cellStyle name="Output 2 2 3" xfId="17420" xr:uid="{00000000-0005-0000-0000-000057550000}"/>
    <cellStyle name="Output 2 2 3 2" xfId="24048" xr:uid="{00000000-0005-0000-0000-000058550000}"/>
    <cellStyle name="Output 2 2 4" xfId="24046" xr:uid="{00000000-0005-0000-0000-000059550000}"/>
    <cellStyle name="Output 2 3" xfId="17421" xr:uid="{00000000-0005-0000-0000-00005A550000}"/>
    <cellStyle name="Output 2 3 2" xfId="17422" xr:uid="{00000000-0005-0000-0000-00005B550000}"/>
    <cellStyle name="Output 2 3 2 2" xfId="24050" xr:uid="{00000000-0005-0000-0000-00005C550000}"/>
    <cellStyle name="Output 2 3 3" xfId="24049" xr:uid="{00000000-0005-0000-0000-00005D550000}"/>
    <cellStyle name="Output 2 4" xfId="17423" xr:uid="{00000000-0005-0000-0000-00005E550000}"/>
    <cellStyle name="Output 2 4 2" xfId="24051" xr:uid="{00000000-0005-0000-0000-00005F550000}"/>
    <cellStyle name="Output 2 5" xfId="17424" xr:uid="{00000000-0005-0000-0000-000060550000}"/>
    <cellStyle name="Output 2 5 2" xfId="24052" xr:uid="{00000000-0005-0000-0000-000061550000}"/>
    <cellStyle name="Output 2 6" xfId="17425" xr:uid="{00000000-0005-0000-0000-000062550000}"/>
    <cellStyle name="Output 2 6 2" xfId="24053" xr:uid="{00000000-0005-0000-0000-000063550000}"/>
    <cellStyle name="Output 2 7" xfId="17426" xr:uid="{00000000-0005-0000-0000-000064550000}"/>
    <cellStyle name="Output 2 7 2" xfId="24054" xr:uid="{00000000-0005-0000-0000-000065550000}"/>
    <cellStyle name="Output 2 8" xfId="17427" xr:uid="{00000000-0005-0000-0000-000066550000}"/>
    <cellStyle name="Output 2 8 2" xfId="24055" xr:uid="{00000000-0005-0000-0000-000067550000}"/>
    <cellStyle name="Output 3" xfId="17428" xr:uid="{00000000-0005-0000-0000-000068550000}"/>
    <cellStyle name="Output 3 2" xfId="17429" xr:uid="{00000000-0005-0000-0000-000069550000}"/>
    <cellStyle name="Output 3 2 2" xfId="17430" xr:uid="{00000000-0005-0000-0000-00006A550000}"/>
    <cellStyle name="Output 3 2 2 2" xfId="24058" xr:uid="{00000000-0005-0000-0000-00006B550000}"/>
    <cellStyle name="Output 3 2 3" xfId="24057" xr:uid="{00000000-0005-0000-0000-00006C550000}"/>
    <cellStyle name="Output 3 3" xfId="17431" xr:uid="{00000000-0005-0000-0000-00006D550000}"/>
    <cellStyle name="Output 3 3 2" xfId="24059" xr:uid="{00000000-0005-0000-0000-00006E550000}"/>
    <cellStyle name="Output 3 4" xfId="17432" xr:uid="{00000000-0005-0000-0000-00006F550000}"/>
    <cellStyle name="Output 3 4 2" xfId="24060" xr:uid="{00000000-0005-0000-0000-000070550000}"/>
    <cellStyle name="Output 3 5" xfId="17433" xr:uid="{00000000-0005-0000-0000-000071550000}"/>
    <cellStyle name="Output 3 5 2" xfId="24061" xr:uid="{00000000-0005-0000-0000-000072550000}"/>
    <cellStyle name="Output 3 6" xfId="17434" xr:uid="{00000000-0005-0000-0000-000073550000}"/>
    <cellStyle name="Output 3 7" xfId="24056" xr:uid="{00000000-0005-0000-0000-000074550000}"/>
    <cellStyle name="Output 4" xfId="17435" xr:uid="{00000000-0005-0000-0000-000075550000}"/>
    <cellStyle name="Output 4 2" xfId="17436" xr:uid="{00000000-0005-0000-0000-000076550000}"/>
    <cellStyle name="Output 4 2 2" xfId="17437" xr:uid="{00000000-0005-0000-0000-000077550000}"/>
    <cellStyle name="Output 4 2 2 2" xfId="24064" xr:uid="{00000000-0005-0000-0000-000078550000}"/>
    <cellStyle name="Output 4 2 3" xfId="24063" xr:uid="{00000000-0005-0000-0000-000079550000}"/>
    <cellStyle name="Output 4 3" xfId="17438" xr:uid="{00000000-0005-0000-0000-00007A550000}"/>
    <cellStyle name="Output 4 3 2" xfId="24065" xr:uid="{00000000-0005-0000-0000-00007B550000}"/>
    <cellStyle name="Output 4 4" xfId="17439" xr:uid="{00000000-0005-0000-0000-00007C550000}"/>
    <cellStyle name="Output 4 5" xfId="24062" xr:uid="{00000000-0005-0000-0000-00007D550000}"/>
    <cellStyle name="Output 5" xfId="17440" xr:uid="{00000000-0005-0000-0000-00007E550000}"/>
    <cellStyle name="Output 5 2" xfId="17441" xr:uid="{00000000-0005-0000-0000-00007F550000}"/>
    <cellStyle name="Output 5 2 2" xfId="24067" xr:uid="{00000000-0005-0000-0000-000080550000}"/>
    <cellStyle name="Output 5 3" xfId="17442" xr:uid="{00000000-0005-0000-0000-000081550000}"/>
    <cellStyle name="Output 5 4" xfId="24066" xr:uid="{00000000-0005-0000-0000-000082550000}"/>
    <cellStyle name="Output 6" xfId="17443" xr:uid="{00000000-0005-0000-0000-000083550000}"/>
    <cellStyle name="Output 6 2" xfId="24068" xr:uid="{00000000-0005-0000-0000-000084550000}"/>
    <cellStyle name="Output 7" xfId="17444" xr:uid="{00000000-0005-0000-0000-000085550000}"/>
    <cellStyle name="Output 7 2" xfId="24069" xr:uid="{00000000-0005-0000-0000-000086550000}"/>
    <cellStyle name="Output 8" xfId="17445" xr:uid="{00000000-0005-0000-0000-000087550000}"/>
    <cellStyle name="Output 8 2" xfId="24070" xr:uid="{00000000-0005-0000-0000-000088550000}"/>
    <cellStyle name="Output 9" xfId="17446" xr:uid="{00000000-0005-0000-0000-000089550000}"/>
    <cellStyle name="Output 9 2" xfId="24071" xr:uid="{00000000-0005-0000-0000-00008A550000}"/>
    <cellStyle name="pb_page_heading_LS" xfId="17447" xr:uid="{00000000-0005-0000-0000-00008B550000}"/>
    <cellStyle name="Percen - Style1" xfId="17448" xr:uid="{00000000-0005-0000-0000-00008C550000}"/>
    <cellStyle name="Percen - Style1 2" xfId="24072" xr:uid="{00000000-0005-0000-0000-00008D550000}"/>
    <cellStyle name="Percen - Style2" xfId="17449" xr:uid="{00000000-0005-0000-0000-00008E550000}"/>
    <cellStyle name="Percent (0)" xfId="17450" xr:uid="{00000000-0005-0000-0000-00008F550000}"/>
    <cellStyle name="Percent (0) 2" xfId="24073" xr:uid="{00000000-0005-0000-0000-000090550000}"/>
    <cellStyle name="Percent (2)" xfId="17451" xr:uid="{00000000-0005-0000-0000-000091550000}"/>
    <cellStyle name="Percent (2) 2" xfId="24074" xr:uid="{00000000-0005-0000-0000-000092550000}"/>
    <cellStyle name="Percent .00" xfId="17452" xr:uid="{00000000-0005-0000-0000-000093550000}"/>
    <cellStyle name="Percent .00 2" xfId="17453" xr:uid="{00000000-0005-0000-0000-000094550000}"/>
    <cellStyle name="Percent .00 2 2" xfId="24076" xr:uid="{00000000-0005-0000-0000-000095550000}"/>
    <cellStyle name="Percent .00 3" xfId="17454" xr:uid="{00000000-0005-0000-0000-000096550000}"/>
    <cellStyle name="Percent .00 3 2" xfId="17455" xr:uid="{00000000-0005-0000-0000-000097550000}"/>
    <cellStyle name="Percent .00 3 2 2" xfId="24078" xr:uid="{00000000-0005-0000-0000-000098550000}"/>
    <cellStyle name="Percent .00 3 3" xfId="24077" xr:uid="{00000000-0005-0000-0000-000099550000}"/>
    <cellStyle name="Percent .00 4" xfId="17456" xr:uid="{00000000-0005-0000-0000-00009A550000}"/>
    <cellStyle name="Percent .00 4 2" xfId="17457" xr:uid="{00000000-0005-0000-0000-00009B550000}"/>
    <cellStyle name="Percent .00 4 2 2" xfId="24080" xr:uid="{00000000-0005-0000-0000-00009C550000}"/>
    <cellStyle name="Percent .00 4 3" xfId="24079" xr:uid="{00000000-0005-0000-0000-00009D550000}"/>
    <cellStyle name="Percent .00 5" xfId="17458" xr:uid="{00000000-0005-0000-0000-00009E550000}"/>
    <cellStyle name="Percent .00 5 2" xfId="17459" xr:uid="{00000000-0005-0000-0000-00009F550000}"/>
    <cellStyle name="Percent .00 5 2 2" xfId="24082" xr:uid="{00000000-0005-0000-0000-0000A0550000}"/>
    <cellStyle name="Percent .00 5 3" xfId="24081" xr:uid="{00000000-0005-0000-0000-0000A1550000}"/>
    <cellStyle name="Percent .00 6" xfId="24075" xr:uid="{00000000-0005-0000-0000-0000A2550000}"/>
    <cellStyle name="Percent .n" xfId="17460" xr:uid="{00000000-0005-0000-0000-0000A3550000}"/>
    <cellStyle name="Percent .n 2" xfId="24083" xr:uid="{00000000-0005-0000-0000-0000A4550000}"/>
    <cellStyle name="Percent [0%]" xfId="17461" xr:uid="{00000000-0005-0000-0000-0000A5550000}"/>
    <cellStyle name="Percent [0.00%]" xfId="17462" xr:uid="{00000000-0005-0000-0000-0000A6550000}"/>
    <cellStyle name="Percent [2]" xfId="17463" xr:uid="{00000000-0005-0000-0000-0000A7550000}"/>
    <cellStyle name="Percent [2] 10" xfId="17464" xr:uid="{00000000-0005-0000-0000-0000A8550000}"/>
    <cellStyle name="Percent [2] 10 2" xfId="24084" xr:uid="{00000000-0005-0000-0000-0000A9550000}"/>
    <cellStyle name="Percent [2] 11" xfId="17465" xr:uid="{00000000-0005-0000-0000-0000AA550000}"/>
    <cellStyle name="Percent [2] 11 2" xfId="24085" xr:uid="{00000000-0005-0000-0000-0000AB550000}"/>
    <cellStyle name="Percent [2] 12" xfId="17466" xr:uid="{00000000-0005-0000-0000-0000AC550000}"/>
    <cellStyle name="Percent [2] 12 2" xfId="24086" xr:uid="{00000000-0005-0000-0000-0000AD550000}"/>
    <cellStyle name="Percent [2] 13" xfId="17467" xr:uid="{00000000-0005-0000-0000-0000AE550000}"/>
    <cellStyle name="Percent [2] 13 2" xfId="24087" xr:uid="{00000000-0005-0000-0000-0000AF550000}"/>
    <cellStyle name="Percent [2] 14" xfId="17468" xr:uid="{00000000-0005-0000-0000-0000B0550000}"/>
    <cellStyle name="Percent [2] 14 2" xfId="24088" xr:uid="{00000000-0005-0000-0000-0000B1550000}"/>
    <cellStyle name="Percent [2] 15" xfId="17469" xr:uid="{00000000-0005-0000-0000-0000B2550000}"/>
    <cellStyle name="Percent [2] 15 2" xfId="24089" xr:uid="{00000000-0005-0000-0000-0000B3550000}"/>
    <cellStyle name="Percent [2] 16" xfId="17470" xr:uid="{00000000-0005-0000-0000-0000B4550000}"/>
    <cellStyle name="Percent [2] 16 2" xfId="24090" xr:uid="{00000000-0005-0000-0000-0000B5550000}"/>
    <cellStyle name="Percent [2] 17" xfId="17471" xr:uid="{00000000-0005-0000-0000-0000B6550000}"/>
    <cellStyle name="Percent [2] 17 2" xfId="24091" xr:uid="{00000000-0005-0000-0000-0000B7550000}"/>
    <cellStyle name="Percent [2] 18" xfId="17472" xr:uid="{00000000-0005-0000-0000-0000B8550000}"/>
    <cellStyle name="Percent [2] 18 2" xfId="24092" xr:uid="{00000000-0005-0000-0000-0000B9550000}"/>
    <cellStyle name="Percent [2] 19" xfId="17473" xr:uid="{00000000-0005-0000-0000-0000BA550000}"/>
    <cellStyle name="Percent [2] 19 2" xfId="24093" xr:uid="{00000000-0005-0000-0000-0000BB550000}"/>
    <cellStyle name="Percent [2] 2" xfId="17474" xr:uid="{00000000-0005-0000-0000-0000BC550000}"/>
    <cellStyle name="Percent [2] 2 2" xfId="24094" xr:uid="{00000000-0005-0000-0000-0000BD550000}"/>
    <cellStyle name="Percent [2] 20" xfId="17475" xr:uid="{00000000-0005-0000-0000-0000BE550000}"/>
    <cellStyle name="Percent [2] 20 2" xfId="24095" xr:uid="{00000000-0005-0000-0000-0000BF550000}"/>
    <cellStyle name="Percent [2] 21" xfId="17476" xr:uid="{00000000-0005-0000-0000-0000C0550000}"/>
    <cellStyle name="Percent [2] 21 2" xfId="24096" xr:uid="{00000000-0005-0000-0000-0000C1550000}"/>
    <cellStyle name="Percent [2] 22" xfId="17477" xr:uid="{00000000-0005-0000-0000-0000C2550000}"/>
    <cellStyle name="Percent [2] 22 2" xfId="24097" xr:uid="{00000000-0005-0000-0000-0000C3550000}"/>
    <cellStyle name="Percent [2] 23" xfId="17478" xr:uid="{00000000-0005-0000-0000-0000C4550000}"/>
    <cellStyle name="Percent [2] 23 2" xfId="24098" xr:uid="{00000000-0005-0000-0000-0000C5550000}"/>
    <cellStyle name="Percent [2] 24" xfId="17479" xr:uid="{00000000-0005-0000-0000-0000C6550000}"/>
    <cellStyle name="Percent [2] 24 2" xfId="24099" xr:uid="{00000000-0005-0000-0000-0000C7550000}"/>
    <cellStyle name="Percent [2] 25" xfId="17480" xr:uid="{00000000-0005-0000-0000-0000C8550000}"/>
    <cellStyle name="Percent [2] 25 2" xfId="24100" xr:uid="{00000000-0005-0000-0000-0000C9550000}"/>
    <cellStyle name="Percent [2] 26" xfId="17481" xr:uid="{00000000-0005-0000-0000-0000CA550000}"/>
    <cellStyle name="Percent [2] 26 2" xfId="24101" xr:uid="{00000000-0005-0000-0000-0000CB550000}"/>
    <cellStyle name="Percent [2] 27" xfId="17482" xr:uid="{00000000-0005-0000-0000-0000CC550000}"/>
    <cellStyle name="Percent [2] 27 2" xfId="24102" xr:uid="{00000000-0005-0000-0000-0000CD550000}"/>
    <cellStyle name="Percent [2] 28" xfId="17483" xr:uid="{00000000-0005-0000-0000-0000CE550000}"/>
    <cellStyle name="Percent [2] 28 2" xfId="24103" xr:uid="{00000000-0005-0000-0000-0000CF550000}"/>
    <cellStyle name="Percent [2] 29" xfId="17484" xr:uid="{00000000-0005-0000-0000-0000D0550000}"/>
    <cellStyle name="Percent [2] 29 2" xfId="24104" xr:uid="{00000000-0005-0000-0000-0000D1550000}"/>
    <cellStyle name="Percent [2] 3" xfId="17485" xr:uid="{00000000-0005-0000-0000-0000D2550000}"/>
    <cellStyle name="Percent [2] 3 2" xfId="17486" xr:uid="{00000000-0005-0000-0000-0000D3550000}"/>
    <cellStyle name="Percent [2] 3 2 2" xfId="24106" xr:uid="{00000000-0005-0000-0000-0000D4550000}"/>
    <cellStyle name="Percent [2] 3 3" xfId="24105" xr:uid="{00000000-0005-0000-0000-0000D5550000}"/>
    <cellStyle name="Percent [2] 30" xfId="17487" xr:uid="{00000000-0005-0000-0000-0000D6550000}"/>
    <cellStyle name="Percent [2] 30 2" xfId="24107" xr:uid="{00000000-0005-0000-0000-0000D7550000}"/>
    <cellStyle name="Percent [2] 31" xfId="17488" xr:uid="{00000000-0005-0000-0000-0000D8550000}"/>
    <cellStyle name="Percent [2] 31 2" xfId="24108" xr:uid="{00000000-0005-0000-0000-0000D9550000}"/>
    <cellStyle name="Percent [2] 32" xfId="17489" xr:uid="{00000000-0005-0000-0000-0000DA550000}"/>
    <cellStyle name="Percent [2] 32 2" xfId="17490" xr:uid="{00000000-0005-0000-0000-0000DB550000}"/>
    <cellStyle name="Percent [2] 32 2 2" xfId="24110" xr:uid="{00000000-0005-0000-0000-0000DC550000}"/>
    <cellStyle name="Percent [2] 32 3" xfId="17491" xr:uid="{00000000-0005-0000-0000-0000DD550000}"/>
    <cellStyle name="Percent [2] 32 3 2" xfId="24111" xr:uid="{00000000-0005-0000-0000-0000DE550000}"/>
    <cellStyle name="Percent [2] 32 4" xfId="24109" xr:uid="{00000000-0005-0000-0000-0000DF550000}"/>
    <cellStyle name="Percent [2] 33" xfId="17492" xr:uid="{00000000-0005-0000-0000-0000E0550000}"/>
    <cellStyle name="Percent [2] 33 2" xfId="24112" xr:uid="{00000000-0005-0000-0000-0000E1550000}"/>
    <cellStyle name="Percent [2] 34" xfId="17493" xr:uid="{00000000-0005-0000-0000-0000E2550000}"/>
    <cellStyle name="Percent [2] 34 2" xfId="24113" xr:uid="{00000000-0005-0000-0000-0000E3550000}"/>
    <cellStyle name="Percent [2] 35" xfId="17494" xr:uid="{00000000-0005-0000-0000-0000E4550000}"/>
    <cellStyle name="Percent [2] 35 2" xfId="24114" xr:uid="{00000000-0005-0000-0000-0000E5550000}"/>
    <cellStyle name="Percent [2] 4" xfId="17495" xr:uid="{00000000-0005-0000-0000-0000E6550000}"/>
    <cellStyle name="Percent [2] 4 2" xfId="17496" xr:uid="{00000000-0005-0000-0000-0000E7550000}"/>
    <cellStyle name="Percent [2] 4 2 2" xfId="24116" xr:uid="{00000000-0005-0000-0000-0000E8550000}"/>
    <cellStyle name="Percent [2] 4 3" xfId="24115" xr:uid="{00000000-0005-0000-0000-0000E9550000}"/>
    <cellStyle name="Percent [2] 5" xfId="17497" xr:uid="{00000000-0005-0000-0000-0000EA550000}"/>
    <cellStyle name="Percent [2] 5 2" xfId="17498" xr:uid="{00000000-0005-0000-0000-0000EB550000}"/>
    <cellStyle name="Percent [2] 5 2 2" xfId="24118" xr:uid="{00000000-0005-0000-0000-0000EC550000}"/>
    <cellStyle name="Percent [2] 5 3" xfId="24117" xr:uid="{00000000-0005-0000-0000-0000ED550000}"/>
    <cellStyle name="Percent [2] 6" xfId="17499" xr:uid="{00000000-0005-0000-0000-0000EE550000}"/>
    <cellStyle name="Percent [2] 6 2" xfId="24119" xr:uid="{00000000-0005-0000-0000-0000EF550000}"/>
    <cellStyle name="Percent [2] 7" xfId="17500" xr:uid="{00000000-0005-0000-0000-0000F0550000}"/>
    <cellStyle name="Percent [2] 7 2" xfId="24120" xr:uid="{00000000-0005-0000-0000-0000F1550000}"/>
    <cellStyle name="Percent [2] 8" xfId="17501" xr:uid="{00000000-0005-0000-0000-0000F2550000}"/>
    <cellStyle name="Percent [2] 8 2" xfId="17502" xr:uid="{00000000-0005-0000-0000-0000F3550000}"/>
    <cellStyle name="Percent [2] 8 2 2" xfId="24122" xr:uid="{00000000-0005-0000-0000-0000F4550000}"/>
    <cellStyle name="Percent [2] 8 3" xfId="24121" xr:uid="{00000000-0005-0000-0000-0000F5550000}"/>
    <cellStyle name="Percent [2] 9" xfId="17503" xr:uid="{00000000-0005-0000-0000-0000F6550000}"/>
    <cellStyle name="Percent [2] 9 2" xfId="24123" xr:uid="{00000000-0005-0000-0000-0000F7550000}"/>
    <cellStyle name="Percent [n" xfId="17504" xr:uid="{00000000-0005-0000-0000-0000F8550000}"/>
    <cellStyle name="Percent [n 2" xfId="24124" xr:uid="{00000000-0005-0000-0000-0000F9550000}"/>
    <cellStyle name="Percent 0%" xfId="17505" xr:uid="{00000000-0005-0000-0000-0000FA550000}"/>
    <cellStyle name="Percent 10" xfId="17506" xr:uid="{00000000-0005-0000-0000-0000FB550000}"/>
    <cellStyle name="Percent 10 2" xfId="17507" xr:uid="{00000000-0005-0000-0000-0000FC550000}"/>
    <cellStyle name="Percent 10 2 2" xfId="17508" xr:uid="{00000000-0005-0000-0000-0000FD550000}"/>
    <cellStyle name="Percent 10 2 2 2" xfId="17509" xr:uid="{00000000-0005-0000-0000-0000FE550000}"/>
    <cellStyle name="Percent 10 2 2 2 2" xfId="24127" xr:uid="{00000000-0005-0000-0000-0000FF550000}"/>
    <cellStyle name="Percent 10 2 2 3" xfId="24126" xr:uid="{00000000-0005-0000-0000-000000560000}"/>
    <cellStyle name="Percent 10 2 3" xfId="17510" xr:uid="{00000000-0005-0000-0000-000001560000}"/>
    <cellStyle name="Percent 10 2 3 2" xfId="24128" xr:uid="{00000000-0005-0000-0000-000002560000}"/>
    <cellStyle name="Percent 10 2 4" xfId="17511" xr:uid="{00000000-0005-0000-0000-000003560000}"/>
    <cellStyle name="Percent 10 2 4 2" xfId="24129" xr:uid="{00000000-0005-0000-0000-000004560000}"/>
    <cellStyle name="Percent 10 2 5" xfId="24125" xr:uid="{00000000-0005-0000-0000-000005560000}"/>
    <cellStyle name="Percent 10 3" xfId="17512" xr:uid="{00000000-0005-0000-0000-000006560000}"/>
    <cellStyle name="Percent 10 3 2" xfId="17513" xr:uid="{00000000-0005-0000-0000-000007560000}"/>
    <cellStyle name="Percent 10 3 2 2" xfId="24131" xr:uid="{00000000-0005-0000-0000-000008560000}"/>
    <cellStyle name="Percent 10 3 3" xfId="17514" xr:uid="{00000000-0005-0000-0000-000009560000}"/>
    <cellStyle name="Percent 10 3 3 2" xfId="24132" xr:uid="{00000000-0005-0000-0000-00000A560000}"/>
    <cellStyle name="Percent 10 3 4" xfId="24130" xr:uid="{00000000-0005-0000-0000-00000B560000}"/>
    <cellStyle name="Percent 10 4" xfId="17515" xr:uid="{00000000-0005-0000-0000-00000C560000}"/>
    <cellStyle name="Percent 10 4 2" xfId="24133" xr:uid="{00000000-0005-0000-0000-00000D560000}"/>
    <cellStyle name="Percent 10 5" xfId="17516" xr:uid="{00000000-0005-0000-0000-00000E560000}"/>
    <cellStyle name="Percent 10 5 2" xfId="24134" xr:uid="{00000000-0005-0000-0000-00000F560000}"/>
    <cellStyle name="Percent 10 6" xfId="17517" xr:uid="{00000000-0005-0000-0000-000010560000}"/>
    <cellStyle name="Percent 10 6 2" xfId="24135" xr:uid="{00000000-0005-0000-0000-000011560000}"/>
    <cellStyle name="Percent 10 7" xfId="17518" xr:uid="{00000000-0005-0000-0000-000012560000}"/>
    <cellStyle name="Percent 10 7 2" xfId="24136" xr:uid="{00000000-0005-0000-0000-000013560000}"/>
    <cellStyle name="Percent 10 8" xfId="17519" xr:uid="{00000000-0005-0000-0000-000014560000}"/>
    <cellStyle name="Percent 10 8 2" xfId="24137" xr:uid="{00000000-0005-0000-0000-000015560000}"/>
    <cellStyle name="Percent 100" xfId="17520" xr:uid="{00000000-0005-0000-0000-000016560000}"/>
    <cellStyle name="Percent 100 2" xfId="24138" xr:uid="{00000000-0005-0000-0000-000017560000}"/>
    <cellStyle name="Percent 101" xfId="17521" xr:uid="{00000000-0005-0000-0000-000018560000}"/>
    <cellStyle name="Percent 101 2" xfId="24139" xr:uid="{00000000-0005-0000-0000-000019560000}"/>
    <cellStyle name="Percent 102" xfId="17522" xr:uid="{00000000-0005-0000-0000-00001A560000}"/>
    <cellStyle name="Percent 102 2" xfId="24140" xr:uid="{00000000-0005-0000-0000-00001B560000}"/>
    <cellStyle name="Percent 103" xfId="17523" xr:uid="{00000000-0005-0000-0000-00001C560000}"/>
    <cellStyle name="Percent 103 2" xfId="24141" xr:uid="{00000000-0005-0000-0000-00001D560000}"/>
    <cellStyle name="Percent 104" xfId="17524" xr:uid="{00000000-0005-0000-0000-00001E560000}"/>
    <cellStyle name="Percent 104 2" xfId="24142" xr:uid="{00000000-0005-0000-0000-00001F560000}"/>
    <cellStyle name="Percent 105" xfId="17525" xr:uid="{00000000-0005-0000-0000-000020560000}"/>
    <cellStyle name="Percent 105 2" xfId="24143" xr:uid="{00000000-0005-0000-0000-000021560000}"/>
    <cellStyle name="Percent 106" xfId="17526" xr:uid="{00000000-0005-0000-0000-000022560000}"/>
    <cellStyle name="Percent 106 2" xfId="24144" xr:uid="{00000000-0005-0000-0000-000023560000}"/>
    <cellStyle name="Percent 107" xfId="17527" xr:uid="{00000000-0005-0000-0000-000024560000}"/>
    <cellStyle name="Percent 107 2" xfId="24145" xr:uid="{00000000-0005-0000-0000-000025560000}"/>
    <cellStyle name="Percent 108" xfId="17528" xr:uid="{00000000-0005-0000-0000-000026560000}"/>
    <cellStyle name="Percent 108 2" xfId="24146" xr:uid="{00000000-0005-0000-0000-000027560000}"/>
    <cellStyle name="Percent 109" xfId="17529" xr:uid="{00000000-0005-0000-0000-000028560000}"/>
    <cellStyle name="Percent 109 2" xfId="24147" xr:uid="{00000000-0005-0000-0000-000029560000}"/>
    <cellStyle name="Percent 11" xfId="17530" xr:uid="{00000000-0005-0000-0000-00002A560000}"/>
    <cellStyle name="Percent 11 2" xfId="17531" xr:uid="{00000000-0005-0000-0000-00002B560000}"/>
    <cellStyle name="Percent 11 2 2" xfId="17532" xr:uid="{00000000-0005-0000-0000-00002C560000}"/>
    <cellStyle name="Percent 11 2 2 2" xfId="17533" xr:uid="{00000000-0005-0000-0000-00002D560000}"/>
    <cellStyle name="Percent 11 2 2 2 2" xfId="24150" xr:uid="{00000000-0005-0000-0000-00002E560000}"/>
    <cellStyle name="Percent 11 2 2 3" xfId="24149" xr:uid="{00000000-0005-0000-0000-00002F560000}"/>
    <cellStyle name="Percent 11 2 3" xfId="17534" xr:uid="{00000000-0005-0000-0000-000030560000}"/>
    <cellStyle name="Percent 11 2 3 2" xfId="24151" xr:uid="{00000000-0005-0000-0000-000031560000}"/>
    <cellStyle name="Percent 11 2 4" xfId="17535" xr:uid="{00000000-0005-0000-0000-000032560000}"/>
    <cellStyle name="Percent 11 2 4 2" xfId="24152" xr:uid="{00000000-0005-0000-0000-000033560000}"/>
    <cellStyle name="Percent 11 2 5" xfId="17536" xr:uid="{00000000-0005-0000-0000-000034560000}"/>
    <cellStyle name="Percent 11 2 5 2" xfId="24153" xr:uid="{00000000-0005-0000-0000-000035560000}"/>
    <cellStyle name="Percent 11 2 6" xfId="24148" xr:uid="{00000000-0005-0000-0000-000036560000}"/>
    <cellStyle name="Percent 11 3" xfId="17537" xr:uid="{00000000-0005-0000-0000-000037560000}"/>
    <cellStyle name="Percent 11 3 2" xfId="17538" xr:uid="{00000000-0005-0000-0000-000038560000}"/>
    <cellStyle name="Percent 11 3 2 2" xfId="24155" xr:uid="{00000000-0005-0000-0000-000039560000}"/>
    <cellStyle name="Percent 11 3 3" xfId="24154" xr:uid="{00000000-0005-0000-0000-00003A560000}"/>
    <cellStyle name="Percent 11 4" xfId="17539" xr:uid="{00000000-0005-0000-0000-00003B560000}"/>
    <cellStyle name="Percent 11 4 2" xfId="17540" xr:uid="{00000000-0005-0000-0000-00003C560000}"/>
    <cellStyle name="Percent 11 4 2 2" xfId="24157" xr:uid="{00000000-0005-0000-0000-00003D560000}"/>
    <cellStyle name="Percent 11 4 3" xfId="24156" xr:uid="{00000000-0005-0000-0000-00003E560000}"/>
    <cellStyle name="Percent 11 5" xfId="17541" xr:uid="{00000000-0005-0000-0000-00003F560000}"/>
    <cellStyle name="Percent 11 5 2" xfId="24158" xr:uid="{00000000-0005-0000-0000-000040560000}"/>
    <cellStyle name="Percent 11 6" xfId="17542" xr:uid="{00000000-0005-0000-0000-000041560000}"/>
    <cellStyle name="Percent 11 6 2" xfId="24159" xr:uid="{00000000-0005-0000-0000-000042560000}"/>
    <cellStyle name="Percent 11 7" xfId="17543" xr:uid="{00000000-0005-0000-0000-000043560000}"/>
    <cellStyle name="Percent 11 7 2" xfId="24160" xr:uid="{00000000-0005-0000-0000-000044560000}"/>
    <cellStyle name="Percent 11 8" xfId="17544" xr:uid="{00000000-0005-0000-0000-000045560000}"/>
    <cellStyle name="Percent 11 8 2" xfId="24161" xr:uid="{00000000-0005-0000-0000-000046560000}"/>
    <cellStyle name="Percent 110" xfId="17545" xr:uid="{00000000-0005-0000-0000-000047560000}"/>
    <cellStyle name="Percent 110 2" xfId="24162" xr:uid="{00000000-0005-0000-0000-000048560000}"/>
    <cellStyle name="Percent 111" xfId="17546" xr:uid="{00000000-0005-0000-0000-000049560000}"/>
    <cellStyle name="Percent 111 2" xfId="24163" xr:uid="{00000000-0005-0000-0000-00004A560000}"/>
    <cellStyle name="Percent 112" xfId="17547" xr:uid="{00000000-0005-0000-0000-00004B560000}"/>
    <cellStyle name="Percent 112 2" xfId="24164" xr:uid="{00000000-0005-0000-0000-00004C560000}"/>
    <cellStyle name="Percent 113" xfId="17548" xr:uid="{00000000-0005-0000-0000-00004D560000}"/>
    <cellStyle name="Percent 113 2" xfId="24165" xr:uid="{00000000-0005-0000-0000-00004E560000}"/>
    <cellStyle name="Percent 114" xfId="17549" xr:uid="{00000000-0005-0000-0000-00004F560000}"/>
    <cellStyle name="Percent 114 2" xfId="24166" xr:uid="{00000000-0005-0000-0000-000050560000}"/>
    <cellStyle name="Percent 115" xfId="17550" xr:uid="{00000000-0005-0000-0000-000051560000}"/>
    <cellStyle name="Percent 115 2" xfId="24167" xr:uid="{00000000-0005-0000-0000-000052560000}"/>
    <cellStyle name="Percent 116" xfId="17551" xr:uid="{00000000-0005-0000-0000-000053560000}"/>
    <cellStyle name="Percent 116 2" xfId="24168" xr:uid="{00000000-0005-0000-0000-000054560000}"/>
    <cellStyle name="Percent 117" xfId="17552" xr:uid="{00000000-0005-0000-0000-000055560000}"/>
    <cellStyle name="Percent 117 2" xfId="24169" xr:uid="{00000000-0005-0000-0000-000056560000}"/>
    <cellStyle name="Percent 118" xfId="17553" xr:uid="{00000000-0005-0000-0000-000057560000}"/>
    <cellStyle name="Percent 118 2" xfId="24170" xr:uid="{00000000-0005-0000-0000-000058560000}"/>
    <cellStyle name="Percent 119" xfId="17554" xr:uid="{00000000-0005-0000-0000-000059560000}"/>
    <cellStyle name="Percent 119 2" xfId="24171" xr:uid="{00000000-0005-0000-0000-00005A560000}"/>
    <cellStyle name="Percent 12" xfId="17555" xr:uid="{00000000-0005-0000-0000-00005B560000}"/>
    <cellStyle name="Percent 12 2" xfId="17556" xr:uid="{00000000-0005-0000-0000-00005C560000}"/>
    <cellStyle name="Percent 12 2 2" xfId="17557" xr:uid="{00000000-0005-0000-0000-00005D560000}"/>
    <cellStyle name="Percent 12 2 2 2" xfId="24173" xr:uid="{00000000-0005-0000-0000-00005E560000}"/>
    <cellStyle name="Percent 12 2 3" xfId="17558" xr:uid="{00000000-0005-0000-0000-00005F560000}"/>
    <cellStyle name="Percent 12 2 3 2" xfId="24174" xr:uid="{00000000-0005-0000-0000-000060560000}"/>
    <cellStyle name="Percent 12 2 4" xfId="24172" xr:uid="{00000000-0005-0000-0000-000061560000}"/>
    <cellStyle name="Percent 12 3" xfId="17559" xr:uid="{00000000-0005-0000-0000-000062560000}"/>
    <cellStyle name="Percent 12 3 2" xfId="17560" xr:uid="{00000000-0005-0000-0000-000063560000}"/>
    <cellStyle name="Percent 12 3 2 2" xfId="24176" xr:uid="{00000000-0005-0000-0000-000064560000}"/>
    <cellStyle name="Percent 12 3 3" xfId="24175" xr:uid="{00000000-0005-0000-0000-000065560000}"/>
    <cellStyle name="Percent 12 4" xfId="17561" xr:uid="{00000000-0005-0000-0000-000066560000}"/>
    <cellStyle name="Percent 12 4 2" xfId="17562" xr:uid="{00000000-0005-0000-0000-000067560000}"/>
    <cellStyle name="Percent 12 4 2 2" xfId="24178" xr:uid="{00000000-0005-0000-0000-000068560000}"/>
    <cellStyle name="Percent 12 4 3" xfId="24177" xr:uid="{00000000-0005-0000-0000-000069560000}"/>
    <cellStyle name="Percent 12 5" xfId="17563" xr:uid="{00000000-0005-0000-0000-00006A560000}"/>
    <cellStyle name="Percent 12 5 2" xfId="24179" xr:uid="{00000000-0005-0000-0000-00006B560000}"/>
    <cellStyle name="Percent 12 6" xfId="17564" xr:uid="{00000000-0005-0000-0000-00006C560000}"/>
    <cellStyle name="Percent 12 6 2" xfId="24180" xr:uid="{00000000-0005-0000-0000-00006D560000}"/>
    <cellStyle name="Percent 12 7" xfId="17565" xr:uid="{00000000-0005-0000-0000-00006E560000}"/>
    <cellStyle name="Percent 12 7 2" xfId="24181" xr:uid="{00000000-0005-0000-0000-00006F560000}"/>
    <cellStyle name="Percent 12 8" xfId="17566" xr:uid="{00000000-0005-0000-0000-000070560000}"/>
    <cellStyle name="Percent 12 8 2" xfId="24182" xr:uid="{00000000-0005-0000-0000-000071560000}"/>
    <cellStyle name="Percent 120" xfId="17567" xr:uid="{00000000-0005-0000-0000-000072560000}"/>
    <cellStyle name="Percent 120 2" xfId="24183" xr:uid="{00000000-0005-0000-0000-000073560000}"/>
    <cellStyle name="Percent 121" xfId="17568" xr:uid="{00000000-0005-0000-0000-000074560000}"/>
    <cellStyle name="Percent 121 2" xfId="24184" xr:uid="{00000000-0005-0000-0000-000075560000}"/>
    <cellStyle name="Percent 122" xfId="17569" xr:uid="{00000000-0005-0000-0000-000076560000}"/>
    <cellStyle name="Percent 122 2" xfId="24185" xr:uid="{00000000-0005-0000-0000-000077560000}"/>
    <cellStyle name="Percent 123" xfId="17570" xr:uid="{00000000-0005-0000-0000-000078560000}"/>
    <cellStyle name="Percent 123 2" xfId="24186" xr:uid="{00000000-0005-0000-0000-000079560000}"/>
    <cellStyle name="Percent 124" xfId="17571" xr:uid="{00000000-0005-0000-0000-00007A560000}"/>
    <cellStyle name="Percent 124 2" xfId="24187" xr:uid="{00000000-0005-0000-0000-00007B560000}"/>
    <cellStyle name="Percent 125" xfId="17572" xr:uid="{00000000-0005-0000-0000-00007C560000}"/>
    <cellStyle name="Percent 125 2" xfId="24188" xr:uid="{00000000-0005-0000-0000-00007D560000}"/>
    <cellStyle name="Percent 126" xfId="17573" xr:uid="{00000000-0005-0000-0000-00007E560000}"/>
    <cellStyle name="Percent 126 2" xfId="24189" xr:uid="{00000000-0005-0000-0000-00007F560000}"/>
    <cellStyle name="Percent 127" xfId="17574" xr:uid="{00000000-0005-0000-0000-000080560000}"/>
    <cellStyle name="Percent 127 2" xfId="24190" xr:uid="{00000000-0005-0000-0000-000081560000}"/>
    <cellStyle name="Percent 128" xfId="17575" xr:uid="{00000000-0005-0000-0000-000082560000}"/>
    <cellStyle name="Percent 128 2" xfId="24191" xr:uid="{00000000-0005-0000-0000-000083560000}"/>
    <cellStyle name="Percent 129" xfId="17576" xr:uid="{00000000-0005-0000-0000-000084560000}"/>
    <cellStyle name="Percent 129 2" xfId="24192" xr:uid="{00000000-0005-0000-0000-000085560000}"/>
    <cellStyle name="Percent 13" xfId="17577" xr:uid="{00000000-0005-0000-0000-000086560000}"/>
    <cellStyle name="Percent 13 10" xfId="17578" xr:uid="{00000000-0005-0000-0000-000087560000}"/>
    <cellStyle name="Percent 13 11" xfId="17579" xr:uid="{00000000-0005-0000-0000-000088560000}"/>
    <cellStyle name="Percent 13 12" xfId="17580" xr:uid="{00000000-0005-0000-0000-000089560000}"/>
    <cellStyle name="Percent 13 13" xfId="17581" xr:uid="{00000000-0005-0000-0000-00008A560000}"/>
    <cellStyle name="Percent 13 14" xfId="17582" xr:uid="{00000000-0005-0000-0000-00008B560000}"/>
    <cellStyle name="Percent 13 15" xfId="17583" xr:uid="{00000000-0005-0000-0000-00008C560000}"/>
    <cellStyle name="Percent 13 16" xfId="17584" xr:uid="{00000000-0005-0000-0000-00008D560000}"/>
    <cellStyle name="Percent 13 16 2" xfId="24193" xr:uid="{00000000-0005-0000-0000-00008E560000}"/>
    <cellStyle name="Percent 13 17" xfId="17585" xr:uid="{00000000-0005-0000-0000-00008F560000}"/>
    <cellStyle name="Percent 13 17 2" xfId="24194" xr:uid="{00000000-0005-0000-0000-000090560000}"/>
    <cellStyle name="Percent 13 18" xfId="17586" xr:uid="{00000000-0005-0000-0000-000091560000}"/>
    <cellStyle name="Percent 13 2" xfId="17587" xr:uid="{00000000-0005-0000-0000-000092560000}"/>
    <cellStyle name="Percent 13 2 2" xfId="17588" xr:uid="{00000000-0005-0000-0000-000093560000}"/>
    <cellStyle name="Percent 13 2 2 2" xfId="24195" xr:uid="{00000000-0005-0000-0000-000094560000}"/>
    <cellStyle name="Percent 13 2 3" xfId="17589" xr:uid="{00000000-0005-0000-0000-000095560000}"/>
    <cellStyle name="Percent 13 2 3 2" xfId="24196" xr:uid="{00000000-0005-0000-0000-000096560000}"/>
    <cellStyle name="Percent 13 2 4" xfId="17590" xr:uid="{00000000-0005-0000-0000-000097560000}"/>
    <cellStyle name="Percent 13 2 4 2" xfId="24197" xr:uid="{00000000-0005-0000-0000-000098560000}"/>
    <cellStyle name="Percent 13 3" xfId="17591" xr:uid="{00000000-0005-0000-0000-000099560000}"/>
    <cellStyle name="Percent 13 3 2" xfId="17592" xr:uid="{00000000-0005-0000-0000-00009A560000}"/>
    <cellStyle name="Percent 13 3 2 2" xfId="24198" xr:uid="{00000000-0005-0000-0000-00009B560000}"/>
    <cellStyle name="Percent 13 3 3" xfId="17593" xr:uid="{00000000-0005-0000-0000-00009C560000}"/>
    <cellStyle name="Percent 13 3 3 2" xfId="24199" xr:uid="{00000000-0005-0000-0000-00009D560000}"/>
    <cellStyle name="Percent 13 4" xfId="17594" xr:uid="{00000000-0005-0000-0000-00009E560000}"/>
    <cellStyle name="Percent 13 4 2" xfId="17595" xr:uid="{00000000-0005-0000-0000-00009F560000}"/>
    <cellStyle name="Percent 13 4 2 2" xfId="24200" xr:uid="{00000000-0005-0000-0000-0000A0560000}"/>
    <cellStyle name="Percent 13 4 3" xfId="17596" xr:uid="{00000000-0005-0000-0000-0000A1560000}"/>
    <cellStyle name="Percent 13 4 3 2" xfId="24201" xr:uid="{00000000-0005-0000-0000-0000A2560000}"/>
    <cellStyle name="Percent 13 5" xfId="17597" xr:uid="{00000000-0005-0000-0000-0000A3560000}"/>
    <cellStyle name="Percent 13 5 2" xfId="17598" xr:uid="{00000000-0005-0000-0000-0000A4560000}"/>
    <cellStyle name="Percent 13 5 2 2" xfId="24202" xr:uid="{00000000-0005-0000-0000-0000A5560000}"/>
    <cellStyle name="Percent 13 5 3" xfId="17599" xr:uid="{00000000-0005-0000-0000-0000A6560000}"/>
    <cellStyle name="Percent 13 5 3 2" xfId="24203" xr:uid="{00000000-0005-0000-0000-0000A7560000}"/>
    <cellStyle name="Percent 13 6" xfId="17600" xr:uid="{00000000-0005-0000-0000-0000A8560000}"/>
    <cellStyle name="Percent 13 6 2" xfId="17601" xr:uid="{00000000-0005-0000-0000-0000A9560000}"/>
    <cellStyle name="Percent 13 6 2 2" xfId="24204" xr:uid="{00000000-0005-0000-0000-0000AA560000}"/>
    <cellStyle name="Percent 13 6 3" xfId="17602" xr:uid="{00000000-0005-0000-0000-0000AB560000}"/>
    <cellStyle name="Percent 13 6 3 2" xfId="24205" xr:uid="{00000000-0005-0000-0000-0000AC560000}"/>
    <cellStyle name="Percent 13 7" xfId="17603" xr:uid="{00000000-0005-0000-0000-0000AD560000}"/>
    <cellStyle name="Percent 13 8" xfId="17604" xr:uid="{00000000-0005-0000-0000-0000AE560000}"/>
    <cellStyle name="Percent 13 9" xfId="17605" xr:uid="{00000000-0005-0000-0000-0000AF560000}"/>
    <cellStyle name="Percent 130" xfId="17606" xr:uid="{00000000-0005-0000-0000-0000B0560000}"/>
    <cellStyle name="Percent 130 2" xfId="24206" xr:uid="{00000000-0005-0000-0000-0000B1560000}"/>
    <cellStyle name="Percent 131" xfId="17607" xr:uid="{00000000-0005-0000-0000-0000B2560000}"/>
    <cellStyle name="Percent 131 2" xfId="24207" xr:uid="{00000000-0005-0000-0000-0000B3560000}"/>
    <cellStyle name="Percent 132" xfId="17608" xr:uid="{00000000-0005-0000-0000-0000B4560000}"/>
    <cellStyle name="Percent 132 2" xfId="24208" xr:uid="{00000000-0005-0000-0000-0000B5560000}"/>
    <cellStyle name="Percent 133" xfId="17609" xr:uid="{00000000-0005-0000-0000-0000B6560000}"/>
    <cellStyle name="Percent 133 2" xfId="24209" xr:uid="{00000000-0005-0000-0000-0000B7560000}"/>
    <cellStyle name="Percent 134" xfId="17610" xr:uid="{00000000-0005-0000-0000-0000B8560000}"/>
    <cellStyle name="Percent 134 2" xfId="24210" xr:uid="{00000000-0005-0000-0000-0000B9560000}"/>
    <cellStyle name="Percent 135" xfId="17611" xr:uid="{00000000-0005-0000-0000-0000BA560000}"/>
    <cellStyle name="Percent 135 2" xfId="24211" xr:uid="{00000000-0005-0000-0000-0000BB560000}"/>
    <cellStyle name="Percent 136" xfId="17612" xr:uid="{00000000-0005-0000-0000-0000BC560000}"/>
    <cellStyle name="Percent 136 2" xfId="24212" xr:uid="{00000000-0005-0000-0000-0000BD560000}"/>
    <cellStyle name="Percent 137" xfId="17613" xr:uid="{00000000-0005-0000-0000-0000BE560000}"/>
    <cellStyle name="Percent 137 2" xfId="24213" xr:uid="{00000000-0005-0000-0000-0000BF560000}"/>
    <cellStyle name="Percent 138" xfId="17614" xr:uid="{00000000-0005-0000-0000-0000C0560000}"/>
    <cellStyle name="Percent 138 2" xfId="24214" xr:uid="{00000000-0005-0000-0000-0000C1560000}"/>
    <cellStyle name="Percent 139" xfId="17615" xr:uid="{00000000-0005-0000-0000-0000C2560000}"/>
    <cellStyle name="Percent 139 2" xfId="24215" xr:uid="{00000000-0005-0000-0000-0000C3560000}"/>
    <cellStyle name="Percent 14" xfId="17616" xr:uid="{00000000-0005-0000-0000-0000C4560000}"/>
    <cellStyle name="Percent 14 10" xfId="17617" xr:uid="{00000000-0005-0000-0000-0000C5560000}"/>
    <cellStyle name="Percent 14 11" xfId="17618" xr:uid="{00000000-0005-0000-0000-0000C6560000}"/>
    <cellStyle name="Percent 14 12" xfId="17619" xr:uid="{00000000-0005-0000-0000-0000C7560000}"/>
    <cellStyle name="Percent 14 13" xfId="17620" xr:uid="{00000000-0005-0000-0000-0000C8560000}"/>
    <cellStyle name="Percent 14 14" xfId="17621" xr:uid="{00000000-0005-0000-0000-0000C9560000}"/>
    <cellStyle name="Percent 14 15" xfId="17622" xr:uid="{00000000-0005-0000-0000-0000CA560000}"/>
    <cellStyle name="Percent 14 16" xfId="17623" xr:uid="{00000000-0005-0000-0000-0000CB560000}"/>
    <cellStyle name="Percent 14 16 2" xfId="24216" xr:uid="{00000000-0005-0000-0000-0000CC560000}"/>
    <cellStyle name="Percent 14 17" xfId="17624" xr:uid="{00000000-0005-0000-0000-0000CD560000}"/>
    <cellStyle name="Percent 14 17 2" xfId="24217" xr:uid="{00000000-0005-0000-0000-0000CE560000}"/>
    <cellStyle name="Percent 14 18" xfId="17625" xr:uid="{00000000-0005-0000-0000-0000CF560000}"/>
    <cellStyle name="Percent 14 2" xfId="17626" xr:uid="{00000000-0005-0000-0000-0000D0560000}"/>
    <cellStyle name="Percent 14 2 2" xfId="17627" xr:uid="{00000000-0005-0000-0000-0000D1560000}"/>
    <cellStyle name="Percent 14 2 2 2" xfId="24218" xr:uid="{00000000-0005-0000-0000-0000D2560000}"/>
    <cellStyle name="Percent 14 2 3" xfId="17628" xr:uid="{00000000-0005-0000-0000-0000D3560000}"/>
    <cellStyle name="Percent 14 2 3 2" xfId="24219" xr:uid="{00000000-0005-0000-0000-0000D4560000}"/>
    <cellStyle name="Percent 14 2 4" xfId="17629" xr:uid="{00000000-0005-0000-0000-0000D5560000}"/>
    <cellStyle name="Percent 14 2 4 2" xfId="24220" xr:uid="{00000000-0005-0000-0000-0000D6560000}"/>
    <cellStyle name="Percent 14 3" xfId="17630" xr:uid="{00000000-0005-0000-0000-0000D7560000}"/>
    <cellStyle name="Percent 14 3 2" xfId="17631" xr:uid="{00000000-0005-0000-0000-0000D8560000}"/>
    <cellStyle name="Percent 14 3 2 2" xfId="24221" xr:uid="{00000000-0005-0000-0000-0000D9560000}"/>
    <cellStyle name="Percent 14 3 3" xfId="17632" xr:uid="{00000000-0005-0000-0000-0000DA560000}"/>
    <cellStyle name="Percent 14 3 3 2" xfId="24222" xr:uid="{00000000-0005-0000-0000-0000DB560000}"/>
    <cellStyle name="Percent 14 4" xfId="17633" xr:uid="{00000000-0005-0000-0000-0000DC560000}"/>
    <cellStyle name="Percent 14 4 2" xfId="17634" xr:uid="{00000000-0005-0000-0000-0000DD560000}"/>
    <cellStyle name="Percent 14 4 2 2" xfId="24223" xr:uid="{00000000-0005-0000-0000-0000DE560000}"/>
    <cellStyle name="Percent 14 4 3" xfId="17635" xr:uid="{00000000-0005-0000-0000-0000DF560000}"/>
    <cellStyle name="Percent 14 4 3 2" xfId="24224" xr:uid="{00000000-0005-0000-0000-0000E0560000}"/>
    <cellStyle name="Percent 14 5" xfId="17636" xr:uid="{00000000-0005-0000-0000-0000E1560000}"/>
    <cellStyle name="Percent 14 5 2" xfId="17637" xr:uid="{00000000-0005-0000-0000-0000E2560000}"/>
    <cellStyle name="Percent 14 5 2 2" xfId="24225" xr:uid="{00000000-0005-0000-0000-0000E3560000}"/>
    <cellStyle name="Percent 14 5 3" xfId="17638" xr:uid="{00000000-0005-0000-0000-0000E4560000}"/>
    <cellStyle name="Percent 14 5 3 2" xfId="24226" xr:uid="{00000000-0005-0000-0000-0000E5560000}"/>
    <cellStyle name="Percent 14 6" xfId="17639" xr:uid="{00000000-0005-0000-0000-0000E6560000}"/>
    <cellStyle name="Percent 14 6 2" xfId="17640" xr:uid="{00000000-0005-0000-0000-0000E7560000}"/>
    <cellStyle name="Percent 14 6 2 2" xfId="24227" xr:uid="{00000000-0005-0000-0000-0000E8560000}"/>
    <cellStyle name="Percent 14 6 3" xfId="17641" xr:uid="{00000000-0005-0000-0000-0000E9560000}"/>
    <cellStyle name="Percent 14 6 3 2" xfId="24228" xr:uid="{00000000-0005-0000-0000-0000EA560000}"/>
    <cellStyle name="Percent 14 7" xfId="17642" xr:uid="{00000000-0005-0000-0000-0000EB560000}"/>
    <cellStyle name="Percent 14 8" xfId="17643" xr:uid="{00000000-0005-0000-0000-0000EC560000}"/>
    <cellStyle name="Percent 14 9" xfId="17644" xr:uid="{00000000-0005-0000-0000-0000ED560000}"/>
    <cellStyle name="Percent 140" xfId="17645" xr:uid="{00000000-0005-0000-0000-0000EE560000}"/>
    <cellStyle name="Percent 140 2" xfId="24229" xr:uid="{00000000-0005-0000-0000-0000EF560000}"/>
    <cellStyle name="Percent 141" xfId="17646" xr:uid="{00000000-0005-0000-0000-0000F0560000}"/>
    <cellStyle name="Percent 141 2" xfId="24230" xr:uid="{00000000-0005-0000-0000-0000F1560000}"/>
    <cellStyle name="Percent 142" xfId="17647" xr:uid="{00000000-0005-0000-0000-0000F2560000}"/>
    <cellStyle name="Percent 142 2" xfId="24231" xr:uid="{00000000-0005-0000-0000-0000F3560000}"/>
    <cellStyle name="Percent 143" xfId="17648" xr:uid="{00000000-0005-0000-0000-0000F4560000}"/>
    <cellStyle name="Percent 143 2" xfId="24232" xr:uid="{00000000-0005-0000-0000-0000F5560000}"/>
    <cellStyle name="Percent 144" xfId="17649" xr:uid="{00000000-0005-0000-0000-0000F6560000}"/>
    <cellStyle name="Percent 144 2" xfId="24233" xr:uid="{00000000-0005-0000-0000-0000F7560000}"/>
    <cellStyle name="Percent 145" xfId="17650" xr:uid="{00000000-0005-0000-0000-0000F8560000}"/>
    <cellStyle name="Percent 145 2" xfId="24234" xr:uid="{00000000-0005-0000-0000-0000F9560000}"/>
    <cellStyle name="Percent 146" xfId="17651" xr:uid="{00000000-0005-0000-0000-0000FA560000}"/>
    <cellStyle name="Percent 146 2" xfId="24235" xr:uid="{00000000-0005-0000-0000-0000FB560000}"/>
    <cellStyle name="Percent 147" xfId="17652" xr:uid="{00000000-0005-0000-0000-0000FC560000}"/>
    <cellStyle name="Percent 147 2" xfId="24236" xr:uid="{00000000-0005-0000-0000-0000FD560000}"/>
    <cellStyle name="Percent 148" xfId="17653" xr:uid="{00000000-0005-0000-0000-0000FE560000}"/>
    <cellStyle name="Percent 148 2" xfId="24237" xr:uid="{00000000-0005-0000-0000-0000FF560000}"/>
    <cellStyle name="Percent 149" xfId="17654" xr:uid="{00000000-0005-0000-0000-000000570000}"/>
    <cellStyle name="Percent 149 2" xfId="17655" xr:uid="{00000000-0005-0000-0000-000001570000}"/>
    <cellStyle name="Percent 149 2 2" xfId="24239" xr:uid="{00000000-0005-0000-0000-000002570000}"/>
    <cellStyle name="Percent 149 3" xfId="24238" xr:uid="{00000000-0005-0000-0000-000003570000}"/>
    <cellStyle name="Percent 15" xfId="17656" xr:uid="{00000000-0005-0000-0000-000004570000}"/>
    <cellStyle name="Percent 15 10" xfId="17657" xr:uid="{00000000-0005-0000-0000-000005570000}"/>
    <cellStyle name="Percent 15 11" xfId="17658" xr:uid="{00000000-0005-0000-0000-000006570000}"/>
    <cellStyle name="Percent 15 12" xfId="17659" xr:uid="{00000000-0005-0000-0000-000007570000}"/>
    <cellStyle name="Percent 15 13" xfId="17660" xr:uid="{00000000-0005-0000-0000-000008570000}"/>
    <cellStyle name="Percent 15 14" xfId="17661" xr:uid="{00000000-0005-0000-0000-000009570000}"/>
    <cellStyle name="Percent 15 15" xfId="17662" xr:uid="{00000000-0005-0000-0000-00000A570000}"/>
    <cellStyle name="Percent 15 16" xfId="17663" xr:uid="{00000000-0005-0000-0000-00000B570000}"/>
    <cellStyle name="Percent 15 16 2" xfId="24240" xr:uid="{00000000-0005-0000-0000-00000C570000}"/>
    <cellStyle name="Percent 15 17" xfId="17664" xr:uid="{00000000-0005-0000-0000-00000D570000}"/>
    <cellStyle name="Percent 15 17 2" xfId="24241" xr:uid="{00000000-0005-0000-0000-00000E570000}"/>
    <cellStyle name="Percent 15 18" xfId="17665" xr:uid="{00000000-0005-0000-0000-00000F570000}"/>
    <cellStyle name="Percent 15 2" xfId="17666" xr:uid="{00000000-0005-0000-0000-000010570000}"/>
    <cellStyle name="Percent 15 2 2" xfId="17667" xr:uid="{00000000-0005-0000-0000-000011570000}"/>
    <cellStyle name="Percent 15 2 2 2" xfId="24242" xr:uid="{00000000-0005-0000-0000-000012570000}"/>
    <cellStyle name="Percent 15 2 3" xfId="17668" xr:uid="{00000000-0005-0000-0000-000013570000}"/>
    <cellStyle name="Percent 15 2 3 2" xfId="24243" xr:uid="{00000000-0005-0000-0000-000014570000}"/>
    <cellStyle name="Percent 15 2 4" xfId="17669" xr:uid="{00000000-0005-0000-0000-000015570000}"/>
    <cellStyle name="Percent 15 2 4 2" xfId="24244" xr:uid="{00000000-0005-0000-0000-000016570000}"/>
    <cellStyle name="Percent 15 2 5" xfId="17670" xr:uid="{00000000-0005-0000-0000-000017570000}"/>
    <cellStyle name="Percent 15 2 5 2" xfId="24245" xr:uid="{00000000-0005-0000-0000-000018570000}"/>
    <cellStyle name="Percent 15 2 6" xfId="17671" xr:uid="{00000000-0005-0000-0000-000019570000}"/>
    <cellStyle name="Percent 15 2 6 2" xfId="24246" xr:uid="{00000000-0005-0000-0000-00001A570000}"/>
    <cellStyle name="Percent 15 2 7" xfId="17672" xr:uid="{00000000-0005-0000-0000-00001B570000}"/>
    <cellStyle name="Percent 15 2 7 2" xfId="24247" xr:uid="{00000000-0005-0000-0000-00001C570000}"/>
    <cellStyle name="Percent 15 3" xfId="17673" xr:uid="{00000000-0005-0000-0000-00001D570000}"/>
    <cellStyle name="Percent 15 3 2" xfId="17674" xr:uid="{00000000-0005-0000-0000-00001E570000}"/>
    <cellStyle name="Percent 15 3 2 2" xfId="24248" xr:uid="{00000000-0005-0000-0000-00001F570000}"/>
    <cellStyle name="Percent 15 3 3" xfId="17675" xr:uid="{00000000-0005-0000-0000-000020570000}"/>
    <cellStyle name="Percent 15 3 3 2" xfId="24249" xr:uid="{00000000-0005-0000-0000-000021570000}"/>
    <cellStyle name="Percent 15 4" xfId="17676" xr:uid="{00000000-0005-0000-0000-000022570000}"/>
    <cellStyle name="Percent 15 4 2" xfId="17677" xr:uid="{00000000-0005-0000-0000-000023570000}"/>
    <cellStyle name="Percent 15 4 2 2" xfId="24250" xr:uid="{00000000-0005-0000-0000-000024570000}"/>
    <cellStyle name="Percent 15 4 3" xfId="17678" xr:uid="{00000000-0005-0000-0000-000025570000}"/>
    <cellStyle name="Percent 15 4 3 2" xfId="24251" xr:uid="{00000000-0005-0000-0000-000026570000}"/>
    <cellStyle name="Percent 15 5" xfId="17679" xr:uid="{00000000-0005-0000-0000-000027570000}"/>
    <cellStyle name="Percent 15 5 2" xfId="17680" xr:uid="{00000000-0005-0000-0000-000028570000}"/>
    <cellStyle name="Percent 15 5 2 2" xfId="24252" xr:uid="{00000000-0005-0000-0000-000029570000}"/>
    <cellStyle name="Percent 15 5 3" xfId="17681" xr:uid="{00000000-0005-0000-0000-00002A570000}"/>
    <cellStyle name="Percent 15 5 3 2" xfId="24253" xr:uid="{00000000-0005-0000-0000-00002B570000}"/>
    <cellStyle name="Percent 15 6" xfId="17682" xr:uid="{00000000-0005-0000-0000-00002C570000}"/>
    <cellStyle name="Percent 15 6 2" xfId="17683" xr:uid="{00000000-0005-0000-0000-00002D570000}"/>
    <cellStyle name="Percent 15 6 2 2" xfId="24254" xr:uid="{00000000-0005-0000-0000-00002E570000}"/>
    <cellStyle name="Percent 15 6 3" xfId="17684" xr:uid="{00000000-0005-0000-0000-00002F570000}"/>
    <cellStyle name="Percent 15 6 3 2" xfId="24255" xr:uid="{00000000-0005-0000-0000-000030570000}"/>
    <cellStyle name="Percent 15 7" xfId="17685" xr:uid="{00000000-0005-0000-0000-000031570000}"/>
    <cellStyle name="Percent 15 7 2" xfId="17686" xr:uid="{00000000-0005-0000-0000-000032570000}"/>
    <cellStyle name="Percent 15 7 2 2" xfId="24256" xr:uid="{00000000-0005-0000-0000-000033570000}"/>
    <cellStyle name="Percent 15 7 3" xfId="17687" xr:uid="{00000000-0005-0000-0000-000034570000}"/>
    <cellStyle name="Percent 15 7 3 2" xfId="24257" xr:uid="{00000000-0005-0000-0000-000035570000}"/>
    <cellStyle name="Percent 15 8" xfId="17688" xr:uid="{00000000-0005-0000-0000-000036570000}"/>
    <cellStyle name="Percent 15 8 2" xfId="17689" xr:uid="{00000000-0005-0000-0000-000037570000}"/>
    <cellStyle name="Percent 15 8 2 2" xfId="24258" xr:uid="{00000000-0005-0000-0000-000038570000}"/>
    <cellStyle name="Percent 15 8 3" xfId="17690" xr:uid="{00000000-0005-0000-0000-000039570000}"/>
    <cellStyle name="Percent 15 8 3 2" xfId="24259" xr:uid="{00000000-0005-0000-0000-00003A570000}"/>
    <cellStyle name="Percent 15 9" xfId="17691" xr:uid="{00000000-0005-0000-0000-00003B570000}"/>
    <cellStyle name="Percent 150" xfId="17692" xr:uid="{00000000-0005-0000-0000-00003C570000}"/>
    <cellStyle name="Percent 150 2" xfId="17693" xr:uid="{00000000-0005-0000-0000-00003D570000}"/>
    <cellStyle name="Percent 150 2 2" xfId="24261" xr:uid="{00000000-0005-0000-0000-00003E570000}"/>
    <cellStyle name="Percent 150 3" xfId="24260" xr:uid="{00000000-0005-0000-0000-00003F570000}"/>
    <cellStyle name="Percent 151" xfId="17694" xr:uid="{00000000-0005-0000-0000-000040570000}"/>
    <cellStyle name="Percent 151 2" xfId="24262" xr:uid="{00000000-0005-0000-0000-000041570000}"/>
    <cellStyle name="Percent 152" xfId="17695" xr:uid="{00000000-0005-0000-0000-000042570000}"/>
    <cellStyle name="Percent 152 2" xfId="24263" xr:uid="{00000000-0005-0000-0000-000043570000}"/>
    <cellStyle name="Percent 153" xfId="17696" xr:uid="{00000000-0005-0000-0000-000044570000}"/>
    <cellStyle name="Percent 153 2" xfId="17697" xr:uid="{00000000-0005-0000-0000-000045570000}"/>
    <cellStyle name="Percent 153 2 2" xfId="24265" xr:uid="{00000000-0005-0000-0000-000046570000}"/>
    <cellStyle name="Percent 153 3" xfId="17698" xr:uid="{00000000-0005-0000-0000-000047570000}"/>
    <cellStyle name="Percent 153 3 2" xfId="24266" xr:uid="{00000000-0005-0000-0000-000048570000}"/>
    <cellStyle name="Percent 153 4" xfId="24264" xr:uid="{00000000-0005-0000-0000-000049570000}"/>
    <cellStyle name="Percent 154" xfId="17699" xr:uid="{00000000-0005-0000-0000-00004A570000}"/>
    <cellStyle name="Percent 154 2" xfId="17700" xr:uid="{00000000-0005-0000-0000-00004B570000}"/>
    <cellStyle name="Percent 154 2 2" xfId="24268" xr:uid="{00000000-0005-0000-0000-00004C570000}"/>
    <cellStyle name="Percent 154 3" xfId="17701" xr:uid="{00000000-0005-0000-0000-00004D570000}"/>
    <cellStyle name="Percent 154 3 2" xfId="24269" xr:uid="{00000000-0005-0000-0000-00004E570000}"/>
    <cellStyle name="Percent 154 4" xfId="24267" xr:uid="{00000000-0005-0000-0000-00004F570000}"/>
    <cellStyle name="Percent 155" xfId="17702" xr:uid="{00000000-0005-0000-0000-000050570000}"/>
    <cellStyle name="Percent 155 2" xfId="24270" xr:uid="{00000000-0005-0000-0000-000051570000}"/>
    <cellStyle name="Percent 156" xfId="17703" xr:uid="{00000000-0005-0000-0000-000052570000}"/>
    <cellStyle name="Percent 156 2" xfId="24271" xr:uid="{00000000-0005-0000-0000-000053570000}"/>
    <cellStyle name="Percent 157" xfId="17704" xr:uid="{00000000-0005-0000-0000-000054570000}"/>
    <cellStyle name="Percent 157 2" xfId="24272" xr:uid="{00000000-0005-0000-0000-000055570000}"/>
    <cellStyle name="Percent 158" xfId="17705" xr:uid="{00000000-0005-0000-0000-000056570000}"/>
    <cellStyle name="Percent 158 2" xfId="24273" xr:uid="{00000000-0005-0000-0000-000057570000}"/>
    <cellStyle name="Percent 159" xfId="17706" xr:uid="{00000000-0005-0000-0000-000058570000}"/>
    <cellStyle name="Percent 159 2" xfId="24274" xr:uid="{00000000-0005-0000-0000-000059570000}"/>
    <cellStyle name="Percent 16" xfId="17707" xr:uid="{00000000-0005-0000-0000-00005A570000}"/>
    <cellStyle name="Percent 16 10" xfId="17708" xr:uid="{00000000-0005-0000-0000-00005B570000}"/>
    <cellStyle name="Percent 16 11" xfId="17709" xr:uid="{00000000-0005-0000-0000-00005C570000}"/>
    <cellStyle name="Percent 16 12" xfId="17710" xr:uid="{00000000-0005-0000-0000-00005D570000}"/>
    <cellStyle name="Percent 16 13" xfId="17711" xr:uid="{00000000-0005-0000-0000-00005E570000}"/>
    <cellStyle name="Percent 16 14" xfId="17712" xr:uid="{00000000-0005-0000-0000-00005F570000}"/>
    <cellStyle name="Percent 16 15" xfId="17713" xr:uid="{00000000-0005-0000-0000-000060570000}"/>
    <cellStyle name="Percent 16 16" xfId="17714" xr:uid="{00000000-0005-0000-0000-000061570000}"/>
    <cellStyle name="Percent 16 16 2" xfId="24275" xr:uid="{00000000-0005-0000-0000-000062570000}"/>
    <cellStyle name="Percent 16 17" xfId="17715" xr:uid="{00000000-0005-0000-0000-000063570000}"/>
    <cellStyle name="Percent 16 17 2" xfId="24276" xr:uid="{00000000-0005-0000-0000-000064570000}"/>
    <cellStyle name="Percent 16 18" xfId="17716" xr:uid="{00000000-0005-0000-0000-000065570000}"/>
    <cellStyle name="Percent 16 2" xfId="17717" xr:uid="{00000000-0005-0000-0000-000066570000}"/>
    <cellStyle name="Percent 16 2 2" xfId="17718" xr:uid="{00000000-0005-0000-0000-000067570000}"/>
    <cellStyle name="Percent 16 2 2 2" xfId="24277" xr:uid="{00000000-0005-0000-0000-000068570000}"/>
    <cellStyle name="Percent 16 2 3" xfId="17719" xr:uid="{00000000-0005-0000-0000-000069570000}"/>
    <cellStyle name="Percent 16 2 3 2" xfId="24278" xr:uid="{00000000-0005-0000-0000-00006A570000}"/>
    <cellStyle name="Percent 16 2 4" xfId="17720" xr:uid="{00000000-0005-0000-0000-00006B570000}"/>
    <cellStyle name="Percent 16 2 4 2" xfId="24279" xr:uid="{00000000-0005-0000-0000-00006C570000}"/>
    <cellStyle name="Percent 16 2 5" xfId="17721" xr:uid="{00000000-0005-0000-0000-00006D570000}"/>
    <cellStyle name="Percent 16 2 5 2" xfId="24280" xr:uid="{00000000-0005-0000-0000-00006E570000}"/>
    <cellStyle name="Percent 16 2 6" xfId="17722" xr:uid="{00000000-0005-0000-0000-00006F570000}"/>
    <cellStyle name="Percent 16 2 6 2" xfId="24281" xr:uid="{00000000-0005-0000-0000-000070570000}"/>
    <cellStyle name="Percent 16 3" xfId="17723" xr:uid="{00000000-0005-0000-0000-000071570000}"/>
    <cellStyle name="Percent 16 3 2" xfId="17724" xr:uid="{00000000-0005-0000-0000-000072570000}"/>
    <cellStyle name="Percent 16 3 2 2" xfId="24282" xr:uid="{00000000-0005-0000-0000-000073570000}"/>
    <cellStyle name="Percent 16 3 3" xfId="17725" xr:uid="{00000000-0005-0000-0000-000074570000}"/>
    <cellStyle name="Percent 16 3 3 2" xfId="24283" xr:uid="{00000000-0005-0000-0000-000075570000}"/>
    <cellStyle name="Percent 16 4" xfId="17726" xr:uid="{00000000-0005-0000-0000-000076570000}"/>
    <cellStyle name="Percent 16 4 2" xfId="17727" xr:uid="{00000000-0005-0000-0000-000077570000}"/>
    <cellStyle name="Percent 16 4 2 2" xfId="24284" xr:uid="{00000000-0005-0000-0000-000078570000}"/>
    <cellStyle name="Percent 16 4 3" xfId="17728" xr:uid="{00000000-0005-0000-0000-000079570000}"/>
    <cellStyle name="Percent 16 4 3 2" xfId="24285" xr:uid="{00000000-0005-0000-0000-00007A570000}"/>
    <cellStyle name="Percent 16 5" xfId="17729" xr:uid="{00000000-0005-0000-0000-00007B570000}"/>
    <cellStyle name="Percent 16 5 2" xfId="17730" xr:uid="{00000000-0005-0000-0000-00007C570000}"/>
    <cellStyle name="Percent 16 5 2 2" xfId="24286" xr:uid="{00000000-0005-0000-0000-00007D570000}"/>
    <cellStyle name="Percent 16 5 3" xfId="17731" xr:uid="{00000000-0005-0000-0000-00007E570000}"/>
    <cellStyle name="Percent 16 5 3 2" xfId="24287" xr:uid="{00000000-0005-0000-0000-00007F570000}"/>
    <cellStyle name="Percent 16 6" xfId="17732" xr:uid="{00000000-0005-0000-0000-000080570000}"/>
    <cellStyle name="Percent 16 6 2" xfId="17733" xr:uid="{00000000-0005-0000-0000-000081570000}"/>
    <cellStyle name="Percent 16 6 2 2" xfId="24288" xr:uid="{00000000-0005-0000-0000-000082570000}"/>
    <cellStyle name="Percent 16 6 3" xfId="17734" xr:uid="{00000000-0005-0000-0000-000083570000}"/>
    <cellStyle name="Percent 16 6 3 2" xfId="24289" xr:uid="{00000000-0005-0000-0000-000084570000}"/>
    <cellStyle name="Percent 16 7" xfId="17735" xr:uid="{00000000-0005-0000-0000-000085570000}"/>
    <cellStyle name="Percent 16 7 2" xfId="17736" xr:uid="{00000000-0005-0000-0000-000086570000}"/>
    <cellStyle name="Percent 16 7 2 2" xfId="24290" xr:uid="{00000000-0005-0000-0000-000087570000}"/>
    <cellStyle name="Percent 16 7 3" xfId="17737" xr:uid="{00000000-0005-0000-0000-000088570000}"/>
    <cellStyle name="Percent 16 7 3 2" xfId="24291" xr:uid="{00000000-0005-0000-0000-000089570000}"/>
    <cellStyle name="Percent 16 8" xfId="17738" xr:uid="{00000000-0005-0000-0000-00008A570000}"/>
    <cellStyle name="Percent 16 9" xfId="17739" xr:uid="{00000000-0005-0000-0000-00008B570000}"/>
    <cellStyle name="Percent 160" xfId="17740" xr:uid="{00000000-0005-0000-0000-00008C570000}"/>
    <cellStyle name="Percent 160 2" xfId="24292" xr:uid="{00000000-0005-0000-0000-00008D570000}"/>
    <cellStyle name="Percent 161" xfId="17741" xr:uid="{00000000-0005-0000-0000-00008E570000}"/>
    <cellStyle name="Percent 161 2" xfId="24293" xr:uid="{00000000-0005-0000-0000-00008F570000}"/>
    <cellStyle name="Percent 162" xfId="17742" xr:uid="{00000000-0005-0000-0000-000090570000}"/>
    <cellStyle name="Percent 162 2" xfId="24294" xr:uid="{00000000-0005-0000-0000-000091570000}"/>
    <cellStyle name="Percent 163" xfId="17743" xr:uid="{00000000-0005-0000-0000-000092570000}"/>
    <cellStyle name="Percent 163 2" xfId="24295" xr:uid="{00000000-0005-0000-0000-000093570000}"/>
    <cellStyle name="Percent 164" xfId="17744" xr:uid="{00000000-0005-0000-0000-000094570000}"/>
    <cellStyle name="Percent 164 2" xfId="24296" xr:uid="{00000000-0005-0000-0000-000095570000}"/>
    <cellStyle name="Percent 165" xfId="17745" xr:uid="{00000000-0005-0000-0000-000096570000}"/>
    <cellStyle name="Percent 165 2" xfId="24297" xr:uid="{00000000-0005-0000-0000-000097570000}"/>
    <cellStyle name="Percent 166" xfId="17746" xr:uid="{00000000-0005-0000-0000-000098570000}"/>
    <cellStyle name="Percent 166 2" xfId="24298" xr:uid="{00000000-0005-0000-0000-000099570000}"/>
    <cellStyle name="Percent 167" xfId="17747" xr:uid="{00000000-0005-0000-0000-00009A570000}"/>
    <cellStyle name="Percent 167 2" xfId="24299" xr:uid="{00000000-0005-0000-0000-00009B570000}"/>
    <cellStyle name="Percent 168" xfId="17748" xr:uid="{00000000-0005-0000-0000-00009C570000}"/>
    <cellStyle name="Percent 168 2" xfId="24300" xr:uid="{00000000-0005-0000-0000-00009D570000}"/>
    <cellStyle name="Percent 169" xfId="17749" xr:uid="{00000000-0005-0000-0000-00009E570000}"/>
    <cellStyle name="Percent 169 2" xfId="24301" xr:uid="{00000000-0005-0000-0000-00009F570000}"/>
    <cellStyle name="Percent 17" xfId="17750" xr:uid="{00000000-0005-0000-0000-0000A0570000}"/>
    <cellStyle name="Percent 17 10" xfId="17751" xr:uid="{00000000-0005-0000-0000-0000A1570000}"/>
    <cellStyle name="Percent 17 11" xfId="17752" xr:uid="{00000000-0005-0000-0000-0000A2570000}"/>
    <cellStyle name="Percent 17 12" xfId="17753" xr:uid="{00000000-0005-0000-0000-0000A3570000}"/>
    <cellStyle name="Percent 17 13" xfId="17754" xr:uid="{00000000-0005-0000-0000-0000A4570000}"/>
    <cellStyle name="Percent 17 14" xfId="17755" xr:uid="{00000000-0005-0000-0000-0000A5570000}"/>
    <cellStyle name="Percent 17 15" xfId="17756" xr:uid="{00000000-0005-0000-0000-0000A6570000}"/>
    <cellStyle name="Percent 17 16" xfId="17757" xr:uid="{00000000-0005-0000-0000-0000A7570000}"/>
    <cellStyle name="Percent 17 16 2" xfId="24302" xr:uid="{00000000-0005-0000-0000-0000A8570000}"/>
    <cellStyle name="Percent 17 17" xfId="17758" xr:uid="{00000000-0005-0000-0000-0000A9570000}"/>
    <cellStyle name="Percent 17 17 2" xfId="24303" xr:uid="{00000000-0005-0000-0000-0000AA570000}"/>
    <cellStyle name="Percent 17 18" xfId="17759" xr:uid="{00000000-0005-0000-0000-0000AB570000}"/>
    <cellStyle name="Percent 17 2" xfId="17760" xr:uid="{00000000-0005-0000-0000-0000AC570000}"/>
    <cellStyle name="Percent 17 2 2" xfId="17761" xr:uid="{00000000-0005-0000-0000-0000AD570000}"/>
    <cellStyle name="Percent 17 2 2 2" xfId="24304" xr:uid="{00000000-0005-0000-0000-0000AE570000}"/>
    <cellStyle name="Percent 17 2 3" xfId="17762" xr:uid="{00000000-0005-0000-0000-0000AF570000}"/>
    <cellStyle name="Percent 17 2 3 2" xfId="24305" xr:uid="{00000000-0005-0000-0000-0000B0570000}"/>
    <cellStyle name="Percent 17 3" xfId="17763" xr:uid="{00000000-0005-0000-0000-0000B1570000}"/>
    <cellStyle name="Percent 17 3 2" xfId="17764" xr:uid="{00000000-0005-0000-0000-0000B2570000}"/>
    <cellStyle name="Percent 17 3 2 2" xfId="24306" xr:uid="{00000000-0005-0000-0000-0000B3570000}"/>
    <cellStyle name="Percent 17 3 3" xfId="17765" xr:uid="{00000000-0005-0000-0000-0000B4570000}"/>
    <cellStyle name="Percent 17 3 3 2" xfId="24307" xr:uid="{00000000-0005-0000-0000-0000B5570000}"/>
    <cellStyle name="Percent 17 4" xfId="17766" xr:uid="{00000000-0005-0000-0000-0000B6570000}"/>
    <cellStyle name="Percent 17 4 2" xfId="17767" xr:uid="{00000000-0005-0000-0000-0000B7570000}"/>
    <cellStyle name="Percent 17 4 2 2" xfId="24308" xr:uid="{00000000-0005-0000-0000-0000B8570000}"/>
    <cellStyle name="Percent 17 4 3" xfId="17768" xr:uid="{00000000-0005-0000-0000-0000B9570000}"/>
    <cellStyle name="Percent 17 4 3 2" xfId="24309" xr:uid="{00000000-0005-0000-0000-0000BA570000}"/>
    <cellStyle name="Percent 17 5" xfId="17769" xr:uid="{00000000-0005-0000-0000-0000BB570000}"/>
    <cellStyle name="Percent 17 5 2" xfId="17770" xr:uid="{00000000-0005-0000-0000-0000BC570000}"/>
    <cellStyle name="Percent 17 5 2 2" xfId="24310" xr:uid="{00000000-0005-0000-0000-0000BD570000}"/>
    <cellStyle name="Percent 17 5 3" xfId="17771" xr:uid="{00000000-0005-0000-0000-0000BE570000}"/>
    <cellStyle name="Percent 17 5 3 2" xfId="24311" xr:uid="{00000000-0005-0000-0000-0000BF570000}"/>
    <cellStyle name="Percent 17 6" xfId="17772" xr:uid="{00000000-0005-0000-0000-0000C0570000}"/>
    <cellStyle name="Percent 17 6 2" xfId="17773" xr:uid="{00000000-0005-0000-0000-0000C1570000}"/>
    <cellStyle name="Percent 17 6 2 2" xfId="24312" xr:uid="{00000000-0005-0000-0000-0000C2570000}"/>
    <cellStyle name="Percent 17 6 3" xfId="17774" xr:uid="{00000000-0005-0000-0000-0000C3570000}"/>
    <cellStyle name="Percent 17 6 3 2" xfId="24313" xr:uid="{00000000-0005-0000-0000-0000C4570000}"/>
    <cellStyle name="Percent 17 7" xfId="17775" xr:uid="{00000000-0005-0000-0000-0000C5570000}"/>
    <cellStyle name="Percent 17 8" xfId="17776" xr:uid="{00000000-0005-0000-0000-0000C6570000}"/>
    <cellStyle name="Percent 17 9" xfId="17777" xr:uid="{00000000-0005-0000-0000-0000C7570000}"/>
    <cellStyle name="Percent 170" xfId="17778" xr:uid="{00000000-0005-0000-0000-0000C8570000}"/>
    <cellStyle name="Percent 170 2" xfId="24314" xr:uid="{00000000-0005-0000-0000-0000C9570000}"/>
    <cellStyle name="Percent 171" xfId="17779" xr:uid="{00000000-0005-0000-0000-0000CA570000}"/>
    <cellStyle name="Percent 171 2" xfId="24315" xr:uid="{00000000-0005-0000-0000-0000CB570000}"/>
    <cellStyle name="Percent 172" xfId="17780" xr:uid="{00000000-0005-0000-0000-0000CC570000}"/>
    <cellStyle name="Percent 172 2" xfId="24316" xr:uid="{00000000-0005-0000-0000-0000CD570000}"/>
    <cellStyle name="Percent 173" xfId="17781" xr:uid="{00000000-0005-0000-0000-0000CE570000}"/>
    <cellStyle name="Percent 173 2" xfId="24317" xr:uid="{00000000-0005-0000-0000-0000CF570000}"/>
    <cellStyle name="Percent 174" xfId="17782" xr:uid="{00000000-0005-0000-0000-0000D0570000}"/>
    <cellStyle name="Percent 174 2" xfId="24318" xr:uid="{00000000-0005-0000-0000-0000D1570000}"/>
    <cellStyle name="Percent 175" xfId="17783" xr:uid="{00000000-0005-0000-0000-0000D2570000}"/>
    <cellStyle name="Percent 175 2" xfId="24319" xr:uid="{00000000-0005-0000-0000-0000D3570000}"/>
    <cellStyle name="Percent 176" xfId="17784" xr:uid="{00000000-0005-0000-0000-0000D4570000}"/>
    <cellStyle name="Percent 176 2" xfId="24320" xr:uid="{00000000-0005-0000-0000-0000D5570000}"/>
    <cellStyle name="Percent 177" xfId="17785" xr:uid="{00000000-0005-0000-0000-0000D6570000}"/>
    <cellStyle name="Percent 177 2" xfId="24321" xr:uid="{00000000-0005-0000-0000-0000D7570000}"/>
    <cellStyle name="Percent 178" xfId="17786" xr:uid="{00000000-0005-0000-0000-0000D8570000}"/>
    <cellStyle name="Percent 178 2" xfId="24322" xr:uid="{00000000-0005-0000-0000-0000D9570000}"/>
    <cellStyle name="Percent 179" xfId="17787" xr:uid="{00000000-0005-0000-0000-0000DA570000}"/>
    <cellStyle name="Percent 179 2" xfId="24323" xr:uid="{00000000-0005-0000-0000-0000DB570000}"/>
    <cellStyle name="Percent 18" xfId="17788" xr:uid="{00000000-0005-0000-0000-0000DC570000}"/>
    <cellStyle name="Percent 18 10" xfId="17789" xr:uid="{00000000-0005-0000-0000-0000DD570000}"/>
    <cellStyle name="Percent 18 11" xfId="17790" xr:uid="{00000000-0005-0000-0000-0000DE570000}"/>
    <cellStyle name="Percent 18 12" xfId="17791" xr:uid="{00000000-0005-0000-0000-0000DF570000}"/>
    <cellStyle name="Percent 18 13" xfId="17792" xr:uid="{00000000-0005-0000-0000-0000E0570000}"/>
    <cellStyle name="Percent 18 14" xfId="17793" xr:uid="{00000000-0005-0000-0000-0000E1570000}"/>
    <cellStyle name="Percent 18 15" xfId="17794" xr:uid="{00000000-0005-0000-0000-0000E2570000}"/>
    <cellStyle name="Percent 18 16" xfId="17795" xr:uid="{00000000-0005-0000-0000-0000E3570000}"/>
    <cellStyle name="Percent 18 16 2" xfId="24324" xr:uid="{00000000-0005-0000-0000-0000E4570000}"/>
    <cellStyle name="Percent 18 17" xfId="17796" xr:uid="{00000000-0005-0000-0000-0000E5570000}"/>
    <cellStyle name="Percent 18 17 2" xfId="24325" xr:uid="{00000000-0005-0000-0000-0000E6570000}"/>
    <cellStyle name="Percent 18 18" xfId="17797" xr:uid="{00000000-0005-0000-0000-0000E7570000}"/>
    <cellStyle name="Percent 18 2" xfId="17798" xr:uid="{00000000-0005-0000-0000-0000E8570000}"/>
    <cellStyle name="Percent 18 2 2" xfId="17799" xr:uid="{00000000-0005-0000-0000-0000E9570000}"/>
    <cellStyle name="Percent 18 2 2 2" xfId="24326" xr:uid="{00000000-0005-0000-0000-0000EA570000}"/>
    <cellStyle name="Percent 18 2 3" xfId="17800" xr:uid="{00000000-0005-0000-0000-0000EB570000}"/>
    <cellStyle name="Percent 18 2 3 2" xfId="24327" xr:uid="{00000000-0005-0000-0000-0000EC570000}"/>
    <cellStyle name="Percent 18 3" xfId="17801" xr:uid="{00000000-0005-0000-0000-0000ED570000}"/>
    <cellStyle name="Percent 18 3 2" xfId="17802" xr:uid="{00000000-0005-0000-0000-0000EE570000}"/>
    <cellStyle name="Percent 18 3 2 2" xfId="24328" xr:uid="{00000000-0005-0000-0000-0000EF570000}"/>
    <cellStyle name="Percent 18 3 3" xfId="17803" xr:uid="{00000000-0005-0000-0000-0000F0570000}"/>
    <cellStyle name="Percent 18 3 3 2" xfId="24329" xr:uid="{00000000-0005-0000-0000-0000F1570000}"/>
    <cellStyle name="Percent 18 4" xfId="17804" xr:uid="{00000000-0005-0000-0000-0000F2570000}"/>
    <cellStyle name="Percent 18 4 2" xfId="17805" xr:uid="{00000000-0005-0000-0000-0000F3570000}"/>
    <cellStyle name="Percent 18 4 2 2" xfId="24330" xr:uid="{00000000-0005-0000-0000-0000F4570000}"/>
    <cellStyle name="Percent 18 4 3" xfId="17806" xr:uid="{00000000-0005-0000-0000-0000F5570000}"/>
    <cellStyle name="Percent 18 4 3 2" xfId="24331" xr:uid="{00000000-0005-0000-0000-0000F6570000}"/>
    <cellStyle name="Percent 18 5" xfId="17807" xr:uid="{00000000-0005-0000-0000-0000F7570000}"/>
    <cellStyle name="Percent 18 5 2" xfId="17808" xr:uid="{00000000-0005-0000-0000-0000F8570000}"/>
    <cellStyle name="Percent 18 5 2 2" xfId="24332" xr:uid="{00000000-0005-0000-0000-0000F9570000}"/>
    <cellStyle name="Percent 18 5 3" xfId="17809" xr:uid="{00000000-0005-0000-0000-0000FA570000}"/>
    <cellStyle name="Percent 18 5 3 2" xfId="24333" xr:uid="{00000000-0005-0000-0000-0000FB570000}"/>
    <cellStyle name="Percent 18 6" xfId="17810" xr:uid="{00000000-0005-0000-0000-0000FC570000}"/>
    <cellStyle name="Percent 18 6 2" xfId="17811" xr:uid="{00000000-0005-0000-0000-0000FD570000}"/>
    <cellStyle name="Percent 18 6 2 2" xfId="24334" xr:uid="{00000000-0005-0000-0000-0000FE570000}"/>
    <cellStyle name="Percent 18 6 3" xfId="17812" xr:uid="{00000000-0005-0000-0000-0000FF570000}"/>
    <cellStyle name="Percent 18 6 3 2" xfId="24335" xr:uid="{00000000-0005-0000-0000-000000580000}"/>
    <cellStyle name="Percent 18 7" xfId="17813" xr:uid="{00000000-0005-0000-0000-000001580000}"/>
    <cellStyle name="Percent 18 8" xfId="17814" xr:uid="{00000000-0005-0000-0000-000002580000}"/>
    <cellStyle name="Percent 18 9" xfId="17815" xr:uid="{00000000-0005-0000-0000-000003580000}"/>
    <cellStyle name="Percent 180" xfId="17816" xr:uid="{00000000-0005-0000-0000-000004580000}"/>
    <cellStyle name="Percent 180 2" xfId="24336" xr:uid="{00000000-0005-0000-0000-000005580000}"/>
    <cellStyle name="Percent 181" xfId="17817" xr:uid="{00000000-0005-0000-0000-000006580000}"/>
    <cellStyle name="Percent 181 2" xfId="24337" xr:uid="{00000000-0005-0000-0000-000007580000}"/>
    <cellStyle name="Percent 182" xfId="17818" xr:uid="{00000000-0005-0000-0000-000008580000}"/>
    <cellStyle name="Percent 183" xfId="17819" xr:uid="{00000000-0005-0000-0000-000009580000}"/>
    <cellStyle name="Percent 184" xfId="17820" xr:uid="{00000000-0005-0000-0000-00000A580000}"/>
    <cellStyle name="Percent 185" xfId="17821" xr:uid="{00000000-0005-0000-0000-00000B580000}"/>
    <cellStyle name="Percent 186" xfId="17822" xr:uid="{00000000-0005-0000-0000-00000C580000}"/>
    <cellStyle name="Percent 19" xfId="17823" xr:uid="{00000000-0005-0000-0000-00000D580000}"/>
    <cellStyle name="Percent 19 10" xfId="17824" xr:uid="{00000000-0005-0000-0000-00000E580000}"/>
    <cellStyle name="Percent 19 11" xfId="17825" xr:uid="{00000000-0005-0000-0000-00000F580000}"/>
    <cellStyle name="Percent 19 12" xfId="17826" xr:uid="{00000000-0005-0000-0000-000010580000}"/>
    <cellStyle name="Percent 19 13" xfId="17827" xr:uid="{00000000-0005-0000-0000-000011580000}"/>
    <cellStyle name="Percent 19 14" xfId="17828" xr:uid="{00000000-0005-0000-0000-000012580000}"/>
    <cellStyle name="Percent 19 15" xfId="17829" xr:uid="{00000000-0005-0000-0000-000013580000}"/>
    <cellStyle name="Percent 19 16" xfId="17830" xr:uid="{00000000-0005-0000-0000-000014580000}"/>
    <cellStyle name="Percent 19 16 2" xfId="24338" xr:uid="{00000000-0005-0000-0000-000015580000}"/>
    <cellStyle name="Percent 19 17" xfId="17831" xr:uid="{00000000-0005-0000-0000-000016580000}"/>
    <cellStyle name="Percent 19 17 2" xfId="24339" xr:uid="{00000000-0005-0000-0000-000017580000}"/>
    <cellStyle name="Percent 19 18" xfId="17832" xr:uid="{00000000-0005-0000-0000-000018580000}"/>
    <cellStyle name="Percent 19 2" xfId="17833" xr:uid="{00000000-0005-0000-0000-000019580000}"/>
    <cellStyle name="Percent 19 2 2" xfId="17834" xr:uid="{00000000-0005-0000-0000-00001A580000}"/>
    <cellStyle name="Percent 19 2 2 2" xfId="24340" xr:uid="{00000000-0005-0000-0000-00001B580000}"/>
    <cellStyle name="Percent 19 2 3" xfId="17835" xr:uid="{00000000-0005-0000-0000-00001C580000}"/>
    <cellStyle name="Percent 19 2 3 2" xfId="24341" xr:uid="{00000000-0005-0000-0000-00001D580000}"/>
    <cellStyle name="Percent 19 3" xfId="17836" xr:uid="{00000000-0005-0000-0000-00001E580000}"/>
    <cellStyle name="Percent 19 3 2" xfId="17837" xr:uid="{00000000-0005-0000-0000-00001F580000}"/>
    <cellStyle name="Percent 19 3 2 2" xfId="24342" xr:uid="{00000000-0005-0000-0000-000020580000}"/>
    <cellStyle name="Percent 19 3 3" xfId="17838" xr:uid="{00000000-0005-0000-0000-000021580000}"/>
    <cellStyle name="Percent 19 3 3 2" xfId="24343" xr:uid="{00000000-0005-0000-0000-000022580000}"/>
    <cellStyle name="Percent 19 4" xfId="17839" xr:uid="{00000000-0005-0000-0000-000023580000}"/>
    <cellStyle name="Percent 19 4 2" xfId="17840" xr:uid="{00000000-0005-0000-0000-000024580000}"/>
    <cellStyle name="Percent 19 4 2 2" xfId="24344" xr:uid="{00000000-0005-0000-0000-000025580000}"/>
    <cellStyle name="Percent 19 4 3" xfId="17841" xr:uid="{00000000-0005-0000-0000-000026580000}"/>
    <cellStyle name="Percent 19 4 3 2" xfId="24345" xr:uid="{00000000-0005-0000-0000-000027580000}"/>
    <cellStyle name="Percent 19 5" xfId="17842" xr:uid="{00000000-0005-0000-0000-000028580000}"/>
    <cellStyle name="Percent 19 5 2" xfId="17843" xr:uid="{00000000-0005-0000-0000-000029580000}"/>
    <cellStyle name="Percent 19 5 2 2" xfId="24346" xr:uid="{00000000-0005-0000-0000-00002A580000}"/>
    <cellStyle name="Percent 19 5 3" xfId="17844" xr:uid="{00000000-0005-0000-0000-00002B580000}"/>
    <cellStyle name="Percent 19 5 3 2" xfId="24347" xr:uid="{00000000-0005-0000-0000-00002C580000}"/>
    <cellStyle name="Percent 19 6" xfId="17845" xr:uid="{00000000-0005-0000-0000-00002D580000}"/>
    <cellStyle name="Percent 19 6 2" xfId="17846" xr:uid="{00000000-0005-0000-0000-00002E580000}"/>
    <cellStyle name="Percent 19 6 2 2" xfId="24348" xr:uid="{00000000-0005-0000-0000-00002F580000}"/>
    <cellStyle name="Percent 19 6 3" xfId="17847" xr:uid="{00000000-0005-0000-0000-000030580000}"/>
    <cellStyle name="Percent 19 6 3 2" xfId="24349" xr:uid="{00000000-0005-0000-0000-000031580000}"/>
    <cellStyle name="Percent 19 7" xfId="17848" xr:uid="{00000000-0005-0000-0000-000032580000}"/>
    <cellStyle name="Percent 19 8" xfId="17849" xr:uid="{00000000-0005-0000-0000-000033580000}"/>
    <cellStyle name="Percent 19 9" xfId="17850" xr:uid="{00000000-0005-0000-0000-000034580000}"/>
    <cellStyle name="Percent 2" xfId="4" xr:uid="{00000000-0005-0000-0000-000035580000}"/>
    <cellStyle name="Percent 2 10" xfId="17851" xr:uid="{00000000-0005-0000-0000-000036580000}"/>
    <cellStyle name="Percent 2 10 2" xfId="24350" xr:uid="{00000000-0005-0000-0000-000037580000}"/>
    <cellStyle name="Percent 2 11" xfId="17852" xr:uid="{00000000-0005-0000-0000-000038580000}"/>
    <cellStyle name="Percent 2 11 2" xfId="24351" xr:uid="{00000000-0005-0000-0000-000039580000}"/>
    <cellStyle name="Percent 2 12" xfId="17853" xr:uid="{00000000-0005-0000-0000-00003A580000}"/>
    <cellStyle name="Percent 2 12 2" xfId="24352" xr:uid="{00000000-0005-0000-0000-00003B580000}"/>
    <cellStyle name="Percent 2 13" xfId="17854" xr:uid="{00000000-0005-0000-0000-00003C580000}"/>
    <cellStyle name="Percent 2 13 2" xfId="24353" xr:uid="{00000000-0005-0000-0000-00003D580000}"/>
    <cellStyle name="Percent 2 2" xfId="17855" xr:uid="{00000000-0005-0000-0000-00003E580000}"/>
    <cellStyle name="Percent 2 2 2" xfId="17856" xr:uid="{00000000-0005-0000-0000-00003F580000}"/>
    <cellStyle name="Percent 2 2 2 2" xfId="17857" xr:uid="{00000000-0005-0000-0000-000040580000}"/>
    <cellStyle name="Percent 2 2 2 2 2" xfId="24354" xr:uid="{00000000-0005-0000-0000-000041580000}"/>
    <cellStyle name="Percent 2 2 2 3" xfId="17858" xr:uid="{00000000-0005-0000-0000-000042580000}"/>
    <cellStyle name="Percent 2 2 2 3 2" xfId="24355" xr:uid="{00000000-0005-0000-0000-000043580000}"/>
    <cellStyle name="Percent 2 2 2 4" xfId="17859" xr:uid="{00000000-0005-0000-0000-000044580000}"/>
    <cellStyle name="Percent 2 2 2 4 2" xfId="24356" xr:uid="{00000000-0005-0000-0000-000045580000}"/>
    <cellStyle name="Percent 2 2 3" xfId="17860" xr:uid="{00000000-0005-0000-0000-000046580000}"/>
    <cellStyle name="Percent 2 2 3 2" xfId="24357" xr:uid="{00000000-0005-0000-0000-000047580000}"/>
    <cellStyle name="Percent 2 2 4" xfId="17861" xr:uid="{00000000-0005-0000-0000-000048580000}"/>
    <cellStyle name="Percent 2 2 4 2" xfId="24358" xr:uid="{00000000-0005-0000-0000-000049580000}"/>
    <cellStyle name="Percent 2 2 5" xfId="17862" xr:uid="{00000000-0005-0000-0000-00004A580000}"/>
    <cellStyle name="Percent 2 2 5 2" xfId="24359" xr:uid="{00000000-0005-0000-0000-00004B580000}"/>
    <cellStyle name="Percent 2 2 6" xfId="17863" xr:uid="{00000000-0005-0000-0000-00004C580000}"/>
    <cellStyle name="Percent 2 2 6 2" xfId="24360" xr:uid="{00000000-0005-0000-0000-00004D580000}"/>
    <cellStyle name="Percent 2 2 7" xfId="17864" xr:uid="{00000000-0005-0000-0000-00004E580000}"/>
    <cellStyle name="Percent 2 2 7 2" xfId="24361" xr:uid="{00000000-0005-0000-0000-00004F580000}"/>
    <cellStyle name="Percent 2 3" xfId="17865" xr:uid="{00000000-0005-0000-0000-000050580000}"/>
    <cellStyle name="Percent 2 3 2" xfId="17866" xr:uid="{00000000-0005-0000-0000-000051580000}"/>
    <cellStyle name="Percent 2 3 2 2" xfId="17867" xr:uid="{00000000-0005-0000-0000-000052580000}"/>
    <cellStyle name="Percent 2 3 2 2 2" xfId="24363" xr:uid="{00000000-0005-0000-0000-000053580000}"/>
    <cellStyle name="Percent 2 3 2 3" xfId="24362" xr:uid="{00000000-0005-0000-0000-000054580000}"/>
    <cellStyle name="Percent 2 3 3" xfId="17868" xr:uid="{00000000-0005-0000-0000-000055580000}"/>
    <cellStyle name="Percent 2 3 3 2" xfId="24364" xr:uid="{00000000-0005-0000-0000-000056580000}"/>
    <cellStyle name="Percent 2 3 4" xfId="17869" xr:uid="{00000000-0005-0000-0000-000057580000}"/>
    <cellStyle name="Percent 2 3 4 2" xfId="24365" xr:uid="{00000000-0005-0000-0000-000058580000}"/>
    <cellStyle name="Percent 2 3 5" xfId="17870" xr:uid="{00000000-0005-0000-0000-000059580000}"/>
    <cellStyle name="Percent 2 3 5 2" xfId="24366" xr:uid="{00000000-0005-0000-0000-00005A580000}"/>
    <cellStyle name="Percent 2 4" xfId="17871" xr:uid="{00000000-0005-0000-0000-00005B580000}"/>
    <cellStyle name="Percent 2 4 2" xfId="17872" xr:uid="{00000000-0005-0000-0000-00005C580000}"/>
    <cellStyle name="Percent 2 4 2 2" xfId="24367" xr:uid="{00000000-0005-0000-0000-00005D580000}"/>
    <cellStyle name="Percent 2 4 3" xfId="17873" xr:uid="{00000000-0005-0000-0000-00005E580000}"/>
    <cellStyle name="Percent 2 4 3 2" xfId="24368" xr:uid="{00000000-0005-0000-0000-00005F580000}"/>
    <cellStyle name="Percent 2 4 4" xfId="17874" xr:uid="{00000000-0005-0000-0000-000060580000}"/>
    <cellStyle name="Percent 2 4 4 2" xfId="24369" xr:uid="{00000000-0005-0000-0000-000061580000}"/>
    <cellStyle name="Percent 2 5" xfId="17875" xr:uid="{00000000-0005-0000-0000-000062580000}"/>
    <cellStyle name="Percent 2 5 2" xfId="24370" xr:uid="{00000000-0005-0000-0000-000063580000}"/>
    <cellStyle name="Percent 2 6" xfId="17876" xr:uid="{00000000-0005-0000-0000-000064580000}"/>
    <cellStyle name="Percent 2 6 2" xfId="24371" xr:uid="{00000000-0005-0000-0000-000065580000}"/>
    <cellStyle name="Percent 2 7" xfId="17877" xr:uid="{00000000-0005-0000-0000-000066580000}"/>
    <cellStyle name="Percent 2 7 2" xfId="24372" xr:uid="{00000000-0005-0000-0000-000067580000}"/>
    <cellStyle name="Percent 2 8" xfId="17878" xr:uid="{00000000-0005-0000-0000-000068580000}"/>
    <cellStyle name="Percent 2 8 2" xfId="24373" xr:uid="{00000000-0005-0000-0000-000069580000}"/>
    <cellStyle name="Percent 2 9" xfId="17879" xr:uid="{00000000-0005-0000-0000-00006A580000}"/>
    <cellStyle name="Percent 2 9 2" xfId="24374" xr:uid="{00000000-0005-0000-0000-00006B580000}"/>
    <cellStyle name="Percent 20" xfId="17880" xr:uid="{00000000-0005-0000-0000-00006C580000}"/>
    <cellStyle name="Percent 20 10" xfId="17881" xr:uid="{00000000-0005-0000-0000-00006D580000}"/>
    <cellStyle name="Percent 20 11" xfId="17882" xr:uid="{00000000-0005-0000-0000-00006E580000}"/>
    <cellStyle name="Percent 20 12" xfId="17883" xr:uid="{00000000-0005-0000-0000-00006F580000}"/>
    <cellStyle name="Percent 20 13" xfId="17884" xr:uid="{00000000-0005-0000-0000-000070580000}"/>
    <cellStyle name="Percent 20 14" xfId="17885" xr:uid="{00000000-0005-0000-0000-000071580000}"/>
    <cellStyle name="Percent 20 15" xfId="17886" xr:uid="{00000000-0005-0000-0000-000072580000}"/>
    <cellStyle name="Percent 20 16" xfId="17887" xr:uid="{00000000-0005-0000-0000-000073580000}"/>
    <cellStyle name="Percent 20 16 2" xfId="24375" xr:uid="{00000000-0005-0000-0000-000074580000}"/>
    <cellStyle name="Percent 20 17" xfId="17888" xr:uid="{00000000-0005-0000-0000-000075580000}"/>
    <cellStyle name="Percent 20 17 2" xfId="24376" xr:uid="{00000000-0005-0000-0000-000076580000}"/>
    <cellStyle name="Percent 20 18" xfId="17889" xr:uid="{00000000-0005-0000-0000-000077580000}"/>
    <cellStyle name="Percent 20 2" xfId="17890" xr:uid="{00000000-0005-0000-0000-000078580000}"/>
    <cellStyle name="Percent 20 2 2" xfId="17891" xr:uid="{00000000-0005-0000-0000-000079580000}"/>
    <cellStyle name="Percent 20 2 2 2" xfId="24377" xr:uid="{00000000-0005-0000-0000-00007A580000}"/>
    <cellStyle name="Percent 20 2 3" xfId="17892" xr:uid="{00000000-0005-0000-0000-00007B580000}"/>
    <cellStyle name="Percent 20 2 3 2" xfId="24378" xr:uid="{00000000-0005-0000-0000-00007C580000}"/>
    <cellStyle name="Percent 20 3" xfId="17893" xr:uid="{00000000-0005-0000-0000-00007D580000}"/>
    <cellStyle name="Percent 20 3 2" xfId="17894" xr:uid="{00000000-0005-0000-0000-00007E580000}"/>
    <cellStyle name="Percent 20 3 2 2" xfId="24379" xr:uid="{00000000-0005-0000-0000-00007F580000}"/>
    <cellStyle name="Percent 20 3 3" xfId="17895" xr:uid="{00000000-0005-0000-0000-000080580000}"/>
    <cellStyle name="Percent 20 3 3 2" xfId="24380" xr:uid="{00000000-0005-0000-0000-000081580000}"/>
    <cellStyle name="Percent 20 4" xfId="17896" xr:uid="{00000000-0005-0000-0000-000082580000}"/>
    <cellStyle name="Percent 20 4 2" xfId="17897" xr:uid="{00000000-0005-0000-0000-000083580000}"/>
    <cellStyle name="Percent 20 4 2 2" xfId="24381" xr:uid="{00000000-0005-0000-0000-000084580000}"/>
    <cellStyle name="Percent 20 4 3" xfId="17898" xr:uid="{00000000-0005-0000-0000-000085580000}"/>
    <cellStyle name="Percent 20 4 3 2" xfId="24382" xr:uid="{00000000-0005-0000-0000-000086580000}"/>
    <cellStyle name="Percent 20 5" xfId="17899" xr:uid="{00000000-0005-0000-0000-000087580000}"/>
    <cellStyle name="Percent 20 5 2" xfId="17900" xr:uid="{00000000-0005-0000-0000-000088580000}"/>
    <cellStyle name="Percent 20 5 2 2" xfId="24383" xr:uid="{00000000-0005-0000-0000-000089580000}"/>
    <cellStyle name="Percent 20 5 3" xfId="17901" xr:uid="{00000000-0005-0000-0000-00008A580000}"/>
    <cellStyle name="Percent 20 5 3 2" xfId="24384" xr:uid="{00000000-0005-0000-0000-00008B580000}"/>
    <cellStyle name="Percent 20 6" xfId="17902" xr:uid="{00000000-0005-0000-0000-00008C580000}"/>
    <cellStyle name="Percent 20 6 2" xfId="17903" xr:uid="{00000000-0005-0000-0000-00008D580000}"/>
    <cellStyle name="Percent 20 6 2 2" xfId="24385" xr:uid="{00000000-0005-0000-0000-00008E580000}"/>
    <cellStyle name="Percent 20 6 3" xfId="17904" xr:uid="{00000000-0005-0000-0000-00008F580000}"/>
    <cellStyle name="Percent 20 6 3 2" xfId="24386" xr:uid="{00000000-0005-0000-0000-000090580000}"/>
    <cellStyle name="Percent 20 7" xfId="17905" xr:uid="{00000000-0005-0000-0000-000091580000}"/>
    <cellStyle name="Percent 20 8" xfId="17906" xr:uid="{00000000-0005-0000-0000-000092580000}"/>
    <cellStyle name="Percent 20 9" xfId="17907" xr:uid="{00000000-0005-0000-0000-000093580000}"/>
    <cellStyle name="Percent 21" xfId="17908" xr:uid="{00000000-0005-0000-0000-000094580000}"/>
    <cellStyle name="Percent 21 10" xfId="17909" xr:uid="{00000000-0005-0000-0000-000095580000}"/>
    <cellStyle name="Percent 21 11" xfId="17910" xr:uid="{00000000-0005-0000-0000-000096580000}"/>
    <cellStyle name="Percent 21 12" xfId="17911" xr:uid="{00000000-0005-0000-0000-000097580000}"/>
    <cellStyle name="Percent 21 13" xfId="17912" xr:uid="{00000000-0005-0000-0000-000098580000}"/>
    <cellStyle name="Percent 21 14" xfId="17913" xr:uid="{00000000-0005-0000-0000-000099580000}"/>
    <cellStyle name="Percent 21 15" xfId="17914" xr:uid="{00000000-0005-0000-0000-00009A580000}"/>
    <cellStyle name="Percent 21 16" xfId="17915" xr:uid="{00000000-0005-0000-0000-00009B580000}"/>
    <cellStyle name="Percent 21 16 2" xfId="24387" xr:uid="{00000000-0005-0000-0000-00009C580000}"/>
    <cellStyle name="Percent 21 17" xfId="17916" xr:uid="{00000000-0005-0000-0000-00009D580000}"/>
    <cellStyle name="Percent 21 17 2" xfId="24388" xr:uid="{00000000-0005-0000-0000-00009E580000}"/>
    <cellStyle name="Percent 21 18" xfId="17917" xr:uid="{00000000-0005-0000-0000-00009F580000}"/>
    <cellStyle name="Percent 21 2" xfId="17918" xr:uid="{00000000-0005-0000-0000-0000A0580000}"/>
    <cellStyle name="Percent 21 2 2" xfId="17919" xr:uid="{00000000-0005-0000-0000-0000A1580000}"/>
    <cellStyle name="Percent 21 2 2 2" xfId="24389" xr:uid="{00000000-0005-0000-0000-0000A2580000}"/>
    <cellStyle name="Percent 21 2 3" xfId="17920" xr:uid="{00000000-0005-0000-0000-0000A3580000}"/>
    <cellStyle name="Percent 21 2 3 2" xfId="24390" xr:uid="{00000000-0005-0000-0000-0000A4580000}"/>
    <cellStyle name="Percent 21 3" xfId="17921" xr:uid="{00000000-0005-0000-0000-0000A5580000}"/>
    <cellStyle name="Percent 21 3 2" xfId="17922" xr:uid="{00000000-0005-0000-0000-0000A6580000}"/>
    <cellStyle name="Percent 21 3 2 2" xfId="24391" xr:uid="{00000000-0005-0000-0000-0000A7580000}"/>
    <cellStyle name="Percent 21 3 3" xfId="17923" xr:uid="{00000000-0005-0000-0000-0000A8580000}"/>
    <cellStyle name="Percent 21 3 3 2" xfId="24392" xr:uid="{00000000-0005-0000-0000-0000A9580000}"/>
    <cellStyle name="Percent 21 4" xfId="17924" xr:uid="{00000000-0005-0000-0000-0000AA580000}"/>
    <cellStyle name="Percent 21 4 2" xfId="17925" xr:uid="{00000000-0005-0000-0000-0000AB580000}"/>
    <cellStyle name="Percent 21 4 2 2" xfId="24393" xr:uid="{00000000-0005-0000-0000-0000AC580000}"/>
    <cellStyle name="Percent 21 4 3" xfId="17926" xr:uid="{00000000-0005-0000-0000-0000AD580000}"/>
    <cellStyle name="Percent 21 4 3 2" xfId="24394" xr:uid="{00000000-0005-0000-0000-0000AE580000}"/>
    <cellStyle name="Percent 21 5" xfId="17927" xr:uid="{00000000-0005-0000-0000-0000AF580000}"/>
    <cellStyle name="Percent 21 5 2" xfId="17928" xr:uid="{00000000-0005-0000-0000-0000B0580000}"/>
    <cellStyle name="Percent 21 5 2 2" xfId="24395" xr:uid="{00000000-0005-0000-0000-0000B1580000}"/>
    <cellStyle name="Percent 21 5 3" xfId="17929" xr:uid="{00000000-0005-0000-0000-0000B2580000}"/>
    <cellStyle name="Percent 21 5 3 2" xfId="24396" xr:uid="{00000000-0005-0000-0000-0000B3580000}"/>
    <cellStyle name="Percent 21 6" xfId="17930" xr:uid="{00000000-0005-0000-0000-0000B4580000}"/>
    <cellStyle name="Percent 21 6 2" xfId="17931" xr:uid="{00000000-0005-0000-0000-0000B5580000}"/>
    <cellStyle name="Percent 21 6 2 2" xfId="24397" xr:uid="{00000000-0005-0000-0000-0000B6580000}"/>
    <cellStyle name="Percent 21 6 3" xfId="17932" xr:uid="{00000000-0005-0000-0000-0000B7580000}"/>
    <cellStyle name="Percent 21 6 3 2" xfId="24398" xr:uid="{00000000-0005-0000-0000-0000B8580000}"/>
    <cellStyle name="Percent 21 7" xfId="17933" xr:uid="{00000000-0005-0000-0000-0000B9580000}"/>
    <cellStyle name="Percent 21 8" xfId="17934" xr:uid="{00000000-0005-0000-0000-0000BA580000}"/>
    <cellStyle name="Percent 21 9" xfId="17935" xr:uid="{00000000-0005-0000-0000-0000BB580000}"/>
    <cellStyle name="Percent 22" xfId="17936" xr:uid="{00000000-0005-0000-0000-0000BC580000}"/>
    <cellStyle name="Percent 22 10" xfId="17937" xr:uid="{00000000-0005-0000-0000-0000BD580000}"/>
    <cellStyle name="Percent 22 11" xfId="17938" xr:uid="{00000000-0005-0000-0000-0000BE580000}"/>
    <cellStyle name="Percent 22 12" xfId="17939" xr:uid="{00000000-0005-0000-0000-0000BF580000}"/>
    <cellStyle name="Percent 22 13" xfId="17940" xr:uid="{00000000-0005-0000-0000-0000C0580000}"/>
    <cellStyle name="Percent 22 14" xfId="17941" xr:uid="{00000000-0005-0000-0000-0000C1580000}"/>
    <cellStyle name="Percent 22 15" xfId="17942" xr:uid="{00000000-0005-0000-0000-0000C2580000}"/>
    <cellStyle name="Percent 22 16" xfId="17943" xr:uid="{00000000-0005-0000-0000-0000C3580000}"/>
    <cellStyle name="Percent 22 16 2" xfId="24399" xr:uid="{00000000-0005-0000-0000-0000C4580000}"/>
    <cellStyle name="Percent 22 17" xfId="17944" xr:uid="{00000000-0005-0000-0000-0000C5580000}"/>
    <cellStyle name="Percent 22 17 2" xfId="24400" xr:uid="{00000000-0005-0000-0000-0000C6580000}"/>
    <cellStyle name="Percent 22 18" xfId="17945" xr:uid="{00000000-0005-0000-0000-0000C7580000}"/>
    <cellStyle name="Percent 22 2" xfId="17946" xr:uid="{00000000-0005-0000-0000-0000C8580000}"/>
    <cellStyle name="Percent 22 2 2" xfId="17947" xr:uid="{00000000-0005-0000-0000-0000C9580000}"/>
    <cellStyle name="Percent 22 2 2 2" xfId="24401" xr:uid="{00000000-0005-0000-0000-0000CA580000}"/>
    <cellStyle name="Percent 22 2 3" xfId="17948" xr:uid="{00000000-0005-0000-0000-0000CB580000}"/>
    <cellStyle name="Percent 22 2 3 2" xfId="24402" xr:uid="{00000000-0005-0000-0000-0000CC580000}"/>
    <cellStyle name="Percent 22 3" xfId="17949" xr:uid="{00000000-0005-0000-0000-0000CD580000}"/>
    <cellStyle name="Percent 22 3 2" xfId="17950" xr:uid="{00000000-0005-0000-0000-0000CE580000}"/>
    <cellStyle name="Percent 22 3 2 2" xfId="24403" xr:uid="{00000000-0005-0000-0000-0000CF580000}"/>
    <cellStyle name="Percent 22 3 3" xfId="17951" xr:uid="{00000000-0005-0000-0000-0000D0580000}"/>
    <cellStyle name="Percent 22 3 3 2" xfId="24404" xr:uid="{00000000-0005-0000-0000-0000D1580000}"/>
    <cellStyle name="Percent 22 4" xfId="17952" xr:uid="{00000000-0005-0000-0000-0000D2580000}"/>
    <cellStyle name="Percent 22 4 2" xfId="17953" xr:uid="{00000000-0005-0000-0000-0000D3580000}"/>
    <cellStyle name="Percent 22 4 2 2" xfId="24405" xr:uid="{00000000-0005-0000-0000-0000D4580000}"/>
    <cellStyle name="Percent 22 4 3" xfId="17954" xr:uid="{00000000-0005-0000-0000-0000D5580000}"/>
    <cellStyle name="Percent 22 4 3 2" xfId="24406" xr:uid="{00000000-0005-0000-0000-0000D6580000}"/>
    <cellStyle name="Percent 22 5" xfId="17955" xr:uid="{00000000-0005-0000-0000-0000D7580000}"/>
    <cellStyle name="Percent 22 5 2" xfId="17956" xr:uid="{00000000-0005-0000-0000-0000D8580000}"/>
    <cellStyle name="Percent 22 5 2 2" xfId="24407" xr:uid="{00000000-0005-0000-0000-0000D9580000}"/>
    <cellStyle name="Percent 22 5 3" xfId="17957" xr:uid="{00000000-0005-0000-0000-0000DA580000}"/>
    <cellStyle name="Percent 22 5 3 2" xfId="24408" xr:uid="{00000000-0005-0000-0000-0000DB580000}"/>
    <cellStyle name="Percent 22 6" xfId="17958" xr:uid="{00000000-0005-0000-0000-0000DC580000}"/>
    <cellStyle name="Percent 22 7" xfId="17959" xr:uid="{00000000-0005-0000-0000-0000DD580000}"/>
    <cellStyle name="Percent 22 8" xfId="17960" xr:uid="{00000000-0005-0000-0000-0000DE580000}"/>
    <cellStyle name="Percent 22 9" xfId="17961" xr:uid="{00000000-0005-0000-0000-0000DF580000}"/>
    <cellStyle name="Percent 23" xfId="17962" xr:uid="{00000000-0005-0000-0000-0000E0580000}"/>
    <cellStyle name="Percent 23 10" xfId="17963" xr:uid="{00000000-0005-0000-0000-0000E1580000}"/>
    <cellStyle name="Percent 23 11" xfId="17964" xr:uid="{00000000-0005-0000-0000-0000E2580000}"/>
    <cellStyle name="Percent 23 12" xfId="17965" xr:uid="{00000000-0005-0000-0000-0000E3580000}"/>
    <cellStyle name="Percent 23 13" xfId="17966" xr:uid="{00000000-0005-0000-0000-0000E4580000}"/>
    <cellStyle name="Percent 23 14" xfId="17967" xr:uid="{00000000-0005-0000-0000-0000E5580000}"/>
    <cellStyle name="Percent 23 15" xfId="17968" xr:uid="{00000000-0005-0000-0000-0000E6580000}"/>
    <cellStyle name="Percent 23 16" xfId="17969" xr:uid="{00000000-0005-0000-0000-0000E7580000}"/>
    <cellStyle name="Percent 23 16 2" xfId="24409" xr:uid="{00000000-0005-0000-0000-0000E8580000}"/>
    <cellStyle name="Percent 23 17" xfId="17970" xr:uid="{00000000-0005-0000-0000-0000E9580000}"/>
    <cellStyle name="Percent 23 17 2" xfId="24410" xr:uid="{00000000-0005-0000-0000-0000EA580000}"/>
    <cellStyle name="Percent 23 18" xfId="17971" xr:uid="{00000000-0005-0000-0000-0000EB580000}"/>
    <cellStyle name="Percent 23 2" xfId="17972" xr:uid="{00000000-0005-0000-0000-0000EC580000}"/>
    <cellStyle name="Percent 23 2 2" xfId="17973" xr:uid="{00000000-0005-0000-0000-0000ED580000}"/>
    <cellStyle name="Percent 23 2 2 2" xfId="24411" xr:uid="{00000000-0005-0000-0000-0000EE580000}"/>
    <cellStyle name="Percent 23 2 3" xfId="17974" xr:uid="{00000000-0005-0000-0000-0000EF580000}"/>
    <cellStyle name="Percent 23 2 3 2" xfId="24412" xr:uid="{00000000-0005-0000-0000-0000F0580000}"/>
    <cellStyle name="Percent 23 3" xfId="17975" xr:uid="{00000000-0005-0000-0000-0000F1580000}"/>
    <cellStyle name="Percent 23 3 2" xfId="17976" xr:uid="{00000000-0005-0000-0000-0000F2580000}"/>
    <cellStyle name="Percent 23 3 2 2" xfId="24413" xr:uid="{00000000-0005-0000-0000-0000F3580000}"/>
    <cellStyle name="Percent 23 3 3" xfId="17977" xr:uid="{00000000-0005-0000-0000-0000F4580000}"/>
    <cellStyle name="Percent 23 3 3 2" xfId="24414" xr:uid="{00000000-0005-0000-0000-0000F5580000}"/>
    <cellStyle name="Percent 23 4" xfId="17978" xr:uid="{00000000-0005-0000-0000-0000F6580000}"/>
    <cellStyle name="Percent 23 4 2" xfId="17979" xr:uid="{00000000-0005-0000-0000-0000F7580000}"/>
    <cellStyle name="Percent 23 4 2 2" xfId="24415" xr:uid="{00000000-0005-0000-0000-0000F8580000}"/>
    <cellStyle name="Percent 23 4 3" xfId="17980" xr:uid="{00000000-0005-0000-0000-0000F9580000}"/>
    <cellStyle name="Percent 23 4 3 2" xfId="24416" xr:uid="{00000000-0005-0000-0000-0000FA580000}"/>
    <cellStyle name="Percent 23 5" xfId="17981" xr:uid="{00000000-0005-0000-0000-0000FB580000}"/>
    <cellStyle name="Percent 23 5 2" xfId="17982" xr:uid="{00000000-0005-0000-0000-0000FC580000}"/>
    <cellStyle name="Percent 23 5 2 2" xfId="24417" xr:uid="{00000000-0005-0000-0000-0000FD580000}"/>
    <cellStyle name="Percent 23 5 3" xfId="17983" xr:uid="{00000000-0005-0000-0000-0000FE580000}"/>
    <cellStyle name="Percent 23 5 3 2" xfId="24418" xr:uid="{00000000-0005-0000-0000-0000FF580000}"/>
    <cellStyle name="Percent 23 6" xfId="17984" xr:uid="{00000000-0005-0000-0000-000000590000}"/>
    <cellStyle name="Percent 23 7" xfId="17985" xr:uid="{00000000-0005-0000-0000-000001590000}"/>
    <cellStyle name="Percent 23 8" xfId="17986" xr:uid="{00000000-0005-0000-0000-000002590000}"/>
    <cellStyle name="Percent 23 9" xfId="17987" xr:uid="{00000000-0005-0000-0000-000003590000}"/>
    <cellStyle name="Percent 24" xfId="17988" xr:uid="{00000000-0005-0000-0000-000004590000}"/>
    <cellStyle name="Percent 24 10" xfId="17989" xr:uid="{00000000-0005-0000-0000-000005590000}"/>
    <cellStyle name="Percent 24 11" xfId="17990" xr:uid="{00000000-0005-0000-0000-000006590000}"/>
    <cellStyle name="Percent 24 12" xfId="17991" xr:uid="{00000000-0005-0000-0000-000007590000}"/>
    <cellStyle name="Percent 24 13" xfId="17992" xr:uid="{00000000-0005-0000-0000-000008590000}"/>
    <cellStyle name="Percent 24 14" xfId="17993" xr:uid="{00000000-0005-0000-0000-000009590000}"/>
    <cellStyle name="Percent 24 15" xfId="17994" xr:uid="{00000000-0005-0000-0000-00000A590000}"/>
    <cellStyle name="Percent 24 16" xfId="17995" xr:uid="{00000000-0005-0000-0000-00000B590000}"/>
    <cellStyle name="Percent 24 16 2" xfId="24419" xr:uid="{00000000-0005-0000-0000-00000C590000}"/>
    <cellStyle name="Percent 24 17" xfId="17996" xr:uid="{00000000-0005-0000-0000-00000D590000}"/>
    <cellStyle name="Percent 24 17 2" xfId="24420" xr:uid="{00000000-0005-0000-0000-00000E590000}"/>
    <cellStyle name="Percent 24 18" xfId="17997" xr:uid="{00000000-0005-0000-0000-00000F590000}"/>
    <cellStyle name="Percent 24 2" xfId="17998" xr:uid="{00000000-0005-0000-0000-000010590000}"/>
    <cellStyle name="Percent 24 2 2" xfId="17999" xr:uid="{00000000-0005-0000-0000-000011590000}"/>
    <cellStyle name="Percent 24 2 2 2" xfId="24421" xr:uid="{00000000-0005-0000-0000-000012590000}"/>
    <cellStyle name="Percent 24 2 3" xfId="18000" xr:uid="{00000000-0005-0000-0000-000013590000}"/>
    <cellStyle name="Percent 24 2 3 2" xfId="24422" xr:uid="{00000000-0005-0000-0000-000014590000}"/>
    <cellStyle name="Percent 24 2 4" xfId="18001" xr:uid="{00000000-0005-0000-0000-000015590000}"/>
    <cellStyle name="Percent 24 2 4 2" xfId="24423" xr:uid="{00000000-0005-0000-0000-000016590000}"/>
    <cellStyle name="Percent 24 3" xfId="18002" xr:uid="{00000000-0005-0000-0000-000017590000}"/>
    <cellStyle name="Percent 24 3 2" xfId="18003" xr:uid="{00000000-0005-0000-0000-000018590000}"/>
    <cellStyle name="Percent 24 3 2 2" xfId="24424" xr:uid="{00000000-0005-0000-0000-000019590000}"/>
    <cellStyle name="Percent 24 3 3" xfId="18004" xr:uid="{00000000-0005-0000-0000-00001A590000}"/>
    <cellStyle name="Percent 24 3 3 2" xfId="24425" xr:uid="{00000000-0005-0000-0000-00001B590000}"/>
    <cellStyle name="Percent 24 4" xfId="18005" xr:uid="{00000000-0005-0000-0000-00001C590000}"/>
    <cellStyle name="Percent 24 4 2" xfId="18006" xr:uid="{00000000-0005-0000-0000-00001D590000}"/>
    <cellStyle name="Percent 24 4 2 2" xfId="24426" xr:uid="{00000000-0005-0000-0000-00001E590000}"/>
    <cellStyle name="Percent 24 4 3" xfId="18007" xr:uid="{00000000-0005-0000-0000-00001F590000}"/>
    <cellStyle name="Percent 24 4 3 2" xfId="24427" xr:uid="{00000000-0005-0000-0000-000020590000}"/>
    <cellStyle name="Percent 24 5" xfId="18008" xr:uid="{00000000-0005-0000-0000-000021590000}"/>
    <cellStyle name="Percent 24 5 2" xfId="18009" xr:uid="{00000000-0005-0000-0000-000022590000}"/>
    <cellStyle name="Percent 24 5 2 2" xfId="24428" xr:uid="{00000000-0005-0000-0000-000023590000}"/>
    <cellStyle name="Percent 24 5 3" xfId="18010" xr:uid="{00000000-0005-0000-0000-000024590000}"/>
    <cellStyle name="Percent 24 5 3 2" xfId="24429" xr:uid="{00000000-0005-0000-0000-000025590000}"/>
    <cellStyle name="Percent 24 6" xfId="18011" xr:uid="{00000000-0005-0000-0000-000026590000}"/>
    <cellStyle name="Percent 24 7" xfId="18012" xr:uid="{00000000-0005-0000-0000-000027590000}"/>
    <cellStyle name="Percent 24 8" xfId="18013" xr:uid="{00000000-0005-0000-0000-000028590000}"/>
    <cellStyle name="Percent 24 9" xfId="18014" xr:uid="{00000000-0005-0000-0000-000029590000}"/>
    <cellStyle name="Percent 25" xfId="18015" xr:uid="{00000000-0005-0000-0000-00002A590000}"/>
    <cellStyle name="Percent 25 10" xfId="18016" xr:uid="{00000000-0005-0000-0000-00002B590000}"/>
    <cellStyle name="Percent 25 11" xfId="18017" xr:uid="{00000000-0005-0000-0000-00002C590000}"/>
    <cellStyle name="Percent 25 12" xfId="18018" xr:uid="{00000000-0005-0000-0000-00002D590000}"/>
    <cellStyle name="Percent 25 13" xfId="18019" xr:uid="{00000000-0005-0000-0000-00002E590000}"/>
    <cellStyle name="Percent 25 14" xfId="18020" xr:uid="{00000000-0005-0000-0000-00002F590000}"/>
    <cellStyle name="Percent 25 15" xfId="18021" xr:uid="{00000000-0005-0000-0000-000030590000}"/>
    <cellStyle name="Percent 25 16" xfId="18022" xr:uid="{00000000-0005-0000-0000-000031590000}"/>
    <cellStyle name="Percent 25 16 2" xfId="24430" xr:uid="{00000000-0005-0000-0000-000032590000}"/>
    <cellStyle name="Percent 25 17" xfId="18023" xr:uid="{00000000-0005-0000-0000-000033590000}"/>
    <cellStyle name="Percent 25 17 2" xfId="24431" xr:uid="{00000000-0005-0000-0000-000034590000}"/>
    <cellStyle name="Percent 25 18" xfId="18024" xr:uid="{00000000-0005-0000-0000-000035590000}"/>
    <cellStyle name="Percent 25 2" xfId="18025" xr:uid="{00000000-0005-0000-0000-000036590000}"/>
    <cellStyle name="Percent 25 2 2" xfId="18026" xr:uid="{00000000-0005-0000-0000-000037590000}"/>
    <cellStyle name="Percent 25 2 2 2" xfId="24432" xr:uid="{00000000-0005-0000-0000-000038590000}"/>
    <cellStyle name="Percent 25 2 3" xfId="18027" xr:uid="{00000000-0005-0000-0000-000039590000}"/>
    <cellStyle name="Percent 25 2 3 2" xfId="24433" xr:uid="{00000000-0005-0000-0000-00003A590000}"/>
    <cellStyle name="Percent 25 2 4" xfId="18028" xr:uid="{00000000-0005-0000-0000-00003B590000}"/>
    <cellStyle name="Percent 25 2 4 2" xfId="24434" xr:uid="{00000000-0005-0000-0000-00003C590000}"/>
    <cellStyle name="Percent 25 3" xfId="18029" xr:uid="{00000000-0005-0000-0000-00003D590000}"/>
    <cellStyle name="Percent 25 3 2" xfId="18030" xr:uid="{00000000-0005-0000-0000-00003E590000}"/>
    <cellStyle name="Percent 25 3 2 2" xfId="24435" xr:uid="{00000000-0005-0000-0000-00003F590000}"/>
    <cellStyle name="Percent 25 3 3" xfId="18031" xr:uid="{00000000-0005-0000-0000-000040590000}"/>
    <cellStyle name="Percent 25 3 3 2" xfId="24436" xr:uid="{00000000-0005-0000-0000-000041590000}"/>
    <cellStyle name="Percent 25 4" xfId="18032" xr:uid="{00000000-0005-0000-0000-000042590000}"/>
    <cellStyle name="Percent 25 4 2" xfId="18033" xr:uid="{00000000-0005-0000-0000-000043590000}"/>
    <cellStyle name="Percent 25 4 2 2" xfId="24437" xr:uid="{00000000-0005-0000-0000-000044590000}"/>
    <cellStyle name="Percent 25 4 3" xfId="18034" xr:uid="{00000000-0005-0000-0000-000045590000}"/>
    <cellStyle name="Percent 25 4 3 2" xfId="24438" xr:uid="{00000000-0005-0000-0000-000046590000}"/>
    <cellStyle name="Percent 25 5" xfId="18035" xr:uid="{00000000-0005-0000-0000-000047590000}"/>
    <cellStyle name="Percent 25 5 2" xfId="18036" xr:uid="{00000000-0005-0000-0000-000048590000}"/>
    <cellStyle name="Percent 25 5 2 2" xfId="24439" xr:uid="{00000000-0005-0000-0000-000049590000}"/>
    <cellStyle name="Percent 25 5 3" xfId="18037" xr:uid="{00000000-0005-0000-0000-00004A590000}"/>
    <cellStyle name="Percent 25 5 3 2" xfId="24440" xr:uid="{00000000-0005-0000-0000-00004B590000}"/>
    <cellStyle name="Percent 25 6" xfId="18038" xr:uid="{00000000-0005-0000-0000-00004C590000}"/>
    <cellStyle name="Percent 25 7" xfId="18039" xr:uid="{00000000-0005-0000-0000-00004D590000}"/>
    <cellStyle name="Percent 25 8" xfId="18040" xr:uid="{00000000-0005-0000-0000-00004E590000}"/>
    <cellStyle name="Percent 25 9" xfId="18041" xr:uid="{00000000-0005-0000-0000-00004F590000}"/>
    <cellStyle name="Percent 26" xfId="18042" xr:uid="{00000000-0005-0000-0000-000050590000}"/>
    <cellStyle name="Percent 26 10" xfId="18043" xr:uid="{00000000-0005-0000-0000-000051590000}"/>
    <cellStyle name="Percent 26 11" xfId="18044" xr:uid="{00000000-0005-0000-0000-000052590000}"/>
    <cellStyle name="Percent 26 12" xfId="18045" xr:uid="{00000000-0005-0000-0000-000053590000}"/>
    <cellStyle name="Percent 26 13" xfId="18046" xr:uid="{00000000-0005-0000-0000-000054590000}"/>
    <cellStyle name="Percent 26 14" xfId="18047" xr:uid="{00000000-0005-0000-0000-000055590000}"/>
    <cellStyle name="Percent 26 15" xfId="18048" xr:uid="{00000000-0005-0000-0000-000056590000}"/>
    <cellStyle name="Percent 26 16" xfId="18049" xr:uid="{00000000-0005-0000-0000-000057590000}"/>
    <cellStyle name="Percent 26 16 2" xfId="24441" xr:uid="{00000000-0005-0000-0000-000058590000}"/>
    <cellStyle name="Percent 26 17" xfId="18050" xr:uid="{00000000-0005-0000-0000-000059590000}"/>
    <cellStyle name="Percent 26 17 2" xfId="24442" xr:uid="{00000000-0005-0000-0000-00005A590000}"/>
    <cellStyle name="Percent 26 18" xfId="18051" xr:uid="{00000000-0005-0000-0000-00005B590000}"/>
    <cellStyle name="Percent 26 2" xfId="18052" xr:uid="{00000000-0005-0000-0000-00005C590000}"/>
    <cellStyle name="Percent 26 2 2" xfId="18053" xr:uid="{00000000-0005-0000-0000-00005D590000}"/>
    <cellStyle name="Percent 26 2 2 2" xfId="24443" xr:uid="{00000000-0005-0000-0000-00005E590000}"/>
    <cellStyle name="Percent 26 2 3" xfId="18054" xr:uid="{00000000-0005-0000-0000-00005F590000}"/>
    <cellStyle name="Percent 26 2 3 2" xfId="24444" xr:uid="{00000000-0005-0000-0000-000060590000}"/>
    <cellStyle name="Percent 26 3" xfId="18055" xr:uid="{00000000-0005-0000-0000-000061590000}"/>
    <cellStyle name="Percent 26 3 2" xfId="18056" xr:uid="{00000000-0005-0000-0000-000062590000}"/>
    <cellStyle name="Percent 26 3 2 2" xfId="24445" xr:uid="{00000000-0005-0000-0000-000063590000}"/>
    <cellStyle name="Percent 26 3 3" xfId="18057" xr:uid="{00000000-0005-0000-0000-000064590000}"/>
    <cellStyle name="Percent 26 3 3 2" xfId="24446" xr:uid="{00000000-0005-0000-0000-000065590000}"/>
    <cellStyle name="Percent 26 4" xfId="18058" xr:uid="{00000000-0005-0000-0000-000066590000}"/>
    <cellStyle name="Percent 26 4 2" xfId="18059" xr:uid="{00000000-0005-0000-0000-000067590000}"/>
    <cellStyle name="Percent 26 4 2 2" xfId="24447" xr:uid="{00000000-0005-0000-0000-000068590000}"/>
    <cellStyle name="Percent 26 4 3" xfId="18060" xr:uid="{00000000-0005-0000-0000-000069590000}"/>
    <cellStyle name="Percent 26 4 3 2" xfId="24448" xr:uid="{00000000-0005-0000-0000-00006A590000}"/>
    <cellStyle name="Percent 26 5" xfId="18061" xr:uid="{00000000-0005-0000-0000-00006B590000}"/>
    <cellStyle name="Percent 26 5 2" xfId="18062" xr:uid="{00000000-0005-0000-0000-00006C590000}"/>
    <cellStyle name="Percent 26 5 2 2" xfId="24449" xr:uid="{00000000-0005-0000-0000-00006D590000}"/>
    <cellStyle name="Percent 26 5 3" xfId="18063" xr:uid="{00000000-0005-0000-0000-00006E590000}"/>
    <cellStyle name="Percent 26 5 3 2" xfId="24450" xr:uid="{00000000-0005-0000-0000-00006F590000}"/>
    <cellStyle name="Percent 26 6" xfId="18064" xr:uid="{00000000-0005-0000-0000-000070590000}"/>
    <cellStyle name="Percent 26 7" xfId="18065" xr:uid="{00000000-0005-0000-0000-000071590000}"/>
    <cellStyle name="Percent 26 8" xfId="18066" xr:uid="{00000000-0005-0000-0000-000072590000}"/>
    <cellStyle name="Percent 26 9" xfId="18067" xr:uid="{00000000-0005-0000-0000-000073590000}"/>
    <cellStyle name="Percent 27" xfId="18068" xr:uid="{00000000-0005-0000-0000-000074590000}"/>
    <cellStyle name="Percent 27 10" xfId="18069" xr:uid="{00000000-0005-0000-0000-000075590000}"/>
    <cellStyle name="Percent 27 11" xfId="18070" xr:uid="{00000000-0005-0000-0000-000076590000}"/>
    <cellStyle name="Percent 27 12" xfId="18071" xr:uid="{00000000-0005-0000-0000-000077590000}"/>
    <cellStyle name="Percent 27 13" xfId="18072" xr:uid="{00000000-0005-0000-0000-000078590000}"/>
    <cellStyle name="Percent 27 14" xfId="18073" xr:uid="{00000000-0005-0000-0000-000079590000}"/>
    <cellStyle name="Percent 27 15" xfId="18074" xr:uid="{00000000-0005-0000-0000-00007A590000}"/>
    <cellStyle name="Percent 27 16" xfId="18075" xr:uid="{00000000-0005-0000-0000-00007B590000}"/>
    <cellStyle name="Percent 27 16 2" xfId="24451" xr:uid="{00000000-0005-0000-0000-00007C590000}"/>
    <cellStyle name="Percent 27 17" xfId="18076" xr:uid="{00000000-0005-0000-0000-00007D590000}"/>
    <cellStyle name="Percent 27 17 2" xfId="24452" xr:uid="{00000000-0005-0000-0000-00007E590000}"/>
    <cellStyle name="Percent 27 18" xfId="18077" xr:uid="{00000000-0005-0000-0000-00007F590000}"/>
    <cellStyle name="Percent 27 2" xfId="18078" xr:uid="{00000000-0005-0000-0000-000080590000}"/>
    <cellStyle name="Percent 27 2 2" xfId="18079" xr:uid="{00000000-0005-0000-0000-000081590000}"/>
    <cellStyle name="Percent 27 2 2 2" xfId="24453" xr:uid="{00000000-0005-0000-0000-000082590000}"/>
    <cellStyle name="Percent 27 2 3" xfId="18080" xr:uid="{00000000-0005-0000-0000-000083590000}"/>
    <cellStyle name="Percent 27 2 3 2" xfId="24454" xr:uid="{00000000-0005-0000-0000-000084590000}"/>
    <cellStyle name="Percent 27 3" xfId="18081" xr:uid="{00000000-0005-0000-0000-000085590000}"/>
    <cellStyle name="Percent 27 3 2" xfId="18082" xr:uid="{00000000-0005-0000-0000-000086590000}"/>
    <cellStyle name="Percent 27 3 2 2" xfId="24455" xr:uid="{00000000-0005-0000-0000-000087590000}"/>
    <cellStyle name="Percent 27 3 3" xfId="18083" xr:uid="{00000000-0005-0000-0000-000088590000}"/>
    <cellStyle name="Percent 27 3 3 2" xfId="24456" xr:uid="{00000000-0005-0000-0000-000089590000}"/>
    <cellStyle name="Percent 27 4" xfId="18084" xr:uid="{00000000-0005-0000-0000-00008A590000}"/>
    <cellStyle name="Percent 27 4 2" xfId="18085" xr:uid="{00000000-0005-0000-0000-00008B590000}"/>
    <cellStyle name="Percent 27 4 2 2" xfId="24457" xr:uid="{00000000-0005-0000-0000-00008C590000}"/>
    <cellStyle name="Percent 27 4 3" xfId="18086" xr:uid="{00000000-0005-0000-0000-00008D590000}"/>
    <cellStyle name="Percent 27 4 3 2" xfId="24458" xr:uid="{00000000-0005-0000-0000-00008E590000}"/>
    <cellStyle name="Percent 27 5" xfId="18087" xr:uid="{00000000-0005-0000-0000-00008F590000}"/>
    <cellStyle name="Percent 27 5 2" xfId="18088" xr:uid="{00000000-0005-0000-0000-000090590000}"/>
    <cellStyle name="Percent 27 5 2 2" xfId="24459" xr:uid="{00000000-0005-0000-0000-000091590000}"/>
    <cellStyle name="Percent 27 5 3" xfId="18089" xr:uid="{00000000-0005-0000-0000-000092590000}"/>
    <cellStyle name="Percent 27 5 3 2" xfId="24460" xr:uid="{00000000-0005-0000-0000-000093590000}"/>
    <cellStyle name="Percent 27 6" xfId="18090" xr:uid="{00000000-0005-0000-0000-000094590000}"/>
    <cellStyle name="Percent 27 7" xfId="18091" xr:uid="{00000000-0005-0000-0000-000095590000}"/>
    <cellStyle name="Percent 27 8" xfId="18092" xr:uid="{00000000-0005-0000-0000-000096590000}"/>
    <cellStyle name="Percent 27 9" xfId="18093" xr:uid="{00000000-0005-0000-0000-000097590000}"/>
    <cellStyle name="Percent 28" xfId="18094" xr:uid="{00000000-0005-0000-0000-000098590000}"/>
    <cellStyle name="Percent 28 10" xfId="18095" xr:uid="{00000000-0005-0000-0000-000099590000}"/>
    <cellStyle name="Percent 28 11" xfId="18096" xr:uid="{00000000-0005-0000-0000-00009A590000}"/>
    <cellStyle name="Percent 28 12" xfId="18097" xr:uid="{00000000-0005-0000-0000-00009B590000}"/>
    <cellStyle name="Percent 28 13" xfId="18098" xr:uid="{00000000-0005-0000-0000-00009C590000}"/>
    <cellStyle name="Percent 28 14" xfId="18099" xr:uid="{00000000-0005-0000-0000-00009D590000}"/>
    <cellStyle name="Percent 28 15" xfId="18100" xr:uid="{00000000-0005-0000-0000-00009E590000}"/>
    <cellStyle name="Percent 28 16" xfId="18101" xr:uid="{00000000-0005-0000-0000-00009F590000}"/>
    <cellStyle name="Percent 28 16 2" xfId="24461" xr:uid="{00000000-0005-0000-0000-0000A0590000}"/>
    <cellStyle name="Percent 28 17" xfId="18102" xr:uid="{00000000-0005-0000-0000-0000A1590000}"/>
    <cellStyle name="Percent 28 17 2" xfId="24462" xr:uid="{00000000-0005-0000-0000-0000A2590000}"/>
    <cellStyle name="Percent 28 18" xfId="18103" xr:uid="{00000000-0005-0000-0000-0000A3590000}"/>
    <cellStyle name="Percent 28 2" xfId="18104" xr:uid="{00000000-0005-0000-0000-0000A4590000}"/>
    <cellStyle name="Percent 28 2 2" xfId="18105" xr:uid="{00000000-0005-0000-0000-0000A5590000}"/>
    <cellStyle name="Percent 28 2 2 2" xfId="24463" xr:uid="{00000000-0005-0000-0000-0000A6590000}"/>
    <cellStyle name="Percent 28 2 3" xfId="18106" xr:uid="{00000000-0005-0000-0000-0000A7590000}"/>
    <cellStyle name="Percent 28 2 3 2" xfId="24464" xr:uid="{00000000-0005-0000-0000-0000A8590000}"/>
    <cellStyle name="Percent 28 3" xfId="18107" xr:uid="{00000000-0005-0000-0000-0000A9590000}"/>
    <cellStyle name="Percent 28 3 2" xfId="18108" xr:uid="{00000000-0005-0000-0000-0000AA590000}"/>
    <cellStyle name="Percent 28 3 2 2" xfId="24465" xr:uid="{00000000-0005-0000-0000-0000AB590000}"/>
    <cellStyle name="Percent 28 3 3" xfId="18109" xr:uid="{00000000-0005-0000-0000-0000AC590000}"/>
    <cellStyle name="Percent 28 3 3 2" xfId="24466" xr:uid="{00000000-0005-0000-0000-0000AD590000}"/>
    <cellStyle name="Percent 28 4" xfId="18110" xr:uid="{00000000-0005-0000-0000-0000AE590000}"/>
    <cellStyle name="Percent 28 4 2" xfId="18111" xr:uid="{00000000-0005-0000-0000-0000AF590000}"/>
    <cellStyle name="Percent 28 4 2 2" xfId="24467" xr:uid="{00000000-0005-0000-0000-0000B0590000}"/>
    <cellStyle name="Percent 28 4 3" xfId="18112" xr:uid="{00000000-0005-0000-0000-0000B1590000}"/>
    <cellStyle name="Percent 28 4 3 2" xfId="24468" xr:uid="{00000000-0005-0000-0000-0000B2590000}"/>
    <cellStyle name="Percent 28 5" xfId="18113" xr:uid="{00000000-0005-0000-0000-0000B3590000}"/>
    <cellStyle name="Percent 28 5 2" xfId="18114" xr:uid="{00000000-0005-0000-0000-0000B4590000}"/>
    <cellStyle name="Percent 28 5 2 2" xfId="24469" xr:uid="{00000000-0005-0000-0000-0000B5590000}"/>
    <cellStyle name="Percent 28 5 3" xfId="18115" xr:uid="{00000000-0005-0000-0000-0000B6590000}"/>
    <cellStyle name="Percent 28 5 3 2" xfId="24470" xr:uid="{00000000-0005-0000-0000-0000B7590000}"/>
    <cellStyle name="Percent 28 6" xfId="18116" xr:uid="{00000000-0005-0000-0000-0000B8590000}"/>
    <cellStyle name="Percent 28 7" xfId="18117" xr:uid="{00000000-0005-0000-0000-0000B9590000}"/>
    <cellStyle name="Percent 28 8" xfId="18118" xr:uid="{00000000-0005-0000-0000-0000BA590000}"/>
    <cellStyle name="Percent 28 9" xfId="18119" xr:uid="{00000000-0005-0000-0000-0000BB590000}"/>
    <cellStyle name="Percent 29" xfId="18120" xr:uid="{00000000-0005-0000-0000-0000BC590000}"/>
    <cellStyle name="Percent 29 10" xfId="18121" xr:uid="{00000000-0005-0000-0000-0000BD590000}"/>
    <cellStyle name="Percent 29 11" xfId="18122" xr:uid="{00000000-0005-0000-0000-0000BE590000}"/>
    <cellStyle name="Percent 29 12" xfId="18123" xr:uid="{00000000-0005-0000-0000-0000BF590000}"/>
    <cellStyle name="Percent 29 13" xfId="18124" xr:uid="{00000000-0005-0000-0000-0000C0590000}"/>
    <cellStyle name="Percent 29 14" xfId="18125" xr:uid="{00000000-0005-0000-0000-0000C1590000}"/>
    <cellStyle name="Percent 29 15" xfId="18126" xr:uid="{00000000-0005-0000-0000-0000C2590000}"/>
    <cellStyle name="Percent 29 16" xfId="18127" xr:uid="{00000000-0005-0000-0000-0000C3590000}"/>
    <cellStyle name="Percent 29 16 2" xfId="24471" xr:uid="{00000000-0005-0000-0000-0000C4590000}"/>
    <cellStyle name="Percent 29 17" xfId="18128" xr:uid="{00000000-0005-0000-0000-0000C5590000}"/>
    <cellStyle name="Percent 29 17 2" xfId="24472" xr:uid="{00000000-0005-0000-0000-0000C6590000}"/>
    <cellStyle name="Percent 29 18" xfId="18129" xr:uid="{00000000-0005-0000-0000-0000C7590000}"/>
    <cellStyle name="Percent 29 2" xfId="18130" xr:uid="{00000000-0005-0000-0000-0000C8590000}"/>
    <cellStyle name="Percent 29 2 2" xfId="18131" xr:uid="{00000000-0005-0000-0000-0000C9590000}"/>
    <cellStyle name="Percent 29 2 2 2" xfId="24473" xr:uid="{00000000-0005-0000-0000-0000CA590000}"/>
    <cellStyle name="Percent 29 2 3" xfId="18132" xr:uid="{00000000-0005-0000-0000-0000CB590000}"/>
    <cellStyle name="Percent 29 2 3 2" xfId="24474" xr:uid="{00000000-0005-0000-0000-0000CC590000}"/>
    <cellStyle name="Percent 29 3" xfId="18133" xr:uid="{00000000-0005-0000-0000-0000CD590000}"/>
    <cellStyle name="Percent 29 3 2" xfId="18134" xr:uid="{00000000-0005-0000-0000-0000CE590000}"/>
    <cellStyle name="Percent 29 3 2 2" xfId="24475" xr:uid="{00000000-0005-0000-0000-0000CF590000}"/>
    <cellStyle name="Percent 29 3 3" xfId="18135" xr:uid="{00000000-0005-0000-0000-0000D0590000}"/>
    <cellStyle name="Percent 29 3 3 2" xfId="24476" xr:uid="{00000000-0005-0000-0000-0000D1590000}"/>
    <cellStyle name="Percent 29 4" xfId="18136" xr:uid="{00000000-0005-0000-0000-0000D2590000}"/>
    <cellStyle name="Percent 29 4 2" xfId="18137" xr:uid="{00000000-0005-0000-0000-0000D3590000}"/>
    <cellStyle name="Percent 29 4 2 2" xfId="24477" xr:uid="{00000000-0005-0000-0000-0000D4590000}"/>
    <cellStyle name="Percent 29 4 3" xfId="18138" xr:uid="{00000000-0005-0000-0000-0000D5590000}"/>
    <cellStyle name="Percent 29 4 3 2" xfId="24478" xr:uid="{00000000-0005-0000-0000-0000D6590000}"/>
    <cellStyle name="Percent 29 5" xfId="18139" xr:uid="{00000000-0005-0000-0000-0000D7590000}"/>
    <cellStyle name="Percent 29 5 2" xfId="18140" xr:uid="{00000000-0005-0000-0000-0000D8590000}"/>
    <cellStyle name="Percent 29 5 2 2" xfId="24479" xr:uid="{00000000-0005-0000-0000-0000D9590000}"/>
    <cellStyle name="Percent 29 5 3" xfId="18141" xr:uid="{00000000-0005-0000-0000-0000DA590000}"/>
    <cellStyle name="Percent 29 5 3 2" xfId="24480" xr:uid="{00000000-0005-0000-0000-0000DB590000}"/>
    <cellStyle name="Percent 29 6" xfId="18142" xr:uid="{00000000-0005-0000-0000-0000DC590000}"/>
    <cellStyle name="Percent 29 7" xfId="18143" xr:uid="{00000000-0005-0000-0000-0000DD590000}"/>
    <cellStyle name="Percent 29 8" xfId="18144" xr:uid="{00000000-0005-0000-0000-0000DE590000}"/>
    <cellStyle name="Percent 29 9" xfId="18145" xr:uid="{00000000-0005-0000-0000-0000DF590000}"/>
    <cellStyle name="Percent 3" xfId="18146" xr:uid="{00000000-0005-0000-0000-0000E0590000}"/>
    <cellStyle name="Percent 3 10" xfId="24481" xr:uid="{00000000-0005-0000-0000-0000E1590000}"/>
    <cellStyle name="Percent 3 2" xfId="18147" xr:uid="{00000000-0005-0000-0000-0000E2590000}"/>
    <cellStyle name="Percent 3 2 10" xfId="18148" xr:uid="{00000000-0005-0000-0000-0000E3590000}"/>
    <cellStyle name="Percent 3 2 11" xfId="18149" xr:uid="{00000000-0005-0000-0000-0000E4590000}"/>
    <cellStyle name="Percent 3 2 12" xfId="18150" xr:uid="{00000000-0005-0000-0000-0000E5590000}"/>
    <cellStyle name="Percent 3 2 13" xfId="18151" xr:uid="{00000000-0005-0000-0000-0000E6590000}"/>
    <cellStyle name="Percent 3 2 14" xfId="18152" xr:uid="{00000000-0005-0000-0000-0000E7590000}"/>
    <cellStyle name="Percent 3 2 15" xfId="18153" xr:uid="{00000000-0005-0000-0000-0000E8590000}"/>
    <cellStyle name="Percent 3 2 16" xfId="18154" xr:uid="{00000000-0005-0000-0000-0000E9590000}"/>
    <cellStyle name="Percent 3 2 17" xfId="18155" xr:uid="{00000000-0005-0000-0000-0000EA590000}"/>
    <cellStyle name="Percent 3 2 17 2" xfId="24482" xr:uid="{00000000-0005-0000-0000-0000EB590000}"/>
    <cellStyle name="Percent 3 2 18" xfId="18156" xr:uid="{00000000-0005-0000-0000-0000EC590000}"/>
    <cellStyle name="Percent 3 2 18 2" xfId="24483" xr:uid="{00000000-0005-0000-0000-0000ED590000}"/>
    <cellStyle name="Percent 3 2 19" xfId="18157" xr:uid="{00000000-0005-0000-0000-0000EE590000}"/>
    <cellStyle name="Percent 3 2 19 2" xfId="24484" xr:uid="{00000000-0005-0000-0000-0000EF590000}"/>
    <cellStyle name="Percent 3 2 2" xfId="18158" xr:uid="{00000000-0005-0000-0000-0000F0590000}"/>
    <cellStyle name="Percent 3 2 2 10" xfId="18159" xr:uid="{00000000-0005-0000-0000-0000F1590000}"/>
    <cellStyle name="Percent 3 2 2 11" xfId="18160" xr:uid="{00000000-0005-0000-0000-0000F2590000}"/>
    <cellStyle name="Percent 3 2 2 12" xfId="18161" xr:uid="{00000000-0005-0000-0000-0000F3590000}"/>
    <cellStyle name="Percent 3 2 2 13" xfId="18162" xr:uid="{00000000-0005-0000-0000-0000F4590000}"/>
    <cellStyle name="Percent 3 2 2 14" xfId="18163" xr:uid="{00000000-0005-0000-0000-0000F5590000}"/>
    <cellStyle name="Percent 3 2 2 15" xfId="18164" xr:uid="{00000000-0005-0000-0000-0000F6590000}"/>
    <cellStyle name="Percent 3 2 2 16" xfId="18165" xr:uid="{00000000-0005-0000-0000-0000F7590000}"/>
    <cellStyle name="Percent 3 2 2 16 2" xfId="24485" xr:uid="{00000000-0005-0000-0000-0000F8590000}"/>
    <cellStyle name="Percent 3 2 2 17" xfId="18166" xr:uid="{00000000-0005-0000-0000-0000F9590000}"/>
    <cellStyle name="Percent 3 2 2 17 2" xfId="24486" xr:uid="{00000000-0005-0000-0000-0000FA590000}"/>
    <cellStyle name="Percent 3 2 2 2" xfId="18167" xr:uid="{00000000-0005-0000-0000-0000FB590000}"/>
    <cellStyle name="Percent 3 2 2 2 2" xfId="18168" xr:uid="{00000000-0005-0000-0000-0000FC590000}"/>
    <cellStyle name="Percent 3 2 2 2 2 2" xfId="24487" xr:uid="{00000000-0005-0000-0000-0000FD590000}"/>
    <cellStyle name="Percent 3 2 2 2 3" xfId="18169" xr:uid="{00000000-0005-0000-0000-0000FE590000}"/>
    <cellStyle name="Percent 3 2 2 2 3 2" xfId="24488" xr:uid="{00000000-0005-0000-0000-0000FF590000}"/>
    <cellStyle name="Percent 3 2 2 3" xfId="18170" xr:uid="{00000000-0005-0000-0000-0000005A0000}"/>
    <cellStyle name="Percent 3 2 2 4" xfId="18171" xr:uid="{00000000-0005-0000-0000-0000015A0000}"/>
    <cellStyle name="Percent 3 2 2 5" xfId="18172" xr:uid="{00000000-0005-0000-0000-0000025A0000}"/>
    <cellStyle name="Percent 3 2 2 6" xfId="18173" xr:uid="{00000000-0005-0000-0000-0000035A0000}"/>
    <cellStyle name="Percent 3 2 2 7" xfId="18174" xr:uid="{00000000-0005-0000-0000-0000045A0000}"/>
    <cellStyle name="Percent 3 2 2 8" xfId="18175" xr:uid="{00000000-0005-0000-0000-0000055A0000}"/>
    <cellStyle name="Percent 3 2 2 9" xfId="18176" xr:uid="{00000000-0005-0000-0000-0000065A0000}"/>
    <cellStyle name="Percent 3 2 3" xfId="18177" xr:uid="{00000000-0005-0000-0000-0000075A0000}"/>
    <cellStyle name="Percent 3 2 3 2" xfId="18178" xr:uid="{00000000-0005-0000-0000-0000085A0000}"/>
    <cellStyle name="Percent 3 2 3 2 2" xfId="24489" xr:uid="{00000000-0005-0000-0000-0000095A0000}"/>
    <cellStyle name="Percent 3 2 3 3" xfId="18179" xr:uid="{00000000-0005-0000-0000-00000A5A0000}"/>
    <cellStyle name="Percent 3 2 3 3 2" xfId="24490" xr:uid="{00000000-0005-0000-0000-00000B5A0000}"/>
    <cellStyle name="Percent 3 2 4" xfId="18180" xr:uid="{00000000-0005-0000-0000-00000C5A0000}"/>
    <cellStyle name="Percent 3 2 4 2" xfId="18181" xr:uid="{00000000-0005-0000-0000-00000D5A0000}"/>
    <cellStyle name="Percent 3 2 4 2 2" xfId="24491" xr:uid="{00000000-0005-0000-0000-00000E5A0000}"/>
    <cellStyle name="Percent 3 2 4 3" xfId="18182" xr:uid="{00000000-0005-0000-0000-00000F5A0000}"/>
    <cellStyle name="Percent 3 2 4 3 2" xfId="24492" xr:uid="{00000000-0005-0000-0000-0000105A0000}"/>
    <cellStyle name="Percent 3 2 5" xfId="18183" xr:uid="{00000000-0005-0000-0000-0000115A0000}"/>
    <cellStyle name="Percent 3 2 5 2" xfId="18184" xr:uid="{00000000-0005-0000-0000-0000125A0000}"/>
    <cellStyle name="Percent 3 2 5 2 2" xfId="24493" xr:uid="{00000000-0005-0000-0000-0000135A0000}"/>
    <cellStyle name="Percent 3 2 5 3" xfId="18185" xr:uid="{00000000-0005-0000-0000-0000145A0000}"/>
    <cellStyle name="Percent 3 2 5 3 2" xfId="24494" xr:uid="{00000000-0005-0000-0000-0000155A0000}"/>
    <cellStyle name="Percent 3 2 6" xfId="18186" xr:uid="{00000000-0005-0000-0000-0000165A0000}"/>
    <cellStyle name="Percent 3 2 7" xfId="18187" xr:uid="{00000000-0005-0000-0000-0000175A0000}"/>
    <cellStyle name="Percent 3 2 8" xfId="18188" xr:uid="{00000000-0005-0000-0000-0000185A0000}"/>
    <cellStyle name="Percent 3 2 9" xfId="18189" xr:uid="{00000000-0005-0000-0000-0000195A0000}"/>
    <cellStyle name="Percent 3 3" xfId="18190" xr:uid="{00000000-0005-0000-0000-00001A5A0000}"/>
    <cellStyle name="Percent 3 3 2" xfId="18191" xr:uid="{00000000-0005-0000-0000-00001B5A0000}"/>
    <cellStyle name="Percent 3 3 2 2" xfId="24496" xr:uid="{00000000-0005-0000-0000-00001C5A0000}"/>
    <cellStyle name="Percent 3 3 3" xfId="18192" xr:uid="{00000000-0005-0000-0000-00001D5A0000}"/>
    <cellStyle name="Percent 3 3 3 2" xfId="24497" xr:uid="{00000000-0005-0000-0000-00001E5A0000}"/>
    <cellStyle name="Percent 3 3 4" xfId="24495" xr:uid="{00000000-0005-0000-0000-00001F5A0000}"/>
    <cellStyle name="Percent 3 4" xfId="18193" xr:uid="{00000000-0005-0000-0000-0000205A0000}"/>
    <cellStyle name="Percent 3 4 2" xfId="24498" xr:uid="{00000000-0005-0000-0000-0000215A0000}"/>
    <cellStyle name="Percent 3 5" xfId="18194" xr:uid="{00000000-0005-0000-0000-0000225A0000}"/>
    <cellStyle name="Percent 3 5 2" xfId="24499" xr:uid="{00000000-0005-0000-0000-0000235A0000}"/>
    <cellStyle name="Percent 3 6" xfId="18195" xr:uid="{00000000-0005-0000-0000-0000245A0000}"/>
    <cellStyle name="Percent 3 6 2" xfId="24500" xr:uid="{00000000-0005-0000-0000-0000255A0000}"/>
    <cellStyle name="Percent 3 7" xfId="18196" xr:uid="{00000000-0005-0000-0000-0000265A0000}"/>
    <cellStyle name="Percent 3 7 2" xfId="24501" xr:uid="{00000000-0005-0000-0000-0000275A0000}"/>
    <cellStyle name="Percent 3 8" xfId="18197" xr:uid="{00000000-0005-0000-0000-0000285A0000}"/>
    <cellStyle name="Percent 3 8 2" xfId="24502" xr:uid="{00000000-0005-0000-0000-0000295A0000}"/>
    <cellStyle name="Percent 3 9" xfId="18198" xr:uid="{00000000-0005-0000-0000-00002A5A0000}"/>
    <cellStyle name="Percent 3 9 2" xfId="24503" xr:uid="{00000000-0005-0000-0000-00002B5A0000}"/>
    <cellStyle name="Percent 30" xfId="18199" xr:uid="{00000000-0005-0000-0000-00002C5A0000}"/>
    <cellStyle name="Percent 30 10" xfId="18200" xr:uid="{00000000-0005-0000-0000-00002D5A0000}"/>
    <cellStyle name="Percent 30 11" xfId="18201" xr:uid="{00000000-0005-0000-0000-00002E5A0000}"/>
    <cellStyle name="Percent 30 12" xfId="18202" xr:uid="{00000000-0005-0000-0000-00002F5A0000}"/>
    <cellStyle name="Percent 30 13" xfId="18203" xr:uid="{00000000-0005-0000-0000-0000305A0000}"/>
    <cellStyle name="Percent 30 14" xfId="18204" xr:uid="{00000000-0005-0000-0000-0000315A0000}"/>
    <cellStyle name="Percent 30 15" xfId="18205" xr:uid="{00000000-0005-0000-0000-0000325A0000}"/>
    <cellStyle name="Percent 30 16" xfId="18206" xr:uid="{00000000-0005-0000-0000-0000335A0000}"/>
    <cellStyle name="Percent 30 16 2" xfId="24504" xr:uid="{00000000-0005-0000-0000-0000345A0000}"/>
    <cellStyle name="Percent 30 17" xfId="18207" xr:uid="{00000000-0005-0000-0000-0000355A0000}"/>
    <cellStyle name="Percent 30 17 2" xfId="24505" xr:uid="{00000000-0005-0000-0000-0000365A0000}"/>
    <cellStyle name="Percent 30 18" xfId="18208" xr:uid="{00000000-0005-0000-0000-0000375A0000}"/>
    <cellStyle name="Percent 30 2" xfId="18209" xr:uid="{00000000-0005-0000-0000-0000385A0000}"/>
    <cellStyle name="Percent 30 2 2" xfId="18210" xr:uid="{00000000-0005-0000-0000-0000395A0000}"/>
    <cellStyle name="Percent 30 2 2 2" xfId="24506" xr:uid="{00000000-0005-0000-0000-00003A5A0000}"/>
    <cellStyle name="Percent 30 2 3" xfId="18211" xr:uid="{00000000-0005-0000-0000-00003B5A0000}"/>
    <cellStyle name="Percent 30 2 3 2" xfId="24507" xr:uid="{00000000-0005-0000-0000-00003C5A0000}"/>
    <cellStyle name="Percent 30 3" xfId="18212" xr:uid="{00000000-0005-0000-0000-00003D5A0000}"/>
    <cellStyle name="Percent 30 3 2" xfId="18213" xr:uid="{00000000-0005-0000-0000-00003E5A0000}"/>
    <cellStyle name="Percent 30 3 2 2" xfId="24508" xr:uid="{00000000-0005-0000-0000-00003F5A0000}"/>
    <cellStyle name="Percent 30 3 3" xfId="18214" xr:uid="{00000000-0005-0000-0000-0000405A0000}"/>
    <cellStyle name="Percent 30 3 3 2" xfId="24509" xr:uid="{00000000-0005-0000-0000-0000415A0000}"/>
    <cellStyle name="Percent 30 4" xfId="18215" xr:uid="{00000000-0005-0000-0000-0000425A0000}"/>
    <cellStyle name="Percent 30 4 2" xfId="18216" xr:uid="{00000000-0005-0000-0000-0000435A0000}"/>
    <cellStyle name="Percent 30 4 2 2" xfId="24510" xr:uid="{00000000-0005-0000-0000-0000445A0000}"/>
    <cellStyle name="Percent 30 4 3" xfId="18217" xr:uid="{00000000-0005-0000-0000-0000455A0000}"/>
    <cellStyle name="Percent 30 4 3 2" xfId="24511" xr:uid="{00000000-0005-0000-0000-0000465A0000}"/>
    <cellStyle name="Percent 30 5" xfId="18218" xr:uid="{00000000-0005-0000-0000-0000475A0000}"/>
    <cellStyle name="Percent 30 6" xfId="18219" xr:uid="{00000000-0005-0000-0000-0000485A0000}"/>
    <cellStyle name="Percent 30 7" xfId="18220" xr:uid="{00000000-0005-0000-0000-0000495A0000}"/>
    <cellStyle name="Percent 30 8" xfId="18221" xr:uid="{00000000-0005-0000-0000-00004A5A0000}"/>
    <cellStyle name="Percent 30 9" xfId="18222" xr:uid="{00000000-0005-0000-0000-00004B5A0000}"/>
    <cellStyle name="Percent 31" xfId="18223" xr:uid="{00000000-0005-0000-0000-00004C5A0000}"/>
    <cellStyle name="Percent 31 10" xfId="18224" xr:uid="{00000000-0005-0000-0000-00004D5A0000}"/>
    <cellStyle name="Percent 31 11" xfId="18225" xr:uid="{00000000-0005-0000-0000-00004E5A0000}"/>
    <cellStyle name="Percent 31 12" xfId="18226" xr:uid="{00000000-0005-0000-0000-00004F5A0000}"/>
    <cellStyle name="Percent 31 13" xfId="18227" xr:uid="{00000000-0005-0000-0000-0000505A0000}"/>
    <cellStyle name="Percent 31 14" xfId="18228" xr:uid="{00000000-0005-0000-0000-0000515A0000}"/>
    <cellStyle name="Percent 31 15" xfId="18229" xr:uid="{00000000-0005-0000-0000-0000525A0000}"/>
    <cellStyle name="Percent 31 16" xfId="18230" xr:uid="{00000000-0005-0000-0000-0000535A0000}"/>
    <cellStyle name="Percent 31 16 2" xfId="24512" xr:uid="{00000000-0005-0000-0000-0000545A0000}"/>
    <cellStyle name="Percent 31 17" xfId="18231" xr:uid="{00000000-0005-0000-0000-0000555A0000}"/>
    <cellStyle name="Percent 31 17 2" xfId="24513" xr:uid="{00000000-0005-0000-0000-0000565A0000}"/>
    <cellStyle name="Percent 31 18" xfId="18232" xr:uid="{00000000-0005-0000-0000-0000575A0000}"/>
    <cellStyle name="Percent 31 2" xfId="18233" xr:uid="{00000000-0005-0000-0000-0000585A0000}"/>
    <cellStyle name="Percent 31 2 2" xfId="18234" xr:uid="{00000000-0005-0000-0000-0000595A0000}"/>
    <cellStyle name="Percent 31 2 2 2" xfId="24514" xr:uid="{00000000-0005-0000-0000-00005A5A0000}"/>
    <cellStyle name="Percent 31 2 3" xfId="18235" xr:uid="{00000000-0005-0000-0000-00005B5A0000}"/>
    <cellStyle name="Percent 31 2 3 2" xfId="24515" xr:uid="{00000000-0005-0000-0000-00005C5A0000}"/>
    <cellStyle name="Percent 31 3" xfId="18236" xr:uid="{00000000-0005-0000-0000-00005D5A0000}"/>
    <cellStyle name="Percent 31 3 2" xfId="18237" xr:uid="{00000000-0005-0000-0000-00005E5A0000}"/>
    <cellStyle name="Percent 31 3 2 2" xfId="24516" xr:uid="{00000000-0005-0000-0000-00005F5A0000}"/>
    <cellStyle name="Percent 31 3 3" xfId="18238" xr:uid="{00000000-0005-0000-0000-0000605A0000}"/>
    <cellStyle name="Percent 31 3 3 2" xfId="24517" xr:uid="{00000000-0005-0000-0000-0000615A0000}"/>
    <cellStyle name="Percent 31 4" xfId="18239" xr:uid="{00000000-0005-0000-0000-0000625A0000}"/>
    <cellStyle name="Percent 31 4 2" xfId="18240" xr:uid="{00000000-0005-0000-0000-0000635A0000}"/>
    <cellStyle name="Percent 31 4 2 2" xfId="24518" xr:uid="{00000000-0005-0000-0000-0000645A0000}"/>
    <cellStyle name="Percent 31 4 3" xfId="18241" xr:uid="{00000000-0005-0000-0000-0000655A0000}"/>
    <cellStyle name="Percent 31 4 3 2" xfId="24519" xr:uid="{00000000-0005-0000-0000-0000665A0000}"/>
    <cellStyle name="Percent 31 5" xfId="18242" xr:uid="{00000000-0005-0000-0000-0000675A0000}"/>
    <cellStyle name="Percent 31 6" xfId="18243" xr:uid="{00000000-0005-0000-0000-0000685A0000}"/>
    <cellStyle name="Percent 31 7" xfId="18244" xr:uid="{00000000-0005-0000-0000-0000695A0000}"/>
    <cellStyle name="Percent 31 8" xfId="18245" xr:uid="{00000000-0005-0000-0000-00006A5A0000}"/>
    <cellStyle name="Percent 31 9" xfId="18246" xr:uid="{00000000-0005-0000-0000-00006B5A0000}"/>
    <cellStyle name="Percent 32" xfId="18247" xr:uid="{00000000-0005-0000-0000-00006C5A0000}"/>
    <cellStyle name="Percent 32 10" xfId="18248" xr:uid="{00000000-0005-0000-0000-00006D5A0000}"/>
    <cellStyle name="Percent 32 11" xfId="18249" xr:uid="{00000000-0005-0000-0000-00006E5A0000}"/>
    <cellStyle name="Percent 32 12" xfId="18250" xr:uid="{00000000-0005-0000-0000-00006F5A0000}"/>
    <cellStyle name="Percent 32 13" xfId="18251" xr:uid="{00000000-0005-0000-0000-0000705A0000}"/>
    <cellStyle name="Percent 32 14" xfId="18252" xr:uid="{00000000-0005-0000-0000-0000715A0000}"/>
    <cellStyle name="Percent 32 15" xfId="18253" xr:uid="{00000000-0005-0000-0000-0000725A0000}"/>
    <cellStyle name="Percent 32 16" xfId="18254" xr:uid="{00000000-0005-0000-0000-0000735A0000}"/>
    <cellStyle name="Percent 32 16 2" xfId="24520" xr:uid="{00000000-0005-0000-0000-0000745A0000}"/>
    <cellStyle name="Percent 32 17" xfId="18255" xr:uid="{00000000-0005-0000-0000-0000755A0000}"/>
    <cellStyle name="Percent 32 17 2" xfId="24521" xr:uid="{00000000-0005-0000-0000-0000765A0000}"/>
    <cellStyle name="Percent 32 18" xfId="18256" xr:uid="{00000000-0005-0000-0000-0000775A0000}"/>
    <cellStyle name="Percent 32 2" xfId="18257" xr:uid="{00000000-0005-0000-0000-0000785A0000}"/>
    <cellStyle name="Percent 32 2 2" xfId="18258" xr:uid="{00000000-0005-0000-0000-0000795A0000}"/>
    <cellStyle name="Percent 32 2 2 2" xfId="24522" xr:uid="{00000000-0005-0000-0000-00007A5A0000}"/>
    <cellStyle name="Percent 32 2 3" xfId="18259" xr:uid="{00000000-0005-0000-0000-00007B5A0000}"/>
    <cellStyle name="Percent 32 2 3 2" xfId="24523" xr:uid="{00000000-0005-0000-0000-00007C5A0000}"/>
    <cellStyle name="Percent 32 2 4" xfId="18260" xr:uid="{00000000-0005-0000-0000-00007D5A0000}"/>
    <cellStyle name="Percent 32 3" xfId="18261" xr:uid="{00000000-0005-0000-0000-00007E5A0000}"/>
    <cellStyle name="Percent 32 3 2" xfId="18262" xr:uid="{00000000-0005-0000-0000-00007F5A0000}"/>
    <cellStyle name="Percent 32 3 2 2" xfId="24524" xr:uid="{00000000-0005-0000-0000-0000805A0000}"/>
    <cellStyle name="Percent 32 3 3" xfId="18263" xr:uid="{00000000-0005-0000-0000-0000815A0000}"/>
    <cellStyle name="Percent 32 3 3 2" xfId="24525" xr:uid="{00000000-0005-0000-0000-0000825A0000}"/>
    <cellStyle name="Percent 32 4" xfId="18264" xr:uid="{00000000-0005-0000-0000-0000835A0000}"/>
    <cellStyle name="Percent 32 4 2" xfId="18265" xr:uid="{00000000-0005-0000-0000-0000845A0000}"/>
    <cellStyle name="Percent 32 4 2 2" xfId="24526" xr:uid="{00000000-0005-0000-0000-0000855A0000}"/>
    <cellStyle name="Percent 32 4 3" xfId="18266" xr:uid="{00000000-0005-0000-0000-0000865A0000}"/>
    <cellStyle name="Percent 32 4 3 2" xfId="24527" xr:uid="{00000000-0005-0000-0000-0000875A0000}"/>
    <cellStyle name="Percent 32 5" xfId="18267" xr:uid="{00000000-0005-0000-0000-0000885A0000}"/>
    <cellStyle name="Percent 32 6" xfId="18268" xr:uid="{00000000-0005-0000-0000-0000895A0000}"/>
    <cellStyle name="Percent 32 7" xfId="18269" xr:uid="{00000000-0005-0000-0000-00008A5A0000}"/>
    <cellStyle name="Percent 32 8" xfId="18270" xr:uid="{00000000-0005-0000-0000-00008B5A0000}"/>
    <cellStyle name="Percent 32 9" xfId="18271" xr:uid="{00000000-0005-0000-0000-00008C5A0000}"/>
    <cellStyle name="Percent 33" xfId="18272" xr:uid="{00000000-0005-0000-0000-00008D5A0000}"/>
    <cellStyle name="Percent 33 10" xfId="18273" xr:uid="{00000000-0005-0000-0000-00008E5A0000}"/>
    <cellStyle name="Percent 33 11" xfId="18274" xr:uid="{00000000-0005-0000-0000-00008F5A0000}"/>
    <cellStyle name="Percent 33 12" xfId="18275" xr:uid="{00000000-0005-0000-0000-0000905A0000}"/>
    <cellStyle name="Percent 33 13" xfId="18276" xr:uid="{00000000-0005-0000-0000-0000915A0000}"/>
    <cellStyle name="Percent 33 14" xfId="18277" xr:uid="{00000000-0005-0000-0000-0000925A0000}"/>
    <cellStyle name="Percent 33 15" xfId="18278" xr:uid="{00000000-0005-0000-0000-0000935A0000}"/>
    <cellStyle name="Percent 33 16" xfId="18279" xr:uid="{00000000-0005-0000-0000-0000945A0000}"/>
    <cellStyle name="Percent 33 16 2" xfId="24528" xr:uid="{00000000-0005-0000-0000-0000955A0000}"/>
    <cellStyle name="Percent 33 17" xfId="18280" xr:uid="{00000000-0005-0000-0000-0000965A0000}"/>
    <cellStyle name="Percent 33 17 2" xfId="24529" xr:uid="{00000000-0005-0000-0000-0000975A0000}"/>
    <cellStyle name="Percent 33 18" xfId="18281" xr:uid="{00000000-0005-0000-0000-0000985A0000}"/>
    <cellStyle name="Percent 33 2" xfId="18282" xr:uid="{00000000-0005-0000-0000-0000995A0000}"/>
    <cellStyle name="Percent 33 2 2" xfId="18283" xr:uid="{00000000-0005-0000-0000-00009A5A0000}"/>
    <cellStyle name="Percent 33 2 2 2" xfId="24530" xr:uid="{00000000-0005-0000-0000-00009B5A0000}"/>
    <cellStyle name="Percent 33 2 3" xfId="18284" xr:uid="{00000000-0005-0000-0000-00009C5A0000}"/>
    <cellStyle name="Percent 33 2 3 2" xfId="24531" xr:uid="{00000000-0005-0000-0000-00009D5A0000}"/>
    <cellStyle name="Percent 33 3" xfId="18285" xr:uid="{00000000-0005-0000-0000-00009E5A0000}"/>
    <cellStyle name="Percent 33 3 2" xfId="18286" xr:uid="{00000000-0005-0000-0000-00009F5A0000}"/>
    <cellStyle name="Percent 33 3 2 2" xfId="24532" xr:uid="{00000000-0005-0000-0000-0000A05A0000}"/>
    <cellStyle name="Percent 33 3 3" xfId="18287" xr:uid="{00000000-0005-0000-0000-0000A15A0000}"/>
    <cellStyle name="Percent 33 3 3 2" xfId="24533" xr:uid="{00000000-0005-0000-0000-0000A25A0000}"/>
    <cellStyle name="Percent 33 4" xfId="18288" xr:uid="{00000000-0005-0000-0000-0000A35A0000}"/>
    <cellStyle name="Percent 33 4 2" xfId="18289" xr:uid="{00000000-0005-0000-0000-0000A45A0000}"/>
    <cellStyle name="Percent 33 4 2 2" xfId="24534" xr:uid="{00000000-0005-0000-0000-0000A55A0000}"/>
    <cellStyle name="Percent 33 4 3" xfId="18290" xr:uid="{00000000-0005-0000-0000-0000A65A0000}"/>
    <cellStyle name="Percent 33 4 3 2" xfId="24535" xr:uid="{00000000-0005-0000-0000-0000A75A0000}"/>
    <cellStyle name="Percent 33 5" xfId="18291" xr:uid="{00000000-0005-0000-0000-0000A85A0000}"/>
    <cellStyle name="Percent 33 6" xfId="18292" xr:uid="{00000000-0005-0000-0000-0000A95A0000}"/>
    <cellStyle name="Percent 33 7" xfId="18293" xr:uid="{00000000-0005-0000-0000-0000AA5A0000}"/>
    <cellStyle name="Percent 33 8" xfId="18294" xr:uid="{00000000-0005-0000-0000-0000AB5A0000}"/>
    <cellStyle name="Percent 33 9" xfId="18295" xr:uid="{00000000-0005-0000-0000-0000AC5A0000}"/>
    <cellStyle name="Percent 34" xfId="18296" xr:uid="{00000000-0005-0000-0000-0000AD5A0000}"/>
    <cellStyle name="Percent 34 10" xfId="18297" xr:uid="{00000000-0005-0000-0000-0000AE5A0000}"/>
    <cellStyle name="Percent 34 11" xfId="18298" xr:uid="{00000000-0005-0000-0000-0000AF5A0000}"/>
    <cellStyle name="Percent 34 12" xfId="18299" xr:uid="{00000000-0005-0000-0000-0000B05A0000}"/>
    <cellStyle name="Percent 34 13" xfId="18300" xr:uid="{00000000-0005-0000-0000-0000B15A0000}"/>
    <cellStyle name="Percent 34 14" xfId="18301" xr:uid="{00000000-0005-0000-0000-0000B25A0000}"/>
    <cellStyle name="Percent 34 15" xfId="18302" xr:uid="{00000000-0005-0000-0000-0000B35A0000}"/>
    <cellStyle name="Percent 34 16" xfId="18303" xr:uid="{00000000-0005-0000-0000-0000B45A0000}"/>
    <cellStyle name="Percent 34 16 2" xfId="24536" xr:uid="{00000000-0005-0000-0000-0000B55A0000}"/>
    <cellStyle name="Percent 34 17" xfId="18304" xr:uid="{00000000-0005-0000-0000-0000B65A0000}"/>
    <cellStyle name="Percent 34 17 2" xfId="24537" xr:uid="{00000000-0005-0000-0000-0000B75A0000}"/>
    <cellStyle name="Percent 34 18" xfId="18305" xr:uid="{00000000-0005-0000-0000-0000B85A0000}"/>
    <cellStyle name="Percent 34 2" xfId="18306" xr:uid="{00000000-0005-0000-0000-0000B95A0000}"/>
    <cellStyle name="Percent 34 2 2" xfId="18307" xr:uid="{00000000-0005-0000-0000-0000BA5A0000}"/>
    <cellStyle name="Percent 34 2 2 2" xfId="24538" xr:uid="{00000000-0005-0000-0000-0000BB5A0000}"/>
    <cellStyle name="Percent 34 2 3" xfId="18308" xr:uid="{00000000-0005-0000-0000-0000BC5A0000}"/>
    <cellStyle name="Percent 34 2 3 2" xfId="24539" xr:uid="{00000000-0005-0000-0000-0000BD5A0000}"/>
    <cellStyle name="Percent 34 3" xfId="18309" xr:uid="{00000000-0005-0000-0000-0000BE5A0000}"/>
    <cellStyle name="Percent 34 3 2" xfId="18310" xr:uid="{00000000-0005-0000-0000-0000BF5A0000}"/>
    <cellStyle name="Percent 34 3 2 2" xfId="24540" xr:uid="{00000000-0005-0000-0000-0000C05A0000}"/>
    <cellStyle name="Percent 34 3 3" xfId="18311" xr:uid="{00000000-0005-0000-0000-0000C15A0000}"/>
    <cellStyle name="Percent 34 3 3 2" xfId="24541" xr:uid="{00000000-0005-0000-0000-0000C25A0000}"/>
    <cellStyle name="Percent 34 4" xfId="18312" xr:uid="{00000000-0005-0000-0000-0000C35A0000}"/>
    <cellStyle name="Percent 34 4 2" xfId="18313" xr:uid="{00000000-0005-0000-0000-0000C45A0000}"/>
    <cellStyle name="Percent 34 4 2 2" xfId="24542" xr:uid="{00000000-0005-0000-0000-0000C55A0000}"/>
    <cellStyle name="Percent 34 4 3" xfId="18314" xr:uid="{00000000-0005-0000-0000-0000C65A0000}"/>
    <cellStyle name="Percent 34 4 3 2" xfId="24543" xr:uid="{00000000-0005-0000-0000-0000C75A0000}"/>
    <cellStyle name="Percent 34 5" xfId="18315" xr:uid="{00000000-0005-0000-0000-0000C85A0000}"/>
    <cellStyle name="Percent 34 6" xfId="18316" xr:uid="{00000000-0005-0000-0000-0000C95A0000}"/>
    <cellStyle name="Percent 34 7" xfId="18317" xr:uid="{00000000-0005-0000-0000-0000CA5A0000}"/>
    <cellStyle name="Percent 34 8" xfId="18318" xr:uid="{00000000-0005-0000-0000-0000CB5A0000}"/>
    <cellStyle name="Percent 34 9" xfId="18319" xr:uid="{00000000-0005-0000-0000-0000CC5A0000}"/>
    <cellStyle name="Percent 35" xfId="18320" xr:uid="{00000000-0005-0000-0000-0000CD5A0000}"/>
    <cellStyle name="Percent 35 10" xfId="18321" xr:uid="{00000000-0005-0000-0000-0000CE5A0000}"/>
    <cellStyle name="Percent 35 11" xfId="18322" xr:uid="{00000000-0005-0000-0000-0000CF5A0000}"/>
    <cellStyle name="Percent 35 12" xfId="18323" xr:uid="{00000000-0005-0000-0000-0000D05A0000}"/>
    <cellStyle name="Percent 35 13" xfId="18324" xr:uid="{00000000-0005-0000-0000-0000D15A0000}"/>
    <cellStyle name="Percent 35 14" xfId="18325" xr:uid="{00000000-0005-0000-0000-0000D25A0000}"/>
    <cellStyle name="Percent 35 15" xfId="18326" xr:uid="{00000000-0005-0000-0000-0000D35A0000}"/>
    <cellStyle name="Percent 35 16" xfId="18327" xr:uid="{00000000-0005-0000-0000-0000D45A0000}"/>
    <cellStyle name="Percent 35 16 2" xfId="24544" xr:uid="{00000000-0005-0000-0000-0000D55A0000}"/>
    <cellStyle name="Percent 35 17" xfId="18328" xr:uid="{00000000-0005-0000-0000-0000D65A0000}"/>
    <cellStyle name="Percent 35 17 2" xfId="24545" xr:uid="{00000000-0005-0000-0000-0000D75A0000}"/>
    <cellStyle name="Percent 35 18" xfId="18329" xr:uid="{00000000-0005-0000-0000-0000D85A0000}"/>
    <cellStyle name="Percent 35 2" xfId="18330" xr:uid="{00000000-0005-0000-0000-0000D95A0000}"/>
    <cellStyle name="Percent 35 2 2" xfId="18331" xr:uid="{00000000-0005-0000-0000-0000DA5A0000}"/>
    <cellStyle name="Percent 35 2 2 2" xfId="24546" xr:uid="{00000000-0005-0000-0000-0000DB5A0000}"/>
    <cellStyle name="Percent 35 2 3" xfId="18332" xr:uid="{00000000-0005-0000-0000-0000DC5A0000}"/>
    <cellStyle name="Percent 35 2 3 2" xfId="24547" xr:uid="{00000000-0005-0000-0000-0000DD5A0000}"/>
    <cellStyle name="Percent 35 3" xfId="18333" xr:uid="{00000000-0005-0000-0000-0000DE5A0000}"/>
    <cellStyle name="Percent 35 3 2" xfId="18334" xr:uid="{00000000-0005-0000-0000-0000DF5A0000}"/>
    <cellStyle name="Percent 35 3 2 2" xfId="24548" xr:uid="{00000000-0005-0000-0000-0000E05A0000}"/>
    <cellStyle name="Percent 35 3 3" xfId="18335" xr:uid="{00000000-0005-0000-0000-0000E15A0000}"/>
    <cellStyle name="Percent 35 3 3 2" xfId="24549" xr:uid="{00000000-0005-0000-0000-0000E25A0000}"/>
    <cellStyle name="Percent 35 4" xfId="18336" xr:uid="{00000000-0005-0000-0000-0000E35A0000}"/>
    <cellStyle name="Percent 35 4 2" xfId="18337" xr:uid="{00000000-0005-0000-0000-0000E45A0000}"/>
    <cellStyle name="Percent 35 4 2 2" xfId="24550" xr:uid="{00000000-0005-0000-0000-0000E55A0000}"/>
    <cellStyle name="Percent 35 4 3" xfId="18338" xr:uid="{00000000-0005-0000-0000-0000E65A0000}"/>
    <cellStyle name="Percent 35 4 3 2" xfId="24551" xr:uid="{00000000-0005-0000-0000-0000E75A0000}"/>
    <cellStyle name="Percent 35 5" xfId="18339" xr:uid="{00000000-0005-0000-0000-0000E85A0000}"/>
    <cellStyle name="Percent 35 6" xfId="18340" xr:uid="{00000000-0005-0000-0000-0000E95A0000}"/>
    <cellStyle name="Percent 35 7" xfId="18341" xr:uid="{00000000-0005-0000-0000-0000EA5A0000}"/>
    <cellStyle name="Percent 35 8" xfId="18342" xr:uid="{00000000-0005-0000-0000-0000EB5A0000}"/>
    <cellStyle name="Percent 35 9" xfId="18343" xr:uid="{00000000-0005-0000-0000-0000EC5A0000}"/>
    <cellStyle name="Percent 36" xfId="18344" xr:uid="{00000000-0005-0000-0000-0000ED5A0000}"/>
    <cellStyle name="Percent 36 10" xfId="18345" xr:uid="{00000000-0005-0000-0000-0000EE5A0000}"/>
    <cellStyle name="Percent 36 11" xfId="18346" xr:uid="{00000000-0005-0000-0000-0000EF5A0000}"/>
    <cellStyle name="Percent 36 12" xfId="18347" xr:uid="{00000000-0005-0000-0000-0000F05A0000}"/>
    <cellStyle name="Percent 36 13" xfId="18348" xr:uid="{00000000-0005-0000-0000-0000F15A0000}"/>
    <cellStyle name="Percent 36 14" xfId="18349" xr:uid="{00000000-0005-0000-0000-0000F25A0000}"/>
    <cellStyle name="Percent 36 15" xfId="18350" xr:uid="{00000000-0005-0000-0000-0000F35A0000}"/>
    <cellStyle name="Percent 36 16" xfId="18351" xr:uid="{00000000-0005-0000-0000-0000F45A0000}"/>
    <cellStyle name="Percent 36 16 2" xfId="24552" xr:uid="{00000000-0005-0000-0000-0000F55A0000}"/>
    <cellStyle name="Percent 36 17" xfId="18352" xr:uid="{00000000-0005-0000-0000-0000F65A0000}"/>
    <cellStyle name="Percent 36 17 2" xfId="24553" xr:uid="{00000000-0005-0000-0000-0000F75A0000}"/>
    <cellStyle name="Percent 36 18" xfId="18353" xr:uid="{00000000-0005-0000-0000-0000F85A0000}"/>
    <cellStyle name="Percent 36 2" xfId="18354" xr:uid="{00000000-0005-0000-0000-0000F95A0000}"/>
    <cellStyle name="Percent 36 2 2" xfId="18355" xr:uid="{00000000-0005-0000-0000-0000FA5A0000}"/>
    <cellStyle name="Percent 36 2 2 2" xfId="24554" xr:uid="{00000000-0005-0000-0000-0000FB5A0000}"/>
    <cellStyle name="Percent 36 2 3" xfId="18356" xr:uid="{00000000-0005-0000-0000-0000FC5A0000}"/>
    <cellStyle name="Percent 36 2 3 2" xfId="24555" xr:uid="{00000000-0005-0000-0000-0000FD5A0000}"/>
    <cellStyle name="Percent 36 3" xfId="18357" xr:uid="{00000000-0005-0000-0000-0000FE5A0000}"/>
    <cellStyle name="Percent 36 3 2" xfId="18358" xr:uid="{00000000-0005-0000-0000-0000FF5A0000}"/>
    <cellStyle name="Percent 36 3 2 2" xfId="24556" xr:uid="{00000000-0005-0000-0000-0000005B0000}"/>
    <cellStyle name="Percent 36 3 3" xfId="18359" xr:uid="{00000000-0005-0000-0000-0000015B0000}"/>
    <cellStyle name="Percent 36 3 3 2" xfId="24557" xr:uid="{00000000-0005-0000-0000-0000025B0000}"/>
    <cellStyle name="Percent 36 4" xfId="18360" xr:uid="{00000000-0005-0000-0000-0000035B0000}"/>
    <cellStyle name="Percent 36 4 2" xfId="18361" xr:uid="{00000000-0005-0000-0000-0000045B0000}"/>
    <cellStyle name="Percent 36 4 2 2" xfId="24558" xr:uid="{00000000-0005-0000-0000-0000055B0000}"/>
    <cellStyle name="Percent 36 4 3" xfId="18362" xr:uid="{00000000-0005-0000-0000-0000065B0000}"/>
    <cellStyle name="Percent 36 4 3 2" xfId="24559" xr:uid="{00000000-0005-0000-0000-0000075B0000}"/>
    <cellStyle name="Percent 36 5" xfId="18363" xr:uid="{00000000-0005-0000-0000-0000085B0000}"/>
    <cellStyle name="Percent 36 6" xfId="18364" xr:uid="{00000000-0005-0000-0000-0000095B0000}"/>
    <cellStyle name="Percent 36 7" xfId="18365" xr:uid="{00000000-0005-0000-0000-00000A5B0000}"/>
    <cellStyle name="Percent 36 8" xfId="18366" xr:uid="{00000000-0005-0000-0000-00000B5B0000}"/>
    <cellStyle name="Percent 36 9" xfId="18367" xr:uid="{00000000-0005-0000-0000-00000C5B0000}"/>
    <cellStyle name="Percent 37" xfId="18368" xr:uid="{00000000-0005-0000-0000-00000D5B0000}"/>
    <cellStyle name="Percent 37 10" xfId="18369" xr:uid="{00000000-0005-0000-0000-00000E5B0000}"/>
    <cellStyle name="Percent 37 11" xfId="18370" xr:uid="{00000000-0005-0000-0000-00000F5B0000}"/>
    <cellStyle name="Percent 37 12" xfId="18371" xr:uid="{00000000-0005-0000-0000-0000105B0000}"/>
    <cellStyle name="Percent 37 13" xfId="18372" xr:uid="{00000000-0005-0000-0000-0000115B0000}"/>
    <cellStyle name="Percent 37 14" xfId="18373" xr:uid="{00000000-0005-0000-0000-0000125B0000}"/>
    <cellStyle name="Percent 37 15" xfId="18374" xr:uid="{00000000-0005-0000-0000-0000135B0000}"/>
    <cellStyle name="Percent 37 16" xfId="18375" xr:uid="{00000000-0005-0000-0000-0000145B0000}"/>
    <cellStyle name="Percent 37 16 2" xfId="24560" xr:uid="{00000000-0005-0000-0000-0000155B0000}"/>
    <cellStyle name="Percent 37 17" xfId="18376" xr:uid="{00000000-0005-0000-0000-0000165B0000}"/>
    <cellStyle name="Percent 37 17 2" xfId="24561" xr:uid="{00000000-0005-0000-0000-0000175B0000}"/>
    <cellStyle name="Percent 37 18" xfId="18377" xr:uid="{00000000-0005-0000-0000-0000185B0000}"/>
    <cellStyle name="Percent 37 2" xfId="18378" xr:uid="{00000000-0005-0000-0000-0000195B0000}"/>
    <cellStyle name="Percent 37 2 2" xfId="18379" xr:uid="{00000000-0005-0000-0000-00001A5B0000}"/>
    <cellStyle name="Percent 37 2 2 2" xfId="24562" xr:uid="{00000000-0005-0000-0000-00001B5B0000}"/>
    <cellStyle name="Percent 37 2 3" xfId="18380" xr:uid="{00000000-0005-0000-0000-00001C5B0000}"/>
    <cellStyle name="Percent 37 2 3 2" xfId="24563" xr:uid="{00000000-0005-0000-0000-00001D5B0000}"/>
    <cellStyle name="Percent 37 2 4" xfId="18381" xr:uid="{00000000-0005-0000-0000-00001E5B0000}"/>
    <cellStyle name="Percent 37 3" xfId="18382" xr:uid="{00000000-0005-0000-0000-00001F5B0000}"/>
    <cellStyle name="Percent 37 3 2" xfId="18383" xr:uid="{00000000-0005-0000-0000-0000205B0000}"/>
    <cellStyle name="Percent 37 3 2 2" xfId="24564" xr:uid="{00000000-0005-0000-0000-0000215B0000}"/>
    <cellStyle name="Percent 37 3 3" xfId="18384" xr:uid="{00000000-0005-0000-0000-0000225B0000}"/>
    <cellStyle name="Percent 37 3 3 2" xfId="24565" xr:uid="{00000000-0005-0000-0000-0000235B0000}"/>
    <cellStyle name="Percent 37 3 4" xfId="18385" xr:uid="{00000000-0005-0000-0000-0000245B0000}"/>
    <cellStyle name="Percent 37 4" xfId="18386" xr:uid="{00000000-0005-0000-0000-0000255B0000}"/>
    <cellStyle name="Percent 37 4 2" xfId="18387" xr:uid="{00000000-0005-0000-0000-0000265B0000}"/>
    <cellStyle name="Percent 37 4 2 2" xfId="24566" xr:uid="{00000000-0005-0000-0000-0000275B0000}"/>
    <cellStyle name="Percent 37 4 3" xfId="18388" xr:uid="{00000000-0005-0000-0000-0000285B0000}"/>
    <cellStyle name="Percent 37 4 3 2" xfId="24567" xr:uid="{00000000-0005-0000-0000-0000295B0000}"/>
    <cellStyle name="Percent 37 4 4" xfId="18389" xr:uid="{00000000-0005-0000-0000-00002A5B0000}"/>
    <cellStyle name="Percent 37 5" xfId="18390" xr:uid="{00000000-0005-0000-0000-00002B5B0000}"/>
    <cellStyle name="Percent 37 6" xfId="18391" xr:uid="{00000000-0005-0000-0000-00002C5B0000}"/>
    <cellStyle name="Percent 37 7" xfId="18392" xr:uid="{00000000-0005-0000-0000-00002D5B0000}"/>
    <cellStyle name="Percent 37 8" xfId="18393" xr:uid="{00000000-0005-0000-0000-00002E5B0000}"/>
    <cellStyle name="Percent 37 9" xfId="18394" xr:uid="{00000000-0005-0000-0000-00002F5B0000}"/>
    <cellStyle name="Percent 38" xfId="18395" xr:uid="{00000000-0005-0000-0000-0000305B0000}"/>
    <cellStyle name="Percent 38 10" xfId="18396" xr:uid="{00000000-0005-0000-0000-0000315B0000}"/>
    <cellStyle name="Percent 38 11" xfId="18397" xr:uid="{00000000-0005-0000-0000-0000325B0000}"/>
    <cellStyle name="Percent 38 12" xfId="18398" xr:uid="{00000000-0005-0000-0000-0000335B0000}"/>
    <cellStyle name="Percent 38 13" xfId="18399" xr:uid="{00000000-0005-0000-0000-0000345B0000}"/>
    <cellStyle name="Percent 38 14" xfId="18400" xr:uid="{00000000-0005-0000-0000-0000355B0000}"/>
    <cellStyle name="Percent 38 15" xfId="18401" xr:uid="{00000000-0005-0000-0000-0000365B0000}"/>
    <cellStyle name="Percent 38 16" xfId="18402" xr:uid="{00000000-0005-0000-0000-0000375B0000}"/>
    <cellStyle name="Percent 38 16 2" xfId="24568" xr:uid="{00000000-0005-0000-0000-0000385B0000}"/>
    <cellStyle name="Percent 38 17" xfId="18403" xr:uid="{00000000-0005-0000-0000-0000395B0000}"/>
    <cellStyle name="Percent 38 17 2" xfId="24569" xr:uid="{00000000-0005-0000-0000-00003A5B0000}"/>
    <cellStyle name="Percent 38 18" xfId="18404" xr:uid="{00000000-0005-0000-0000-00003B5B0000}"/>
    <cellStyle name="Percent 38 2" xfId="18405" xr:uid="{00000000-0005-0000-0000-00003C5B0000}"/>
    <cellStyle name="Percent 38 2 2" xfId="18406" xr:uid="{00000000-0005-0000-0000-00003D5B0000}"/>
    <cellStyle name="Percent 38 2 2 2" xfId="24570" xr:uid="{00000000-0005-0000-0000-00003E5B0000}"/>
    <cellStyle name="Percent 38 2 3" xfId="18407" xr:uid="{00000000-0005-0000-0000-00003F5B0000}"/>
    <cellStyle name="Percent 38 2 3 2" xfId="24571" xr:uid="{00000000-0005-0000-0000-0000405B0000}"/>
    <cellStyle name="Percent 38 2 4" xfId="18408" xr:uid="{00000000-0005-0000-0000-0000415B0000}"/>
    <cellStyle name="Percent 38 3" xfId="18409" xr:uid="{00000000-0005-0000-0000-0000425B0000}"/>
    <cellStyle name="Percent 38 3 2" xfId="18410" xr:uid="{00000000-0005-0000-0000-0000435B0000}"/>
    <cellStyle name="Percent 38 3 2 2" xfId="24572" xr:uid="{00000000-0005-0000-0000-0000445B0000}"/>
    <cellStyle name="Percent 38 3 3" xfId="18411" xr:uid="{00000000-0005-0000-0000-0000455B0000}"/>
    <cellStyle name="Percent 38 3 3 2" xfId="24573" xr:uid="{00000000-0005-0000-0000-0000465B0000}"/>
    <cellStyle name="Percent 38 3 4" xfId="18412" xr:uid="{00000000-0005-0000-0000-0000475B0000}"/>
    <cellStyle name="Percent 38 4" xfId="18413" xr:uid="{00000000-0005-0000-0000-0000485B0000}"/>
    <cellStyle name="Percent 38 4 2" xfId="18414" xr:uid="{00000000-0005-0000-0000-0000495B0000}"/>
    <cellStyle name="Percent 38 4 2 2" xfId="24574" xr:uid="{00000000-0005-0000-0000-00004A5B0000}"/>
    <cellStyle name="Percent 38 4 3" xfId="18415" xr:uid="{00000000-0005-0000-0000-00004B5B0000}"/>
    <cellStyle name="Percent 38 4 3 2" xfId="24575" xr:uid="{00000000-0005-0000-0000-00004C5B0000}"/>
    <cellStyle name="Percent 38 4 4" xfId="18416" xr:uid="{00000000-0005-0000-0000-00004D5B0000}"/>
    <cellStyle name="Percent 38 5" xfId="18417" xr:uid="{00000000-0005-0000-0000-00004E5B0000}"/>
    <cellStyle name="Percent 38 6" xfId="18418" xr:uid="{00000000-0005-0000-0000-00004F5B0000}"/>
    <cellStyle name="Percent 38 7" xfId="18419" xr:uid="{00000000-0005-0000-0000-0000505B0000}"/>
    <cellStyle name="Percent 38 8" xfId="18420" xr:uid="{00000000-0005-0000-0000-0000515B0000}"/>
    <cellStyle name="Percent 38 9" xfId="18421" xr:uid="{00000000-0005-0000-0000-0000525B0000}"/>
    <cellStyle name="Percent 39" xfId="18422" xr:uid="{00000000-0005-0000-0000-0000535B0000}"/>
    <cellStyle name="Percent 39 10" xfId="18423" xr:uid="{00000000-0005-0000-0000-0000545B0000}"/>
    <cellStyle name="Percent 39 11" xfId="18424" xr:uid="{00000000-0005-0000-0000-0000555B0000}"/>
    <cellStyle name="Percent 39 12" xfId="18425" xr:uid="{00000000-0005-0000-0000-0000565B0000}"/>
    <cellStyle name="Percent 39 13" xfId="18426" xr:uid="{00000000-0005-0000-0000-0000575B0000}"/>
    <cellStyle name="Percent 39 14" xfId="18427" xr:uid="{00000000-0005-0000-0000-0000585B0000}"/>
    <cellStyle name="Percent 39 15" xfId="18428" xr:uid="{00000000-0005-0000-0000-0000595B0000}"/>
    <cellStyle name="Percent 39 16" xfId="18429" xr:uid="{00000000-0005-0000-0000-00005A5B0000}"/>
    <cellStyle name="Percent 39 16 2" xfId="24576" xr:uid="{00000000-0005-0000-0000-00005B5B0000}"/>
    <cellStyle name="Percent 39 17" xfId="18430" xr:uid="{00000000-0005-0000-0000-00005C5B0000}"/>
    <cellStyle name="Percent 39 17 2" xfId="24577" xr:uid="{00000000-0005-0000-0000-00005D5B0000}"/>
    <cellStyle name="Percent 39 18" xfId="18431" xr:uid="{00000000-0005-0000-0000-00005E5B0000}"/>
    <cellStyle name="Percent 39 2" xfId="18432" xr:uid="{00000000-0005-0000-0000-00005F5B0000}"/>
    <cellStyle name="Percent 39 2 2" xfId="18433" xr:uid="{00000000-0005-0000-0000-0000605B0000}"/>
    <cellStyle name="Percent 39 2 2 2" xfId="24578" xr:uid="{00000000-0005-0000-0000-0000615B0000}"/>
    <cellStyle name="Percent 39 2 3" xfId="18434" xr:uid="{00000000-0005-0000-0000-0000625B0000}"/>
    <cellStyle name="Percent 39 2 3 2" xfId="24579" xr:uid="{00000000-0005-0000-0000-0000635B0000}"/>
    <cellStyle name="Percent 39 2 4" xfId="18435" xr:uid="{00000000-0005-0000-0000-0000645B0000}"/>
    <cellStyle name="Percent 39 3" xfId="18436" xr:uid="{00000000-0005-0000-0000-0000655B0000}"/>
    <cellStyle name="Percent 39 3 2" xfId="18437" xr:uid="{00000000-0005-0000-0000-0000665B0000}"/>
    <cellStyle name="Percent 39 3 2 2" xfId="24580" xr:uid="{00000000-0005-0000-0000-0000675B0000}"/>
    <cellStyle name="Percent 39 3 3" xfId="18438" xr:uid="{00000000-0005-0000-0000-0000685B0000}"/>
    <cellStyle name="Percent 39 3 3 2" xfId="24581" xr:uid="{00000000-0005-0000-0000-0000695B0000}"/>
    <cellStyle name="Percent 39 3 4" xfId="18439" xr:uid="{00000000-0005-0000-0000-00006A5B0000}"/>
    <cellStyle name="Percent 39 4" xfId="18440" xr:uid="{00000000-0005-0000-0000-00006B5B0000}"/>
    <cellStyle name="Percent 39 4 2" xfId="18441" xr:uid="{00000000-0005-0000-0000-00006C5B0000}"/>
    <cellStyle name="Percent 39 4 2 2" xfId="24582" xr:uid="{00000000-0005-0000-0000-00006D5B0000}"/>
    <cellStyle name="Percent 39 4 3" xfId="18442" xr:uid="{00000000-0005-0000-0000-00006E5B0000}"/>
    <cellStyle name="Percent 39 4 3 2" xfId="24583" xr:uid="{00000000-0005-0000-0000-00006F5B0000}"/>
    <cellStyle name="Percent 39 5" xfId="18443" xr:uid="{00000000-0005-0000-0000-0000705B0000}"/>
    <cellStyle name="Percent 39 6" xfId="18444" xr:uid="{00000000-0005-0000-0000-0000715B0000}"/>
    <cellStyle name="Percent 39 7" xfId="18445" xr:uid="{00000000-0005-0000-0000-0000725B0000}"/>
    <cellStyle name="Percent 39 8" xfId="18446" xr:uid="{00000000-0005-0000-0000-0000735B0000}"/>
    <cellStyle name="Percent 39 9" xfId="18447" xr:uid="{00000000-0005-0000-0000-0000745B0000}"/>
    <cellStyle name="Percent 4" xfId="18448" xr:uid="{00000000-0005-0000-0000-0000755B0000}"/>
    <cellStyle name="Percent 4 2" xfId="18449" xr:uid="{00000000-0005-0000-0000-0000765B0000}"/>
    <cellStyle name="Percent 4 2 2" xfId="18450" xr:uid="{00000000-0005-0000-0000-0000775B0000}"/>
    <cellStyle name="Percent 4 2 2 2" xfId="18451" xr:uid="{00000000-0005-0000-0000-0000785B0000}"/>
    <cellStyle name="Percent 4 2 2 2 2" xfId="18452" xr:uid="{00000000-0005-0000-0000-0000795B0000}"/>
    <cellStyle name="Percent 4 2 2 2 2 2" xfId="18453" xr:uid="{00000000-0005-0000-0000-00007A5B0000}"/>
    <cellStyle name="Percent 4 2 2 2 2 2 2" xfId="24588" xr:uid="{00000000-0005-0000-0000-00007B5B0000}"/>
    <cellStyle name="Percent 4 2 2 2 2 3" xfId="24587" xr:uid="{00000000-0005-0000-0000-00007C5B0000}"/>
    <cellStyle name="Percent 4 2 2 2 3" xfId="18454" xr:uid="{00000000-0005-0000-0000-00007D5B0000}"/>
    <cellStyle name="Percent 4 2 2 2 3 2" xfId="24589" xr:uid="{00000000-0005-0000-0000-00007E5B0000}"/>
    <cellStyle name="Percent 4 2 2 2 4" xfId="24586" xr:uid="{00000000-0005-0000-0000-00007F5B0000}"/>
    <cellStyle name="Percent 4 2 2 3" xfId="18455" xr:uid="{00000000-0005-0000-0000-0000805B0000}"/>
    <cellStyle name="Percent 4 2 2 3 2" xfId="18456" xr:uid="{00000000-0005-0000-0000-0000815B0000}"/>
    <cellStyle name="Percent 4 2 2 3 2 2" xfId="24591" xr:uid="{00000000-0005-0000-0000-0000825B0000}"/>
    <cellStyle name="Percent 4 2 2 3 3" xfId="24590" xr:uid="{00000000-0005-0000-0000-0000835B0000}"/>
    <cellStyle name="Percent 4 2 2 4" xfId="18457" xr:uid="{00000000-0005-0000-0000-0000845B0000}"/>
    <cellStyle name="Percent 4 2 2 4 2" xfId="24592" xr:uid="{00000000-0005-0000-0000-0000855B0000}"/>
    <cellStyle name="Percent 4 2 2 5" xfId="24585" xr:uid="{00000000-0005-0000-0000-0000865B0000}"/>
    <cellStyle name="Percent 4 2 3" xfId="18458" xr:uid="{00000000-0005-0000-0000-0000875B0000}"/>
    <cellStyle name="Percent 4 2 3 2" xfId="24593" xr:uid="{00000000-0005-0000-0000-0000885B0000}"/>
    <cellStyle name="Percent 4 2 4" xfId="18459" xr:uid="{00000000-0005-0000-0000-0000895B0000}"/>
    <cellStyle name="Percent 4 2 4 2" xfId="24594" xr:uid="{00000000-0005-0000-0000-00008A5B0000}"/>
    <cellStyle name="Percent 4 2 5" xfId="24584" xr:uid="{00000000-0005-0000-0000-00008B5B0000}"/>
    <cellStyle name="Percent 4 3" xfId="18460" xr:uid="{00000000-0005-0000-0000-00008C5B0000}"/>
    <cellStyle name="Percent 4 3 2" xfId="24595" xr:uid="{00000000-0005-0000-0000-00008D5B0000}"/>
    <cellStyle name="Percent 4 4" xfId="18461" xr:uid="{00000000-0005-0000-0000-00008E5B0000}"/>
    <cellStyle name="Percent 4 4 2" xfId="18462" xr:uid="{00000000-0005-0000-0000-00008F5B0000}"/>
    <cellStyle name="Percent 4 4 2 2" xfId="18463" xr:uid="{00000000-0005-0000-0000-0000905B0000}"/>
    <cellStyle name="Percent 4 4 2 2 2" xfId="18464" xr:uid="{00000000-0005-0000-0000-0000915B0000}"/>
    <cellStyle name="Percent 4 4 2 2 2 2" xfId="24599" xr:uid="{00000000-0005-0000-0000-0000925B0000}"/>
    <cellStyle name="Percent 4 4 2 2 3" xfId="24598" xr:uid="{00000000-0005-0000-0000-0000935B0000}"/>
    <cellStyle name="Percent 4 4 2 3" xfId="18465" xr:uid="{00000000-0005-0000-0000-0000945B0000}"/>
    <cellStyle name="Percent 4 4 2 3 2" xfId="24600" xr:uid="{00000000-0005-0000-0000-0000955B0000}"/>
    <cellStyle name="Percent 4 4 2 4" xfId="24597" xr:uid="{00000000-0005-0000-0000-0000965B0000}"/>
    <cellStyle name="Percent 4 4 3" xfId="18466" xr:uid="{00000000-0005-0000-0000-0000975B0000}"/>
    <cellStyle name="Percent 4 4 3 2" xfId="18467" xr:uid="{00000000-0005-0000-0000-0000985B0000}"/>
    <cellStyle name="Percent 4 4 3 2 2" xfId="24602" xr:uid="{00000000-0005-0000-0000-0000995B0000}"/>
    <cellStyle name="Percent 4 4 3 3" xfId="24601" xr:uid="{00000000-0005-0000-0000-00009A5B0000}"/>
    <cellStyle name="Percent 4 4 4" xfId="18468" xr:uid="{00000000-0005-0000-0000-00009B5B0000}"/>
    <cellStyle name="Percent 4 4 4 2" xfId="24603" xr:uid="{00000000-0005-0000-0000-00009C5B0000}"/>
    <cellStyle name="Percent 4 4 5" xfId="24596" xr:uid="{00000000-0005-0000-0000-00009D5B0000}"/>
    <cellStyle name="Percent 4 5" xfId="18469" xr:uid="{00000000-0005-0000-0000-00009E5B0000}"/>
    <cellStyle name="Percent 4 5 2" xfId="24604" xr:uid="{00000000-0005-0000-0000-00009F5B0000}"/>
    <cellStyle name="Percent 4 6" xfId="18470" xr:uid="{00000000-0005-0000-0000-0000A05B0000}"/>
    <cellStyle name="Percent 4 6 2" xfId="24605" xr:uid="{00000000-0005-0000-0000-0000A15B0000}"/>
    <cellStyle name="Percent 4 7" xfId="18471" xr:uid="{00000000-0005-0000-0000-0000A25B0000}"/>
    <cellStyle name="Percent 4 7 2" xfId="24606" xr:uid="{00000000-0005-0000-0000-0000A35B0000}"/>
    <cellStyle name="Percent 4 8" xfId="18472" xr:uid="{00000000-0005-0000-0000-0000A45B0000}"/>
    <cellStyle name="Percent 4 8 2" xfId="24607" xr:uid="{00000000-0005-0000-0000-0000A55B0000}"/>
    <cellStyle name="Percent 40" xfId="18473" xr:uid="{00000000-0005-0000-0000-0000A65B0000}"/>
    <cellStyle name="Percent 40 10" xfId="18474" xr:uid="{00000000-0005-0000-0000-0000A75B0000}"/>
    <cellStyle name="Percent 40 11" xfId="18475" xr:uid="{00000000-0005-0000-0000-0000A85B0000}"/>
    <cellStyle name="Percent 40 12" xfId="18476" xr:uid="{00000000-0005-0000-0000-0000A95B0000}"/>
    <cellStyle name="Percent 40 13" xfId="18477" xr:uid="{00000000-0005-0000-0000-0000AA5B0000}"/>
    <cellStyle name="Percent 40 14" xfId="18478" xr:uid="{00000000-0005-0000-0000-0000AB5B0000}"/>
    <cellStyle name="Percent 40 15" xfId="18479" xr:uid="{00000000-0005-0000-0000-0000AC5B0000}"/>
    <cellStyle name="Percent 40 16" xfId="18480" xr:uid="{00000000-0005-0000-0000-0000AD5B0000}"/>
    <cellStyle name="Percent 40 16 2" xfId="24608" xr:uid="{00000000-0005-0000-0000-0000AE5B0000}"/>
    <cellStyle name="Percent 40 17" xfId="18481" xr:uid="{00000000-0005-0000-0000-0000AF5B0000}"/>
    <cellStyle name="Percent 40 17 2" xfId="24609" xr:uid="{00000000-0005-0000-0000-0000B05B0000}"/>
    <cellStyle name="Percent 40 18" xfId="18482" xr:uid="{00000000-0005-0000-0000-0000B15B0000}"/>
    <cellStyle name="Percent 40 2" xfId="18483" xr:uid="{00000000-0005-0000-0000-0000B25B0000}"/>
    <cellStyle name="Percent 40 2 2" xfId="18484" xr:uid="{00000000-0005-0000-0000-0000B35B0000}"/>
    <cellStyle name="Percent 40 2 2 2" xfId="24610" xr:uid="{00000000-0005-0000-0000-0000B45B0000}"/>
    <cellStyle name="Percent 40 2 3" xfId="18485" xr:uid="{00000000-0005-0000-0000-0000B55B0000}"/>
    <cellStyle name="Percent 40 2 3 2" xfId="24611" xr:uid="{00000000-0005-0000-0000-0000B65B0000}"/>
    <cellStyle name="Percent 40 2 4" xfId="18486" xr:uid="{00000000-0005-0000-0000-0000B75B0000}"/>
    <cellStyle name="Percent 40 3" xfId="18487" xr:uid="{00000000-0005-0000-0000-0000B85B0000}"/>
    <cellStyle name="Percent 40 3 2" xfId="18488" xr:uid="{00000000-0005-0000-0000-0000B95B0000}"/>
    <cellStyle name="Percent 40 3 2 2" xfId="24612" xr:uid="{00000000-0005-0000-0000-0000BA5B0000}"/>
    <cellStyle name="Percent 40 3 3" xfId="18489" xr:uid="{00000000-0005-0000-0000-0000BB5B0000}"/>
    <cellStyle name="Percent 40 3 3 2" xfId="24613" xr:uid="{00000000-0005-0000-0000-0000BC5B0000}"/>
    <cellStyle name="Percent 40 3 4" xfId="18490" xr:uid="{00000000-0005-0000-0000-0000BD5B0000}"/>
    <cellStyle name="Percent 40 4" xfId="18491" xr:uid="{00000000-0005-0000-0000-0000BE5B0000}"/>
    <cellStyle name="Percent 40 4 2" xfId="18492" xr:uid="{00000000-0005-0000-0000-0000BF5B0000}"/>
    <cellStyle name="Percent 40 4 2 2" xfId="24614" xr:uid="{00000000-0005-0000-0000-0000C05B0000}"/>
    <cellStyle name="Percent 40 4 3" xfId="18493" xr:uid="{00000000-0005-0000-0000-0000C15B0000}"/>
    <cellStyle name="Percent 40 4 3 2" xfId="24615" xr:uid="{00000000-0005-0000-0000-0000C25B0000}"/>
    <cellStyle name="Percent 40 4 4" xfId="18494" xr:uid="{00000000-0005-0000-0000-0000C35B0000}"/>
    <cellStyle name="Percent 40 5" xfId="18495" xr:uid="{00000000-0005-0000-0000-0000C45B0000}"/>
    <cellStyle name="Percent 40 6" xfId="18496" xr:uid="{00000000-0005-0000-0000-0000C55B0000}"/>
    <cellStyle name="Percent 40 7" xfId="18497" xr:uid="{00000000-0005-0000-0000-0000C65B0000}"/>
    <cellStyle name="Percent 40 8" xfId="18498" xr:uid="{00000000-0005-0000-0000-0000C75B0000}"/>
    <cellStyle name="Percent 40 9" xfId="18499" xr:uid="{00000000-0005-0000-0000-0000C85B0000}"/>
    <cellStyle name="Percent 41" xfId="18500" xr:uid="{00000000-0005-0000-0000-0000C95B0000}"/>
    <cellStyle name="Percent 41 10" xfId="18501" xr:uid="{00000000-0005-0000-0000-0000CA5B0000}"/>
    <cellStyle name="Percent 41 11" xfId="18502" xr:uid="{00000000-0005-0000-0000-0000CB5B0000}"/>
    <cellStyle name="Percent 41 12" xfId="18503" xr:uid="{00000000-0005-0000-0000-0000CC5B0000}"/>
    <cellStyle name="Percent 41 13" xfId="18504" xr:uid="{00000000-0005-0000-0000-0000CD5B0000}"/>
    <cellStyle name="Percent 41 14" xfId="18505" xr:uid="{00000000-0005-0000-0000-0000CE5B0000}"/>
    <cellStyle name="Percent 41 15" xfId="18506" xr:uid="{00000000-0005-0000-0000-0000CF5B0000}"/>
    <cellStyle name="Percent 41 16" xfId="18507" xr:uid="{00000000-0005-0000-0000-0000D05B0000}"/>
    <cellStyle name="Percent 41 16 2" xfId="24616" xr:uid="{00000000-0005-0000-0000-0000D15B0000}"/>
    <cellStyle name="Percent 41 17" xfId="18508" xr:uid="{00000000-0005-0000-0000-0000D25B0000}"/>
    <cellStyle name="Percent 41 17 2" xfId="24617" xr:uid="{00000000-0005-0000-0000-0000D35B0000}"/>
    <cellStyle name="Percent 41 18" xfId="18509" xr:uid="{00000000-0005-0000-0000-0000D45B0000}"/>
    <cellStyle name="Percent 41 2" xfId="18510" xr:uid="{00000000-0005-0000-0000-0000D55B0000}"/>
    <cellStyle name="Percent 41 2 2" xfId="18511" xr:uid="{00000000-0005-0000-0000-0000D65B0000}"/>
    <cellStyle name="Percent 41 2 2 2" xfId="24618" xr:uid="{00000000-0005-0000-0000-0000D75B0000}"/>
    <cellStyle name="Percent 41 2 3" xfId="18512" xr:uid="{00000000-0005-0000-0000-0000D85B0000}"/>
    <cellStyle name="Percent 41 2 3 2" xfId="24619" xr:uid="{00000000-0005-0000-0000-0000D95B0000}"/>
    <cellStyle name="Percent 41 3" xfId="18513" xr:uid="{00000000-0005-0000-0000-0000DA5B0000}"/>
    <cellStyle name="Percent 41 3 2" xfId="18514" xr:uid="{00000000-0005-0000-0000-0000DB5B0000}"/>
    <cellStyle name="Percent 41 3 2 2" xfId="24620" xr:uid="{00000000-0005-0000-0000-0000DC5B0000}"/>
    <cellStyle name="Percent 41 3 3" xfId="18515" xr:uid="{00000000-0005-0000-0000-0000DD5B0000}"/>
    <cellStyle name="Percent 41 3 3 2" xfId="24621" xr:uid="{00000000-0005-0000-0000-0000DE5B0000}"/>
    <cellStyle name="Percent 41 4" xfId="18516" xr:uid="{00000000-0005-0000-0000-0000DF5B0000}"/>
    <cellStyle name="Percent 41 4 2" xfId="18517" xr:uid="{00000000-0005-0000-0000-0000E05B0000}"/>
    <cellStyle name="Percent 41 4 2 2" xfId="24622" xr:uid="{00000000-0005-0000-0000-0000E15B0000}"/>
    <cellStyle name="Percent 41 4 3" xfId="18518" xr:uid="{00000000-0005-0000-0000-0000E25B0000}"/>
    <cellStyle name="Percent 41 4 3 2" xfId="24623" xr:uid="{00000000-0005-0000-0000-0000E35B0000}"/>
    <cellStyle name="Percent 41 5" xfId="18519" xr:uid="{00000000-0005-0000-0000-0000E45B0000}"/>
    <cellStyle name="Percent 41 6" xfId="18520" xr:uid="{00000000-0005-0000-0000-0000E55B0000}"/>
    <cellStyle name="Percent 41 7" xfId="18521" xr:uid="{00000000-0005-0000-0000-0000E65B0000}"/>
    <cellStyle name="Percent 41 8" xfId="18522" xr:uid="{00000000-0005-0000-0000-0000E75B0000}"/>
    <cellStyle name="Percent 41 9" xfId="18523" xr:uid="{00000000-0005-0000-0000-0000E85B0000}"/>
    <cellStyle name="Percent 42" xfId="18524" xr:uid="{00000000-0005-0000-0000-0000E95B0000}"/>
    <cellStyle name="Percent 42 10" xfId="18525" xr:uid="{00000000-0005-0000-0000-0000EA5B0000}"/>
    <cellStyle name="Percent 42 11" xfId="18526" xr:uid="{00000000-0005-0000-0000-0000EB5B0000}"/>
    <cellStyle name="Percent 42 12" xfId="18527" xr:uid="{00000000-0005-0000-0000-0000EC5B0000}"/>
    <cellStyle name="Percent 42 13" xfId="18528" xr:uid="{00000000-0005-0000-0000-0000ED5B0000}"/>
    <cellStyle name="Percent 42 14" xfId="18529" xr:uid="{00000000-0005-0000-0000-0000EE5B0000}"/>
    <cellStyle name="Percent 42 15" xfId="18530" xr:uid="{00000000-0005-0000-0000-0000EF5B0000}"/>
    <cellStyle name="Percent 42 16" xfId="18531" xr:uid="{00000000-0005-0000-0000-0000F05B0000}"/>
    <cellStyle name="Percent 42 16 2" xfId="24624" xr:uid="{00000000-0005-0000-0000-0000F15B0000}"/>
    <cellStyle name="Percent 42 17" xfId="18532" xr:uid="{00000000-0005-0000-0000-0000F25B0000}"/>
    <cellStyle name="Percent 42 17 2" xfId="24625" xr:uid="{00000000-0005-0000-0000-0000F35B0000}"/>
    <cellStyle name="Percent 42 18" xfId="18533" xr:uid="{00000000-0005-0000-0000-0000F45B0000}"/>
    <cellStyle name="Percent 42 2" xfId="18534" xr:uid="{00000000-0005-0000-0000-0000F55B0000}"/>
    <cellStyle name="Percent 42 2 2" xfId="18535" xr:uid="{00000000-0005-0000-0000-0000F65B0000}"/>
    <cellStyle name="Percent 42 2 2 2" xfId="24626" xr:uid="{00000000-0005-0000-0000-0000F75B0000}"/>
    <cellStyle name="Percent 42 2 3" xfId="18536" xr:uid="{00000000-0005-0000-0000-0000F85B0000}"/>
    <cellStyle name="Percent 42 2 3 2" xfId="24627" xr:uid="{00000000-0005-0000-0000-0000F95B0000}"/>
    <cellStyle name="Percent 42 3" xfId="18537" xr:uid="{00000000-0005-0000-0000-0000FA5B0000}"/>
    <cellStyle name="Percent 42 3 2" xfId="18538" xr:uid="{00000000-0005-0000-0000-0000FB5B0000}"/>
    <cellStyle name="Percent 42 3 2 2" xfId="24628" xr:uid="{00000000-0005-0000-0000-0000FC5B0000}"/>
    <cellStyle name="Percent 42 3 3" xfId="18539" xr:uid="{00000000-0005-0000-0000-0000FD5B0000}"/>
    <cellStyle name="Percent 42 3 3 2" xfId="24629" xr:uid="{00000000-0005-0000-0000-0000FE5B0000}"/>
    <cellStyle name="Percent 42 4" xfId="18540" xr:uid="{00000000-0005-0000-0000-0000FF5B0000}"/>
    <cellStyle name="Percent 42 4 2" xfId="18541" xr:uid="{00000000-0005-0000-0000-0000005C0000}"/>
    <cellStyle name="Percent 42 4 2 2" xfId="24630" xr:uid="{00000000-0005-0000-0000-0000015C0000}"/>
    <cellStyle name="Percent 42 4 3" xfId="18542" xr:uid="{00000000-0005-0000-0000-0000025C0000}"/>
    <cellStyle name="Percent 42 4 3 2" xfId="24631" xr:uid="{00000000-0005-0000-0000-0000035C0000}"/>
    <cellStyle name="Percent 42 5" xfId="18543" xr:uid="{00000000-0005-0000-0000-0000045C0000}"/>
    <cellStyle name="Percent 42 6" xfId="18544" xr:uid="{00000000-0005-0000-0000-0000055C0000}"/>
    <cellStyle name="Percent 42 7" xfId="18545" xr:uid="{00000000-0005-0000-0000-0000065C0000}"/>
    <cellStyle name="Percent 42 8" xfId="18546" xr:uid="{00000000-0005-0000-0000-0000075C0000}"/>
    <cellStyle name="Percent 42 9" xfId="18547" xr:uid="{00000000-0005-0000-0000-0000085C0000}"/>
    <cellStyle name="Percent 43" xfId="18548" xr:uid="{00000000-0005-0000-0000-0000095C0000}"/>
    <cellStyle name="Percent 43 2" xfId="18549" xr:uid="{00000000-0005-0000-0000-00000A5C0000}"/>
    <cellStyle name="Percent 43 2 2" xfId="24633" xr:uid="{00000000-0005-0000-0000-00000B5C0000}"/>
    <cellStyle name="Percent 43 3" xfId="18550" xr:uid="{00000000-0005-0000-0000-00000C5C0000}"/>
    <cellStyle name="Percent 43 3 2" xfId="24634" xr:uid="{00000000-0005-0000-0000-00000D5C0000}"/>
    <cellStyle name="Percent 43 4" xfId="18551" xr:uid="{00000000-0005-0000-0000-00000E5C0000}"/>
    <cellStyle name="Percent 43 4 2" xfId="24635" xr:uid="{00000000-0005-0000-0000-00000F5C0000}"/>
    <cellStyle name="Percent 43 5" xfId="18552" xr:uid="{00000000-0005-0000-0000-0000105C0000}"/>
    <cellStyle name="Percent 43 5 2" xfId="24636" xr:uid="{00000000-0005-0000-0000-0000115C0000}"/>
    <cellStyle name="Percent 43 6" xfId="18553" xr:uid="{00000000-0005-0000-0000-0000125C0000}"/>
    <cellStyle name="Percent 43 6 2" xfId="24637" xr:uid="{00000000-0005-0000-0000-0000135C0000}"/>
    <cellStyle name="Percent 44" xfId="18554" xr:uid="{00000000-0005-0000-0000-0000145C0000}"/>
    <cellStyle name="Percent 44 2" xfId="18555" xr:uid="{00000000-0005-0000-0000-0000155C0000}"/>
    <cellStyle name="Percent 44 2 2" xfId="24638" xr:uid="{00000000-0005-0000-0000-0000165C0000}"/>
    <cellStyle name="Percent 44 3" xfId="18556" xr:uid="{00000000-0005-0000-0000-0000175C0000}"/>
    <cellStyle name="Percent 44 3 2" xfId="24639" xr:uid="{00000000-0005-0000-0000-0000185C0000}"/>
    <cellStyle name="Percent 44 4" xfId="18557" xr:uid="{00000000-0005-0000-0000-0000195C0000}"/>
    <cellStyle name="Percent 44 4 2" xfId="24640" xr:uid="{00000000-0005-0000-0000-00001A5C0000}"/>
    <cellStyle name="Percent 44 5" xfId="18558" xr:uid="{00000000-0005-0000-0000-00001B5C0000}"/>
    <cellStyle name="Percent 44 5 2" xfId="24641" xr:uid="{00000000-0005-0000-0000-00001C5C0000}"/>
    <cellStyle name="Percent 44 6" xfId="18559" xr:uid="{00000000-0005-0000-0000-00001D5C0000}"/>
    <cellStyle name="Percent 44 6 2" xfId="24642" xr:uid="{00000000-0005-0000-0000-00001E5C0000}"/>
    <cellStyle name="Percent 45" xfId="18560" xr:uid="{00000000-0005-0000-0000-00001F5C0000}"/>
    <cellStyle name="Percent 45 2" xfId="18561" xr:uid="{00000000-0005-0000-0000-0000205C0000}"/>
    <cellStyle name="Percent 45 2 2" xfId="24643" xr:uid="{00000000-0005-0000-0000-0000215C0000}"/>
    <cellStyle name="Percent 45 3" xfId="18562" xr:uid="{00000000-0005-0000-0000-0000225C0000}"/>
    <cellStyle name="Percent 45 3 2" xfId="24644" xr:uid="{00000000-0005-0000-0000-0000235C0000}"/>
    <cellStyle name="Percent 45 4" xfId="18563" xr:uid="{00000000-0005-0000-0000-0000245C0000}"/>
    <cellStyle name="Percent 45 4 2" xfId="24645" xr:uid="{00000000-0005-0000-0000-0000255C0000}"/>
    <cellStyle name="Percent 45 5" xfId="18564" xr:uid="{00000000-0005-0000-0000-0000265C0000}"/>
    <cellStyle name="Percent 45 5 2" xfId="24646" xr:uid="{00000000-0005-0000-0000-0000275C0000}"/>
    <cellStyle name="Percent 45 6" xfId="18565" xr:uid="{00000000-0005-0000-0000-0000285C0000}"/>
    <cellStyle name="Percent 45 6 2" xfId="24647" xr:uid="{00000000-0005-0000-0000-0000295C0000}"/>
    <cellStyle name="Percent 46" xfId="18566" xr:uid="{00000000-0005-0000-0000-00002A5C0000}"/>
    <cellStyle name="Percent 46 2" xfId="18567" xr:uid="{00000000-0005-0000-0000-00002B5C0000}"/>
    <cellStyle name="Percent 46 2 2" xfId="24648" xr:uid="{00000000-0005-0000-0000-00002C5C0000}"/>
    <cellStyle name="Percent 46 3" xfId="18568" xr:uid="{00000000-0005-0000-0000-00002D5C0000}"/>
    <cellStyle name="Percent 46 3 2" xfId="24649" xr:uid="{00000000-0005-0000-0000-00002E5C0000}"/>
    <cellStyle name="Percent 46 4" xfId="18569" xr:uid="{00000000-0005-0000-0000-00002F5C0000}"/>
    <cellStyle name="Percent 46 4 2" xfId="24650" xr:uid="{00000000-0005-0000-0000-0000305C0000}"/>
    <cellStyle name="Percent 46 5" xfId="18570" xr:uid="{00000000-0005-0000-0000-0000315C0000}"/>
    <cellStyle name="Percent 46 5 2" xfId="24651" xr:uid="{00000000-0005-0000-0000-0000325C0000}"/>
    <cellStyle name="Percent 46 6" xfId="18571" xr:uid="{00000000-0005-0000-0000-0000335C0000}"/>
    <cellStyle name="Percent 46 6 2" xfId="24652" xr:uid="{00000000-0005-0000-0000-0000345C0000}"/>
    <cellStyle name="Percent 47" xfId="18572" xr:uid="{00000000-0005-0000-0000-0000355C0000}"/>
    <cellStyle name="Percent 47 2" xfId="18573" xr:uid="{00000000-0005-0000-0000-0000365C0000}"/>
    <cellStyle name="Percent 47 2 2" xfId="18574" xr:uid="{00000000-0005-0000-0000-0000375C0000}"/>
    <cellStyle name="Percent 47 2 2 2" xfId="24653" xr:uid="{00000000-0005-0000-0000-0000385C0000}"/>
    <cellStyle name="Percent 47 2 3" xfId="18575" xr:uid="{00000000-0005-0000-0000-0000395C0000}"/>
    <cellStyle name="Percent 47 2 3 2" xfId="24654" xr:uid="{00000000-0005-0000-0000-00003A5C0000}"/>
    <cellStyle name="Percent 47 3" xfId="18576" xr:uid="{00000000-0005-0000-0000-00003B5C0000}"/>
    <cellStyle name="Percent 47 3 2" xfId="24655" xr:uid="{00000000-0005-0000-0000-00003C5C0000}"/>
    <cellStyle name="Percent 47 4" xfId="18577" xr:uid="{00000000-0005-0000-0000-00003D5C0000}"/>
    <cellStyle name="Percent 47 4 2" xfId="24656" xr:uid="{00000000-0005-0000-0000-00003E5C0000}"/>
    <cellStyle name="Percent 47 5" xfId="18578" xr:uid="{00000000-0005-0000-0000-00003F5C0000}"/>
    <cellStyle name="Percent 47 5 2" xfId="24657" xr:uid="{00000000-0005-0000-0000-0000405C0000}"/>
    <cellStyle name="Percent 47 6" xfId="18579" xr:uid="{00000000-0005-0000-0000-0000415C0000}"/>
    <cellStyle name="Percent 47 6 2" xfId="24658" xr:uid="{00000000-0005-0000-0000-0000425C0000}"/>
    <cellStyle name="Percent 48" xfId="18580" xr:uid="{00000000-0005-0000-0000-0000435C0000}"/>
    <cellStyle name="Percent 48 2" xfId="18581" xr:uid="{00000000-0005-0000-0000-0000445C0000}"/>
    <cellStyle name="Percent 48 2 2" xfId="18582" xr:uid="{00000000-0005-0000-0000-0000455C0000}"/>
    <cellStyle name="Percent 48 2 2 2" xfId="24659" xr:uid="{00000000-0005-0000-0000-0000465C0000}"/>
    <cellStyle name="Percent 48 2 3" xfId="18583" xr:uid="{00000000-0005-0000-0000-0000475C0000}"/>
    <cellStyle name="Percent 48 2 3 2" xfId="24660" xr:uid="{00000000-0005-0000-0000-0000485C0000}"/>
    <cellStyle name="Percent 48 3" xfId="18584" xr:uid="{00000000-0005-0000-0000-0000495C0000}"/>
    <cellStyle name="Percent 48 3 2" xfId="24661" xr:uid="{00000000-0005-0000-0000-00004A5C0000}"/>
    <cellStyle name="Percent 48 4" xfId="18585" xr:uid="{00000000-0005-0000-0000-00004B5C0000}"/>
    <cellStyle name="Percent 48 4 2" xfId="24662" xr:uid="{00000000-0005-0000-0000-00004C5C0000}"/>
    <cellStyle name="Percent 48 5" xfId="18586" xr:uid="{00000000-0005-0000-0000-00004D5C0000}"/>
    <cellStyle name="Percent 48 5 2" xfId="24663" xr:uid="{00000000-0005-0000-0000-00004E5C0000}"/>
    <cellStyle name="Percent 48 6" xfId="18587" xr:uid="{00000000-0005-0000-0000-00004F5C0000}"/>
    <cellStyle name="Percent 48 6 2" xfId="24664" xr:uid="{00000000-0005-0000-0000-0000505C0000}"/>
    <cellStyle name="Percent 49" xfId="18588" xr:uid="{00000000-0005-0000-0000-0000515C0000}"/>
    <cellStyle name="Percent 49 2" xfId="18589" xr:uid="{00000000-0005-0000-0000-0000525C0000}"/>
    <cellStyle name="Percent 49 2 2" xfId="24665" xr:uid="{00000000-0005-0000-0000-0000535C0000}"/>
    <cellStyle name="Percent 49 3" xfId="18590" xr:uid="{00000000-0005-0000-0000-0000545C0000}"/>
    <cellStyle name="Percent 49 3 2" xfId="24666" xr:uid="{00000000-0005-0000-0000-0000555C0000}"/>
    <cellStyle name="Percent 49 4" xfId="18591" xr:uid="{00000000-0005-0000-0000-0000565C0000}"/>
    <cellStyle name="Percent 49 4 2" xfId="24667" xr:uid="{00000000-0005-0000-0000-0000575C0000}"/>
    <cellStyle name="Percent 49 5" xfId="18592" xr:uid="{00000000-0005-0000-0000-0000585C0000}"/>
    <cellStyle name="Percent 49 5 2" xfId="24668" xr:uid="{00000000-0005-0000-0000-0000595C0000}"/>
    <cellStyle name="Percent 49 6" xfId="18593" xr:uid="{00000000-0005-0000-0000-00005A5C0000}"/>
    <cellStyle name="Percent 49 6 2" xfId="24669" xr:uid="{00000000-0005-0000-0000-00005B5C0000}"/>
    <cellStyle name="Percent 5" xfId="18594" xr:uid="{00000000-0005-0000-0000-00005C5C0000}"/>
    <cellStyle name="Percent 5 10" xfId="18595" xr:uid="{00000000-0005-0000-0000-00005D5C0000}"/>
    <cellStyle name="Percent 5 10 2" xfId="24670" xr:uid="{00000000-0005-0000-0000-00005E5C0000}"/>
    <cellStyle name="Percent 5 11" xfId="18596" xr:uid="{00000000-0005-0000-0000-00005F5C0000}"/>
    <cellStyle name="Percent 5 11 2" xfId="24671" xr:uid="{00000000-0005-0000-0000-0000605C0000}"/>
    <cellStyle name="Percent 5 2" xfId="18597" xr:uid="{00000000-0005-0000-0000-0000615C0000}"/>
    <cellStyle name="Percent 5 2 2" xfId="18598" xr:uid="{00000000-0005-0000-0000-0000625C0000}"/>
    <cellStyle name="Percent 5 2 2 2" xfId="24673" xr:uid="{00000000-0005-0000-0000-0000635C0000}"/>
    <cellStyle name="Percent 5 2 3" xfId="18599" xr:uid="{00000000-0005-0000-0000-0000645C0000}"/>
    <cellStyle name="Percent 5 2 3 2" xfId="24674" xr:uid="{00000000-0005-0000-0000-0000655C0000}"/>
    <cellStyle name="Percent 5 2 4" xfId="24672" xr:uid="{00000000-0005-0000-0000-0000665C0000}"/>
    <cellStyle name="Percent 5 3" xfId="18600" xr:uid="{00000000-0005-0000-0000-0000675C0000}"/>
    <cellStyle name="Percent 5 3 2" xfId="18601" xr:uid="{00000000-0005-0000-0000-0000685C0000}"/>
    <cellStyle name="Percent 5 3 2 2" xfId="24676" xr:uid="{00000000-0005-0000-0000-0000695C0000}"/>
    <cellStyle name="Percent 5 3 3" xfId="24675" xr:uid="{00000000-0005-0000-0000-00006A5C0000}"/>
    <cellStyle name="Percent 5 4" xfId="18602" xr:uid="{00000000-0005-0000-0000-00006B5C0000}"/>
    <cellStyle name="Percent 5 4 2" xfId="18603" xr:uid="{00000000-0005-0000-0000-00006C5C0000}"/>
    <cellStyle name="Percent 5 4 2 2" xfId="24678" xr:uid="{00000000-0005-0000-0000-00006D5C0000}"/>
    <cellStyle name="Percent 5 4 3" xfId="24677" xr:uid="{00000000-0005-0000-0000-00006E5C0000}"/>
    <cellStyle name="Percent 5 5" xfId="18604" xr:uid="{00000000-0005-0000-0000-00006F5C0000}"/>
    <cellStyle name="Percent 5 5 2" xfId="24679" xr:uid="{00000000-0005-0000-0000-0000705C0000}"/>
    <cellStyle name="Percent 5 6" xfId="18605" xr:uid="{00000000-0005-0000-0000-0000715C0000}"/>
    <cellStyle name="Percent 5 6 2" xfId="24680" xr:uid="{00000000-0005-0000-0000-0000725C0000}"/>
    <cellStyle name="Percent 5 7" xfId="18606" xr:uid="{00000000-0005-0000-0000-0000735C0000}"/>
    <cellStyle name="Percent 5 7 2" xfId="24681" xr:uid="{00000000-0005-0000-0000-0000745C0000}"/>
    <cellStyle name="Percent 5 8" xfId="18607" xr:uid="{00000000-0005-0000-0000-0000755C0000}"/>
    <cellStyle name="Percent 5 8 2" xfId="24682" xr:uid="{00000000-0005-0000-0000-0000765C0000}"/>
    <cellStyle name="Percent 5 9" xfId="18608" xr:uid="{00000000-0005-0000-0000-0000775C0000}"/>
    <cellStyle name="Percent 5 9 2" xfId="24683" xr:uid="{00000000-0005-0000-0000-0000785C0000}"/>
    <cellStyle name="Percent 50" xfId="18609" xr:uid="{00000000-0005-0000-0000-0000795C0000}"/>
    <cellStyle name="Percent 50 2" xfId="18610" xr:uid="{00000000-0005-0000-0000-00007A5C0000}"/>
    <cellStyle name="Percent 50 2 2" xfId="24684" xr:uid="{00000000-0005-0000-0000-00007B5C0000}"/>
    <cellStyle name="Percent 50 3" xfId="18611" xr:uid="{00000000-0005-0000-0000-00007C5C0000}"/>
    <cellStyle name="Percent 50 3 2" xfId="24685" xr:uid="{00000000-0005-0000-0000-00007D5C0000}"/>
    <cellStyle name="Percent 50 4" xfId="18612" xr:uid="{00000000-0005-0000-0000-00007E5C0000}"/>
    <cellStyle name="Percent 50 4 2" xfId="24686" xr:uid="{00000000-0005-0000-0000-00007F5C0000}"/>
    <cellStyle name="Percent 50 5" xfId="18613" xr:uid="{00000000-0005-0000-0000-0000805C0000}"/>
    <cellStyle name="Percent 50 5 2" xfId="24687" xr:uid="{00000000-0005-0000-0000-0000815C0000}"/>
    <cellStyle name="Percent 50 6" xfId="18614" xr:uid="{00000000-0005-0000-0000-0000825C0000}"/>
    <cellStyle name="Percent 50 6 2" xfId="24688" xr:uid="{00000000-0005-0000-0000-0000835C0000}"/>
    <cellStyle name="Percent 51" xfId="18615" xr:uid="{00000000-0005-0000-0000-0000845C0000}"/>
    <cellStyle name="Percent 51 2" xfId="18616" xr:uid="{00000000-0005-0000-0000-0000855C0000}"/>
    <cellStyle name="Percent 51 2 2" xfId="24689" xr:uid="{00000000-0005-0000-0000-0000865C0000}"/>
    <cellStyle name="Percent 51 3" xfId="18617" xr:uid="{00000000-0005-0000-0000-0000875C0000}"/>
    <cellStyle name="Percent 51 3 2" xfId="24690" xr:uid="{00000000-0005-0000-0000-0000885C0000}"/>
    <cellStyle name="Percent 51 4" xfId="18618" xr:uid="{00000000-0005-0000-0000-0000895C0000}"/>
    <cellStyle name="Percent 51 4 2" xfId="24691" xr:uid="{00000000-0005-0000-0000-00008A5C0000}"/>
    <cellStyle name="Percent 51 5" xfId="18619" xr:uid="{00000000-0005-0000-0000-00008B5C0000}"/>
    <cellStyle name="Percent 51 5 2" xfId="24692" xr:uid="{00000000-0005-0000-0000-00008C5C0000}"/>
    <cellStyle name="Percent 51 6" xfId="18620" xr:uid="{00000000-0005-0000-0000-00008D5C0000}"/>
    <cellStyle name="Percent 51 6 2" xfId="24693" xr:uid="{00000000-0005-0000-0000-00008E5C0000}"/>
    <cellStyle name="Percent 52" xfId="18621" xr:uid="{00000000-0005-0000-0000-00008F5C0000}"/>
    <cellStyle name="Percent 52 2" xfId="18622" xr:uid="{00000000-0005-0000-0000-0000905C0000}"/>
    <cellStyle name="Percent 52 2 2" xfId="24694" xr:uid="{00000000-0005-0000-0000-0000915C0000}"/>
    <cellStyle name="Percent 52 3" xfId="18623" xr:uid="{00000000-0005-0000-0000-0000925C0000}"/>
    <cellStyle name="Percent 52 3 2" xfId="24695" xr:uid="{00000000-0005-0000-0000-0000935C0000}"/>
    <cellStyle name="Percent 52 4" xfId="18624" xr:uid="{00000000-0005-0000-0000-0000945C0000}"/>
    <cellStyle name="Percent 52 4 2" xfId="24696" xr:uid="{00000000-0005-0000-0000-0000955C0000}"/>
    <cellStyle name="Percent 52 5" xfId="18625" xr:uid="{00000000-0005-0000-0000-0000965C0000}"/>
    <cellStyle name="Percent 52 5 2" xfId="24697" xr:uid="{00000000-0005-0000-0000-0000975C0000}"/>
    <cellStyle name="Percent 52 6" xfId="18626" xr:uid="{00000000-0005-0000-0000-0000985C0000}"/>
    <cellStyle name="Percent 52 6 2" xfId="24698" xr:uid="{00000000-0005-0000-0000-0000995C0000}"/>
    <cellStyle name="Percent 53" xfId="18627" xr:uid="{00000000-0005-0000-0000-00009A5C0000}"/>
    <cellStyle name="Percent 53 2" xfId="18628" xr:uid="{00000000-0005-0000-0000-00009B5C0000}"/>
    <cellStyle name="Percent 53 2 2" xfId="24699" xr:uid="{00000000-0005-0000-0000-00009C5C0000}"/>
    <cellStyle name="Percent 53 3" xfId="18629" xr:uid="{00000000-0005-0000-0000-00009D5C0000}"/>
    <cellStyle name="Percent 53 3 2" xfId="24700" xr:uid="{00000000-0005-0000-0000-00009E5C0000}"/>
    <cellStyle name="Percent 53 4" xfId="18630" xr:uid="{00000000-0005-0000-0000-00009F5C0000}"/>
    <cellStyle name="Percent 53 4 2" xfId="24701" xr:uid="{00000000-0005-0000-0000-0000A05C0000}"/>
    <cellStyle name="Percent 53 5" xfId="18631" xr:uid="{00000000-0005-0000-0000-0000A15C0000}"/>
    <cellStyle name="Percent 53 5 2" xfId="24702" xr:uid="{00000000-0005-0000-0000-0000A25C0000}"/>
    <cellStyle name="Percent 53 6" xfId="18632" xr:uid="{00000000-0005-0000-0000-0000A35C0000}"/>
    <cellStyle name="Percent 53 6 2" xfId="24703" xr:uid="{00000000-0005-0000-0000-0000A45C0000}"/>
    <cellStyle name="Percent 54" xfId="18633" xr:uid="{00000000-0005-0000-0000-0000A55C0000}"/>
    <cellStyle name="Percent 54 2" xfId="18634" xr:uid="{00000000-0005-0000-0000-0000A65C0000}"/>
    <cellStyle name="Percent 54 2 2" xfId="24704" xr:uid="{00000000-0005-0000-0000-0000A75C0000}"/>
    <cellStyle name="Percent 54 3" xfId="18635" xr:uid="{00000000-0005-0000-0000-0000A85C0000}"/>
    <cellStyle name="Percent 54 3 2" xfId="24705" xr:uid="{00000000-0005-0000-0000-0000A95C0000}"/>
    <cellStyle name="Percent 54 4" xfId="18636" xr:uid="{00000000-0005-0000-0000-0000AA5C0000}"/>
    <cellStyle name="Percent 54 4 2" xfId="24706" xr:uid="{00000000-0005-0000-0000-0000AB5C0000}"/>
    <cellStyle name="Percent 54 5" xfId="18637" xr:uid="{00000000-0005-0000-0000-0000AC5C0000}"/>
    <cellStyle name="Percent 54 5 2" xfId="24707" xr:uid="{00000000-0005-0000-0000-0000AD5C0000}"/>
    <cellStyle name="Percent 54 6" xfId="18638" xr:uid="{00000000-0005-0000-0000-0000AE5C0000}"/>
    <cellStyle name="Percent 54 6 2" xfId="24708" xr:uid="{00000000-0005-0000-0000-0000AF5C0000}"/>
    <cellStyle name="Percent 55" xfId="18639" xr:uid="{00000000-0005-0000-0000-0000B05C0000}"/>
    <cellStyle name="Percent 55 2" xfId="18640" xr:uid="{00000000-0005-0000-0000-0000B15C0000}"/>
    <cellStyle name="Percent 55 2 2" xfId="24709" xr:uid="{00000000-0005-0000-0000-0000B25C0000}"/>
    <cellStyle name="Percent 55 3" xfId="18641" xr:uid="{00000000-0005-0000-0000-0000B35C0000}"/>
    <cellStyle name="Percent 55 3 2" xfId="24710" xr:uid="{00000000-0005-0000-0000-0000B45C0000}"/>
    <cellStyle name="Percent 55 4" xfId="18642" xr:uid="{00000000-0005-0000-0000-0000B55C0000}"/>
    <cellStyle name="Percent 55 4 2" xfId="24711" xr:uid="{00000000-0005-0000-0000-0000B65C0000}"/>
    <cellStyle name="Percent 55 5" xfId="18643" xr:uid="{00000000-0005-0000-0000-0000B75C0000}"/>
    <cellStyle name="Percent 55 5 2" xfId="24712" xr:uid="{00000000-0005-0000-0000-0000B85C0000}"/>
    <cellStyle name="Percent 55 6" xfId="18644" xr:uid="{00000000-0005-0000-0000-0000B95C0000}"/>
    <cellStyle name="Percent 55 6 2" xfId="24713" xr:uid="{00000000-0005-0000-0000-0000BA5C0000}"/>
    <cellStyle name="Percent 56" xfId="18645" xr:uid="{00000000-0005-0000-0000-0000BB5C0000}"/>
    <cellStyle name="Percent 56 2" xfId="18646" xr:uid="{00000000-0005-0000-0000-0000BC5C0000}"/>
    <cellStyle name="Percent 56 2 2" xfId="24714" xr:uid="{00000000-0005-0000-0000-0000BD5C0000}"/>
    <cellStyle name="Percent 56 3" xfId="18647" xr:uid="{00000000-0005-0000-0000-0000BE5C0000}"/>
    <cellStyle name="Percent 56 3 2" xfId="24715" xr:uid="{00000000-0005-0000-0000-0000BF5C0000}"/>
    <cellStyle name="Percent 56 4" xfId="18648" xr:uid="{00000000-0005-0000-0000-0000C05C0000}"/>
    <cellStyle name="Percent 56 4 2" xfId="24716" xr:uid="{00000000-0005-0000-0000-0000C15C0000}"/>
    <cellStyle name="Percent 56 5" xfId="18649" xr:uid="{00000000-0005-0000-0000-0000C25C0000}"/>
    <cellStyle name="Percent 56 5 2" xfId="24717" xr:uid="{00000000-0005-0000-0000-0000C35C0000}"/>
    <cellStyle name="Percent 56 6" xfId="18650" xr:uid="{00000000-0005-0000-0000-0000C45C0000}"/>
    <cellStyle name="Percent 56 6 2" xfId="24718" xr:uid="{00000000-0005-0000-0000-0000C55C0000}"/>
    <cellStyle name="Percent 57" xfId="18651" xr:uid="{00000000-0005-0000-0000-0000C65C0000}"/>
    <cellStyle name="Percent 57 2" xfId="18652" xr:uid="{00000000-0005-0000-0000-0000C75C0000}"/>
    <cellStyle name="Percent 57 2 2" xfId="24719" xr:uid="{00000000-0005-0000-0000-0000C85C0000}"/>
    <cellStyle name="Percent 57 3" xfId="18653" xr:uid="{00000000-0005-0000-0000-0000C95C0000}"/>
    <cellStyle name="Percent 57 3 2" xfId="24720" xr:uid="{00000000-0005-0000-0000-0000CA5C0000}"/>
    <cellStyle name="Percent 57 4" xfId="18654" xr:uid="{00000000-0005-0000-0000-0000CB5C0000}"/>
    <cellStyle name="Percent 57 4 2" xfId="24721" xr:uid="{00000000-0005-0000-0000-0000CC5C0000}"/>
    <cellStyle name="Percent 57 5" xfId="18655" xr:uid="{00000000-0005-0000-0000-0000CD5C0000}"/>
    <cellStyle name="Percent 57 5 2" xfId="24722" xr:uid="{00000000-0005-0000-0000-0000CE5C0000}"/>
    <cellStyle name="Percent 57 6" xfId="18656" xr:uid="{00000000-0005-0000-0000-0000CF5C0000}"/>
    <cellStyle name="Percent 57 6 2" xfId="24723" xr:uid="{00000000-0005-0000-0000-0000D05C0000}"/>
    <cellStyle name="Percent 58" xfId="18657" xr:uid="{00000000-0005-0000-0000-0000D15C0000}"/>
    <cellStyle name="Percent 58 2" xfId="18658" xr:uid="{00000000-0005-0000-0000-0000D25C0000}"/>
    <cellStyle name="Percent 58 2 2" xfId="18659" xr:uid="{00000000-0005-0000-0000-0000D35C0000}"/>
    <cellStyle name="Percent 58 2 2 2" xfId="24724" xr:uid="{00000000-0005-0000-0000-0000D45C0000}"/>
    <cellStyle name="Percent 58 2 3" xfId="18660" xr:uid="{00000000-0005-0000-0000-0000D55C0000}"/>
    <cellStyle name="Percent 58 2 3 2" xfId="24725" xr:uid="{00000000-0005-0000-0000-0000D65C0000}"/>
    <cellStyle name="Percent 58 3" xfId="18661" xr:uid="{00000000-0005-0000-0000-0000D75C0000}"/>
    <cellStyle name="Percent 58 3 2" xfId="24726" xr:uid="{00000000-0005-0000-0000-0000D85C0000}"/>
    <cellStyle name="Percent 58 4" xfId="18662" xr:uid="{00000000-0005-0000-0000-0000D95C0000}"/>
    <cellStyle name="Percent 58 4 2" xfId="24727" xr:uid="{00000000-0005-0000-0000-0000DA5C0000}"/>
    <cellStyle name="Percent 58 5" xfId="18663" xr:uid="{00000000-0005-0000-0000-0000DB5C0000}"/>
    <cellStyle name="Percent 58 5 2" xfId="24728" xr:uid="{00000000-0005-0000-0000-0000DC5C0000}"/>
    <cellStyle name="Percent 58 6" xfId="18664" xr:uid="{00000000-0005-0000-0000-0000DD5C0000}"/>
    <cellStyle name="Percent 58 6 2" xfId="24729" xr:uid="{00000000-0005-0000-0000-0000DE5C0000}"/>
    <cellStyle name="Percent 59" xfId="18665" xr:uid="{00000000-0005-0000-0000-0000DF5C0000}"/>
    <cellStyle name="Percent 59 2" xfId="18666" xr:uid="{00000000-0005-0000-0000-0000E05C0000}"/>
    <cellStyle name="Percent 59 2 2" xfId="18667" xr:uid="{00000000-0005-0000-0000-0000E15C0000}"/>
    <cellStyle name="Percent 59 2 2 2" xfId="24730" xr:uid="{00000000-0005-0000-0000-0000E25C0000}"/>
    <cellStyle name="Percent 59 2 3" xfId="18668" xr:uid="{00000000-0005-0000-0000-0000E35C0000}"/>
    <cellStyle name="Percent 59 2 3 2" xfId="24731" xr:uid="{00000000-0005-0000-0000-0000E45C0000}"/>
    <cellStyle name="Percent 59 3" xfId="18669" xr:uid="{00000000-0005-0000-0000-0000E55C0000}"/>
    <cellStyle name="Percent 59 3 2" xfId="24732" xr:uid="{00000000-0005-0000-0000-0000E65C0000}"/>
    <cellStyle name="Percent 59 4" xfId="18670" xr:uid="{00000000-0005-0000-0000-0000E75C0000}"/>
    <cellStyle name="Percent 59 4 2" xfId="24733" xr:uid="{00000000-0005-0000-0000-0000E85C0000}"/>
    <cellStyle name="Percent 59 5" xfId="18671" xr:uid="{00000000-0005-0000-0000-0000E95C0000}"/>
    <cellStyle name="Percent 59 5 2" xfId="24734" xr:uid="{00000000-0005-0000-0000-0000EA5C0000}"/>
    <cellStyle name="Percent 59 6" xfId="18672" xr:uid="{00000000-0005-0000-0000-0000EB5C0000}"/>
    <cellStyle name="Percent 59 6 2" xfId="24735" xr:uid="{00000000-0005-0000-0000-0000EC5C0000}"/>
    <cellStyle name="Percent 6" xfId="18673" xr:uid="{00000000-0005-0000-0000-0000ED5C0000}"/>
    <cellStyle name="Percent 6 2" xfId="18674" xr:uid="{00000000-0005-0000-0000-0000EE5C0000}"/>
    <cellStyle name="Percent 6 2 2" xfId="18675" xr:uid="{00000000-0005-0000-0000-0000EF5C0000}"/>
    <cellStyle name="Percent 6 2 2 2" xfId="24737" xr:uid="{00000000-0005-0000-0000-0000F05C0000}"/>
    <cellStyle name="Percent 6 2 3" xfId="18676" xr:uid="{00000000-0005-0000-0000-0000F15C0000}"/>
    <cellStyle name="Percent 6 2 3 2" xfId="24738" xr:uid="{00000000-0005-0000-0000-0000F25C0000}"/>
    <cellStyle name="Percent 6 2 4" xfId="18677" xr:uid="{00000000-0005-0000-0000-0000F35C0000}"/>
    <cellStyle name="Percent 6 2 4 2" xfId="24739" xr:uid="{00000000-0005-0000-0000-0000F45C0000}"/>
    <cellStyle name="Percent 6 2 5" xfId="18678" xr:uid="{00000000-0005-0000-0000-0000F55C0000}"/>
    <cellStyle name="Percent 6 2 5 2" xfId="24740" xr:uid="{00000000-0005-0000-0000-0000F65C0000}"/>
    <cellStyle name="Percent 6 2 6" xfId="18679" xr:uid="{00000000-0005-0000-0000-0000F75C0000}"/>
    <cellStyle name="Percent 6 2 6 2" xfId="24741" xr:uid="{00000000-0005-0000-0000-0000F85C0000}"/>
    <cellStyle name="Percent 6 2 7" xfId="24736" xr:uid="{00000000-0005-0000-0000-0000F95C0000}"/>
    <cellStyle name="Percent 6 3" xfId="18680" xr:uid="{00000000-0005-0000-0000-0000FA5C0000}"/>
    <cellStyle name="Percent 6 3 2" xfId="24742" xr:uid="{00000000-0005-0000-0000-0000FB5C0000}"/>
    <cellStyle name="Percent 6 4" xfId="18681" xr:uid="{00000000-0005-0000-0000-0000FC5C0000}"/>
    <cellStyle name="Percent 6 4 2" xfId="24743" xr:uid="{00000000-0005-0000-0000-0000FD5C0000}"/>
    <cellStyle name="Percent 6 5" xfId="18682" xr:uid="{00000000-0005-0000-0000-0000FE5C0000}"/>
    <cellStyle name="Percent 6 5 2" xfId="24744" xr:uid="{00000000-0005-0000-0000-0000FF5C0000}"/>
    <cellStyle name="Percent 6 6" xfId="18683" xr:uid="{00000000-0005-0000-0000-0000005D0000}"/>
    <cellStyle name="Percent 6 6 2" xfId="24745" xr:uid="{00000000-0005-0000-0000-0000015D0000}"/>
    <cellStyle name="Percent 6 7" xfId="18684" xr:uid="{00000000-0005-0000-0000-0000025D0000}"/>
    <cellStyle name="Percent 6 7 2" xfId="24746" xr:uid="{00000000-0005-0000-0000-0000035D0000}"/>
    <cellStyle name="Percent 6 8" xfId="18685" xr:uid="{00000000-0005-0000-0000-0000045D0000}"/>
    <cellStyle name="Percent 6 8 2" xfId="24747" xr:uid="{00000000-0005-0000-0000-0000055D0000}"/>
    <cellStyle name="Percent 6 9" xfId="18686" xr:uid="{00000000-0005-0000-0000-0000065D0000}"/>
    <cellStyle name="Percent 6 9 2" xfId="24748" xr:uid="{00000000-0005-0000-0000-0000075D0000}"/>
    <cellStyle name="Percent 60" xfId="18687" xr:uid="{00000000-0005-0000-0000-0000085D0000}"/>
    <cellStyle name="Percent 60 2" xfId="18688" xr:uid="{00000000-0005-0000-0000-0000095D0000}"/>
    <cellStyle name="Percent 60 2 2" xfId="18689" xr:uid="{00000000-0005-0000-0000-00000A5D0000}"/>
    <cellStyle name="Percent 60 2 2 2" xfId="24749" xr:uid="{00000000-0005-0000-0000-00000B5D0000}"/>
    <cellStyle name="Percent 60 2 3" xfId="18690" xr:uid="{00000000-0005-0000-0000-00000C5D0000}"/>
    <cellStyle name="Percent 60 2 3 2" xfId="24750" xr:uid="{00000000-0005-0000-0000-00000D5D0000}"/>
    <cellStyle name="Percent 60 3" xfId="18691" xr:uid="{00000000-0005-0000-0000-00000E5D0000}"/>
    <cellStyle name="Percent 60 3 2" xfId="24751" xr:uid="{00000000-0005-0000-0000-00000F5D0000}"/>
    <cellStyle name="Percent 60 4" xfId="18692" xr:uid="{00000000-0005-0000-0000-0000105D0000}"/>
    <cellStyle name="Percent 60 4 2" xfId="24752" xr:uid="{00000000-0005-0000-0000-0000115D0000}"/>
    <cellStyle name="Percent 60 5" xfId="18693" xr:uid="{00000000-0005-0000-0000-0000125D0000}"/>
    <cellStyle name="Percent 60 5 2" xfId="24753" xr:uid="{00000000-0005-0000-0000-0000135D0000}"/>
    <cellStyle name="Percent 60 6" xfId="18694" xr:uid="{00000000-0005-0000-0000-0000145D0000}"/>
    <cellStyle name="Percent 60 6 2" xfId="24754" xr:uid="{00000000-0005-0000-0000-0000155D0000}"/>
    <cellStyle name="Percent 61" xfId="18695" xr:uid="{00000000-0005-0000-0000-0000165D0000}"/>
    <cellStyle name="Percent 61 2" xfId="18696" xr:uid="{00000000-0005-0000-0000-0000175D0000}"/>
    <cellStyle name="Percent 61 2 2" xfId="18697" xr:uid="{00000000-0005-0000-0000-0000185D0000}"/>
    <cellStyle name="Percent 61 2 2 2" xfId="24755" xr:uid="{00000000-0005-0000-0000-0000195D0000}"/>
    <cellStyle name="Percent 61 2 3" xfId="18698" xr:uid="{00000000-0005-0000-0000-00001A5D0000}"/>
    <cellStyle name="Percent 61 2 3 2" xfId="24756" xr:uid="{00000000-0005-0000-0000-00001B5D0000}"/>
    <cellStyle name="Percent 61 3" xfId="18699" xr:uid="{00000000-0005-0000-0000-00001C5D0000}"/>
    <cellStyle name="Percent 61 3 2" xfId="24757" xr:uid="{00000000-0005-0000-0000-00001D5D0000}"/>
    <cellStyle name="Percent 61 4" xfId="18700" xr:uid="{00000000-0005-0000-0000-00001E5D0000}"/>
    <cellStyle name="Percent 61 4 2" xfId="24758" xr:uid="{00000000-0005-0000-0000-00001F5D0000}"/>
    <cellStyle name="Percent 61 5" xfId="18701" xr:uid="{00000000-0005-0000-0000-0000205D0000}"/>
    <cellStyle name="Percent 61 5 2" xfId="24759" xr:uid="{00000000-0005-0000-0000-0000215D0000}"/>
    <cellStyle name="Percent 61 6" xfId="18702" xr:uid="{00000000-0005-0000-0000-0000225D0000}"/>
    <cellStyle name="Percent 61 6 2" xfId="24760" xr:uid="{00000000-0005-0000-0000-0000235D0000}"/>
    <cellStyle name="Percent 62" xfId="18703" xr:uid="{00000000-0005-0000-0000-0000245D0000}"/>
    <cellStyle name="Percent 62 2" xfId="18704" xr:uid="{00000000-0005-0000-0000-0000255D0000}"/>
    <cellStyle name="Percent 62 2 2" xfId="18705" xr:uid="{00000000-0005-0000-0000-0000265D0000}"/>
    <cellStyle name="Percent 62 2 2 2" xfId="24761" xr:uid="{00000000-0005-0000-0000-0000275D0000}"/>
    <cellStyle name="Percent 62 2 3" xfId="18706" xr:uid="{00000000-0005-0000-0000-0000285D0000}"/>
    <cellStyle name="Percent 62 2 3 2" xfId="24762" xr:uid="{00000000-0005-0000-0000-0000295D0000}"/>
    <cellStyle name="Percent 62 3" xfId="18707" xr:uid="{00000000-0005-0000-0000-00002A5D0000}"/>
    <cellStyle name="Percent 62 3 2" xfId="24763" xr:uid="{00000000-0005-0000-0000-00002B5D0000}"/>
    <cellStyle name="Percent 62 4" xfId="18708" xr:uid="{00000000-0005-0000-0000-00002C5D0000}"/>
    <cellStyle name="Percent 62 4 2" xfId="24764" xr:uid="{00000000-0005-0000-0000-00002D5D0000}"/>
    <cellStyle name="Percent 62 5" xfId="18709" xr:uid="{00000000-0005-0000-0000-00002E5D0000}"/>
    <cellStyle name="Percent 62 5 2" xfId="24765" xr:uid="{00000000-0005-0000-0000-00002F5D0000}"/>
    <cellStyle name="Percent 62 6" xfId="18710" xr:uid="{00000000-0005-0000-0000-0000305D0000}"/>
    <cellStyle name="Percent 62 6 2" xfId="24766" xr:uid="{00000000-0005-0000-0000-0000315D0000}"/>
    <cellStyle name="Percent 63" xfId="18711" xr:uid="{00000000-0005-0000-0000-0000325D0000}"/>
    <cellStyle name="Percent 63 2" xfId="18712" xr:uid="{00000000-0005-0000-0000-0000335D0000}"/>
    <cellStyle name="Percent 63 2 2" xfId="18713" xr:uid="{00000000-0005-0000-0000-0000345D0000}"/>
    <cellStyle name="Percent 63 2 2 2" xfId="24767" xr:uid="{00000000-0005-0000-0000-0000355D0000}"/>
    <cellStyle name="Percent 63 2 3" xfId="18714" xr:uid="{00000000-0005-0000-0000-0000365D0000}"/>
    <cellStyle name="Percent 63 2 3 2" xfId="24768" xr:uid="{00000000-0005-0000-0000-0000375D0000}"/>
    <cellStyle name="Percent 63 3" xfId="18715" xr:uid="{00000000-0005-0000-0000-0000385D0000}"/>
    <cellStyle name="Percent 63 3 2" xfId="24769" xr:uid="{00000000-0005-0000-0000-0000395D0000}"/>
    <cellStyle name="Percent 63 4" xfId="18716" xr:uid="{00000000-0005-0000-0000-00003A5D0000}"/>
    <cellStyle name="Percent 63 4 2" xfId="24770" xr:uid="{00000000-0005-0000-0000-00003B5D0000}"/>
    <cellStyle name="Percent 63 5" xfId="18717" xr:uid="{00000000-0005-0000-0000-00003C5D0000}"/>
    <cellStyle name="Percent 63 5 2" xfId="24771" xr:uid="{00000000-0005-0000-0000-00003D5D0000}"/>
    <cellStyle name="Percent 63 6" xfId="18718" xr:uid="{00000000-0005-0000-0000-00003E5D0000}"/>
    <cellStyle name="Percent 63 6 2" xfId="24772" xr:uid="{00000000-0005-0000-0000-00003F5D0000}"/>
    <cellStyle name="Percent 64" xfId="18719" xr:uid="{00000000-0005-0000-0000-0000405D0000}"/>
    <cellStyle name="Percent 64 2" xfId="18720" xr:uid="{00000000-0005-0000-0000-0000415D0000}"/>
    <cellStyle name="Percent 64 2 2" xfId="18721" xr:uid="{00000000-0005-0000-0000-0000425D0000}"/>
    <cellStyle name="Percent 64 2 2 2" xfId="24773" xr:uid="{00000000-0005-0000-0000-0000435D0000}"/>
    <cellStyle name="Percent 64 2 3" xfId="18722" xr:uid="{00000000-0005-0000-0000-0000445D0000}"/>
    <cellStyle name="Percent 64 2 3 2" xfId="24774" xr:uid="{00000000-0005-0000-0000-0000455D0000}"/>
    <cellStyle name="Percent 64 3" xfId="18723" xr:uid="{00000000-0005-0000-0000-0000465D0000}"/>
    <cellStyle name="Percent 64 3 2" xfId="24775" xr:uid="{00000000-0005-0000-0000-0000475D0000}"/>
    <cellStyle name="Percent 64 4" xfId="18724" xr:uid="{00000000-0005-0000-0000-0000485D0000}"/>
    <cellStyle name="Percent 64 4 2" xfId="24776" xr:uid="{00000000-0005-0000-0000-0000495D0000}"/>
    <cellStyle name="Percent 64 5" xfId="18725" xr:uid="{00000000-0005-0000-0000-00004A5D0000}"/>
    <cellStyle name="Percent 64 5 2" xfId="24777" xr:uid="{00000000-0005-0000-0000-00004B5D0000}"/>
    <cellStyle name="Percent 64 6" xfId="18726" xr:uid="{00000000-0005-0000-0000-00004C5D0000}"/>
    <cellStyle name="Percent 64 6 2" xfId="24778" xr:uid="{00000000-0005-0000-0000-00004D5D0000}"/>
    <cellStyle name="Percent 65" xfId="18727" xr:uid="{00000000-0005-0000-0000-00004E5D0000}"/>
    <cellStyle name="Percent 65 2" xfId="18728" xr:uid="{00000000-0005-0000-0000-00004F5D0000}"/>
    <cellStyle name="Percent 65 2 2" xfId="18729" xr:uid="{00000000-0005-0000-0000-0000505D0000}"/>
    <cellStyle name="Percent 65 2 2 2" xfId="24779" xr:uid="{00000000-0005-0000-0000-0000515D0000}"/>
    <cellStyle name="Percent 65 2 3" xfId="18730" xr:uid="{00000000-0005-0000-0000-0000525D0000}"/>
    <cellStyle name="Percent 65 2 3 2" xfId="24780" xr:uid="{00000000-0005-0000-0000-0000535D0000}"/>
    <cellStyle name="Percent 65 3" xfId="18731" xr:uid="{00000000-0005-0000-0000-0000545D0000}"/>
    <cellStyle name="Percent 65 3 2" xfId="24781" xr:uid="{00000000-0005-0000-0000-0000555D0000}"/>
    <cellStyle name="Percent 65 4" xfId="18732" xr:uid="{00000000-0005-0000-0000-0000565D0000}"/>
    <cellStyle name="Percent 65 4 2" xfId="24782" xr:uid="{00000000-0005-0000-0000-0000575D0000}"/>
    <cellStyle name="Percent 65 5" xfId="18733" xr:uid="{00000000-0005-0000-0000-0000585D0000}"/>
    <cellStyle name="Percent 65 5 2" xfId="24783" xr:uid="{00000000-0005-0000-0000-0000595D0000}"/>
    <cellStyle name="Percent 65 6" xfId="18734" xr:uid="{00000000-0005-0000-0000-00005A5D0000}"/>
    <cellStyle name="Percent 65 6 2" xfId="24784" xr:uid="{00000000-0005-0000-0000-00005B5D0000}"/>
    <cellStyle name="Percent 66" xfId="18735" xr:uid="{00000000-0005-0000-0000-00005C5D0000}"/>
    <cellStyle name="Percent 66 2" xfId="18736" xr:uid="{00000000-0005-0000-0000-00005D5D0000}"/>
    <cellStyle name="Percent 66 2 2" xfId="18737" xr:uid="{00000000-0005-0000-0000-00005E5D0000}"/>
    <cellStyle name="Percent 66 2 2 2" xfId="24785" xr:uid="{00000000-0005-0000-0000-00005F5D0000}"/>
    <cellStyle name="Percent 66 2 3" xfId="18738" xr:uid="{00000000-0005-0000-0000-0000605D0000}"/>
    <cellStyle name="Percent 66 2 3 2" xfId="24786" xr:uid="{00000000-0005-0000-0000-0000615D0000}"/>
    <cellStyle name="Percent 66 3" xfId="18739" xr:uid="{00000000-0005-0000-0000-0000625D0000}"/>
    <cellStyle name="Percent 66 3 2" xfId="24787" xr:uid="{00000000-0005-0000-0000-0000635D0000}"/>
    <cellStyle name="Percent 66 4" xfId="18740" xr:uid="{00000000-0005-0000-0000-0000645D0000}"/>
    <cellStyle name="Percent 66 4 2" xfId="24788" xr:uid="{00000000-0005-0000-0000-0000655D0000}"/>
    <cellStyle name="Percent 66 5" xfId="18741" xr:uid="{00000000-0005-0000-0000-0000665D0000}"/>
    <cellStyle name="Percent 66 5 2" xfId="24789" xr:uid="{00000000-0005-0000-0000-0000675D0000}"/>
    <cellStyle name="Percent 66 6" xfId="18742" xr:uid="{00000000-0005-0000-0000-0000685D0000}"/>
    <cellStyle name="Percent 66 6 2" xfId="24790" xr:uid="{00000000-0005-0000-0000-0000695D0000}"/>
    <cellStyle name="Percent 67" xfId="18743" xr:uid="{00000000-0005-0000-0000-00006A5D0000}"/>
    <cellStyle name="Percent 67 2" xfId="18744" xr:uid="{00000000-0005-0000-0000-00006B5D0000}"/>
    <cellStyle name="Percent 67 2 2" xfId="18745" xr:uid="{00000000-0005-0000-0000-00006C5D0000}"/>
    <cellStyle name="Percent 67 2 2 2" xfId="24791" xr:uid="{00000000-0005-0000-0000-00006D5D0000}"/>
    <cellStyle name="Percent 67 2 3" xfId="18746" xr:uid="{00000000-0005-0000-0000-00006E5D0000}"/>
    <cellStyle name="Percent 67 2 3 2" xfId="24792" xr:uid="{00000000-0005-0000-0000-00006F5D0000}"/>
    <cellStyle name="Percent 67 3" xfId="18747" xr:uid="{00000000-0005-0000-0000-0000705D0000}"/>
    <cellStyle name="Percent 67 3 2" xfId="24793" xr:uid="{00000000-0005-0000-0000-0000715D0000}"/>
    <cellStyle name="Percent 67 4" xfId="18748" xr:uid="{00000000-0005-0000-0000-0000725D0000}"/>
    <cellStyle name="Percent 67 4 2" xfId="24794" xr:uid="{00000000-0005-0000-0000-0000735D0000}"/>
    <cellStyle name="Percent 67 5" xfId="18749" xr:uid="{00000000-0005-0000-0000-0000745D0000}"/>
    <cellStyle name="Percent 67 5 2" xfId="24795" xr:uid="{00000000-0005-0000-0000-0000755D0000}"/>
    <cellStyle name="Percent 67 6" xfId="18750" xr:uid="{00000000-0005-0000-0000-0000765D0000}"/>
    <cellStyle name="Percent 67 6 2" xfId="24796" xr:uid="{00000000-0005-0000-0000-0000775D0000}"/>
    <cellStyle name="Percent 68" xfId="18751" xr:uid="{00000000-0005-0000-0000-0000785D0000}"/>
    <cellStyle name="Percent 68 2" xfId="18752" xr:uid="{00000000-0005-0000-0000-0000795D0000}"/>
    <cellStyle name="Percent 68 2 2" xfId="18753" xr:uid="{00000000-0005-0000-0000-00007A5D0000}"/>
    <cellStyle name="Percent 68 2 2 2" xfId="24797" xr:uid="{00000000-0005-0000-0000-00007B5D0000}"/>
    <cellStyle name="Percent 68 2 3" xfId="18754" xr:uid="{00000000-0005-0000-0000-00007C5D0000}"/>
    <cellStyle name="Percent 68 2 3 2" xfId="24798" xr:uid="{00000000-0005-0000-0000-00007D5D0000}"/>
    <cellStyle name="Percent 68 3" xfId="18755" xr:uid="{00000000-0005-0000-0000-00007E5D0000}"/>
    <cellStyle name="Percent 68 3 2" xfId="24799" xr:uid="{00000000-0005-0000-0000-00007F5D0000}"/>
    <cellStyle name="Percent 68 4" xfId="18756" xr:uid="{00000000-0005-0000-0000-0000805D0000}"/>
    <cellStyle name="Percent 68 4 2" xfId="24800" xr:uid="{00000000-0005-0000-0000-0000815D0000}"/>
    <cellStyle name="Percent 68 5" xfId="18757" xr:uid="{00000000-0005-0000-0000-0000825D0000}"/>
    <cellStyle name="Percent 68 5 2" xfId="24801" xr:uid="{00000000-0005-0000-0000-0000835D0000}"/>
    <cellStyle name="Percent 68 6" xfId="18758" xr:uid="{00000000-0005-0000-0000-0000845D0000}"/>
    <cellStyle name="Percent 68 6 2" xfId="24802" xr:uid="{00000000-0005-0000-0000-0000855D0000}"/>
    <cellStyle name="Percent 69" xfId="18759" xr:uid="{00000000-0005-0000-0000-0000865D0000}"/>
    <cellStyle name="Percent 69 2" xfId="18760" xr:uid="{00000000-0005-0000-0000-0000875D0000}"/>
    <cellStyle name="Percent 69 2 2" xfId="18761" xr:uid="{00000000-0005-0000-0000-0000885D0000}"/>
    <cellStyle name="Percent 69 2 2 2" xfId="24803" xr:uid="{00000000-0005-0000-0000-0000895D0000}"/>
    <cellStyle name="Percent 69 2 3" xfId="18762" xr:uid="{00000000-0005-0000-0000-00008A5D0000}"/>
    <cellStyle name="Percent 69 2 3 2" xfId="24804" xr:uid="{00000000-0005-0000-0000-00008B5D0000}"/>
    <cellStyle name="Percent 69 3" xfId="18763" xr:uid="{00000000-0005-0000-0000-00008C5D0000}"/>
    <cellStyle name="Percent 69 3 2" xfId="24805" xr:uid="{00000000-0005-0000-0000-00008D5D0000}"/>
    <cellStyle name="Percent 69 4" xfId="18764" xr:uid="{00000000-0005-0000-0000-00008E5D0000}"/>
    <cellStyle name="Percent 69 4 2" xfId="24806" xr:uid="{00000000-0005-0000-0000-00008F5D0000}"/>
    <cellStyle name="Percent 69 5" xfId="18765" xr:uid="{00000000-0005-0000-0000-0000905D0000}"/>
    <cellStyle name="Percent 69 5 2" xfId="24807" xr:uid="{00000000-0005-0000-0000-0000915D0000}"/>
    <cellStyle name="Percent 69 6" xfId="18766" xr:uid="{00000000-0005-0000-0000-0000925D0000}"/>
    <cellStyle name="Percent 69 6 2" xfId="24808" xr:uid="{00000000-0005-0000-0000-0000935D0000}"/>
    <cellStyle name="Percent 7" xfId="18767" xr:uid="{00000000-0005-0000-0000-0000945D0000}"/>
    <cellStyle name="Percent 7 10" xfId="18768" xr:uid="{00000000-0005-0000-0000-0000955D0000}"/>
    <cellStyle name="Percent 7 10 2" xfId="24809" xr:uid="{00000000-0005-0000-0000-0000965D0000}"/>
    <cellStyle name="Percent 7 11" xfId="18769" xr:uid="{00000000-0005-0000-0000-0000975D0000}"/>
    <cellStyle name="Percent 7 11 2" xfId="24810" xr:uid="{00000000-0005-0000-0000-0000985D0000}"/>
    <cellStyle name="Percent 7 2" xfId="18770" xr:uid="{00000000-0005-0000-0000-0000995D0000}"/>
    <cellStyle name="Percent 7 2 2" xfId="18771" xr:uid="{00000000-0005-0000-0000-00009A5D0000}"/>
    <cellStyle name="Percent 7 2 2 2" xfId="18772" xr:uid="{00000000-0005-0000-0000-00009B5D0000}"/>
    <cellStyle name="Percent 7 2 2 2 2" xfId="24813" xr:uid="{00000000-0005-0000-0000-00009C5D0000}"/>
    <cellStyle name="Percent 7 2 2 3" xfId="18773" xr:uid="{00000000-0005-0000-0000-00009D5D0000}"/>
    <cellStyle name="Percent 7 2 2 3 2" xfId="24814" xr:uid="{00000000-0005-0000-0000-00009E5D0000}"/>
    <cellStyle name="Percent 7 2 2 4" xfId="24812" xr:uid="{00000000-0005-0000-0000-00009F5D0000}"/>
    <cellStyle name="Percent 7 2 3" xfId="18774" xr:uid="{00000000-0005-0000-0000-0000A05D0000}"/>
    <cellStyle name="Percent 7 2 3 2" xfId="24815" xr:uid="{00000000-0005-0000-0000-0000A15D0000}"/>
    <cellStyle name="Percent 7 2 4" xfId="18775" xr:uid="{00000000-0005-0000-0000-0000A25D0000}"/>
    <cellStyle name="Percent 7 2 4 2" xfId="24816" xr:uid="{00000000-0005-0000-0000-0000A35D0000}"/>
    <cellStyle name="Percent 7 2 5" xfId="24811" xr:uid="{00000000-0005-0000-0000-0000A45D0000}"/>
    <cellStyle name="Percent 7 3" xfId="18776" xr:uid="{00000000-0005-0000-0000-0000A55D0000}"/>
    <cellStyle name="Percent 7 3 2" xfId="18777" xr:uid="{00000000-0005-0000-0000-0000A65D0000}"/>
    <cellStyle name="Percent 7 3 2 2" xfId="18778" xr:uid="{00000000-0005-0000-0000-0000A75D0000}"/>
    <cellStyle name="Percent 7 3 2 2 2" xfId="24819" xr:uid="{00000000-0005-0000-0000-0000A85D0000}"/>
    <cellStyle name="Percent 7 3 2 3" xfId="24818" xr:uid="{00000000-0005-0000-0000-0000A95D0000}"/>
    <cellStyle name="Percent 7 3 3" xfId="18779" xr:uid="{00000000-0005-0000-0000-0000AA5D0000}"/>
    <cellStyle name="Percent 7 3 3 2" xfId="24820" xr:uid="{00000000-0005-0000-0000-0000AB5D0000}"/>
    <cellStyle name="Percent 7 3 4" xfId="24817" xr:uid="{00000000-0005-0000-0000-0000AC5D0000}"/>
    <cellStyle name="Percent 7 4" xfId="18780" xr:uid="{00000000-0005-0000-0000-0000AD5D0000}"/>
    <cellStyle name="Percent 7 4 2" xfId="18781" xr:uid="{00000000-0005-0000-0000-0000AE5D0000}"/>
    <cellStyle name="Percent 7 4 2 2" xfId="24822" xr:uid="{00000000-0005-0000-0000-0000AF5D0000}"/>
    <cellStyle name="Percent 7 4 3" xfId="24821" xr:uid="{00000000-0005-0000-0000-0000B05D0000}"/>
    <cellStyle name="Percent 7 5" xfId="18782" xr:uid="{00000000-0005-0000-0000-0000B15D0000}"/>
    <cellStyle name="Percent 7 5 2" xfId="18783" xr:uid="{00000000-0005-0000-0000-0000B25D0000}"/>
    <cellStyle name="Percent 7 5 2 2" xfId="24824" xr:uid="{00000000-0005-0000-0000-0000B35D0000}"/>
    <cellStyle name="Percent 7 5 3" xfId="24823" xr:uid="{00000000-0005-0000-0000-0000B45D0000}"/>
    <cellStyle name="Percent 7 6" xfId="18784" xr:uid="{00000000-0005-0000-0000-0000B55D0000}"/>
    <cellStyle name="Percent 7 6 2" xfId="24825" xr:uid="{00000000-0005-0000-0000-0000B65D0000}"/>
    <cellStyle name="Percent 7 7" xfId="18785" xr:uid="{00000000-0005-0000-0000-0000B75D0000}"/>
    <cellStyle name="Percent 7 7 2" xfId="24826" xr:uid="{00000000-0005-0000-0000-0000B85D0000}"/>
    <cellStyle name="Percent 7 8" xfId="18786" xr:uid="{00000000-0005-0000-0000-0000B95D0000}"/>
    <cellStyle name="Percent 7 8 2" xfId="24827" xr:uid="{00000000-0005-0000-0000-0000BA5D0000}"/>
    <cellStyle name="Percent 7 9" xfId="18787" xr:uid="{00000000-0005-0000-0000-0000BB5D0000}"/>
    <cellStyle name="Percent 7 9 2" xfId="24828" xr:uid="{00000000-0005-0000-0000-0000BC5D0000}"/>
    <cellStyle name="Percent 70" xfId="18788" xr:uid="{00000000-0005-0000-0000-0000BD5D0000}"/>
    <cellStyle name="Percent 70 2" xfId="18789" xr:uid="{00000000-0005-0000-0000-0000BE5D0000}"/>
    <cellStyle name="Percent 70 2 2" xfId="18790" xr:uid="{00000000-0005-0000-0000-0000BF5D0000}"/>
    <cellStyle name="Percent 70 2 2 2" xfId="24829" xr:uid="{00000000-0005-0000-0000-0000C05D0000}"/>
    <cellStyle name="Percent 70 2 3" xfId="18791" xr:uid="{00000000-0005-0000-0000-0000C15D0000}"/>
    <cellStyle name="Percent 70 2 3 2" xfId="24830" xr:uid="{00000000-0005-0000-0000-0000C25D0000}"/>
    <cellStyle name="Percent 70 3" xfId="18792" xr:uid="{00000000-0005-0000-0000-0000C35D0000}"/>
    <cellStyle name="Percent 70 3 2" xfId="24831" xr:uid="{00000000-0005-0000-0000-0000C45D0000}"/>
    <cellStyle name="Percent 70 4" xfId="18793" xr:uid="{00000000-0005-0000-0000-0000C55D0000}"/>
    <cellStyle name="Percent 70 4 2" xfId="24832" xr:uid="{00000000-0005-0000-0000-0000C65D0000}"/>
    <cellStyle name="Percent 70 5" xfId="18794" xr:uid="{00000000-0005-0000-0000-0000C75D0000}"/>
    <cellStyle name="Percent 70 5 2" xfId="24833" xr:uid="{00000000-0005-0000-0000-0000C85D0000}"/>
    <cellStyle name="Percent 70 6" xfId="18795" xr:uid="{00000000-0005-0000-0000-0000C95D0000}"/>
    <cellStyle name="Percent 70 6 2" xfId="24834" xr:uid="{00000000-0005-0000-0000-0000CA5D0000}"/>
    <cellStyle name="Percent 71" xfId="18796" xr:uid="{00000000-0005-0000-0000-0000CB5D0000}"/>
    <cellStyle name="Percent 71 2" xfId="18797" xr:uid="{00000000-0005-0000-0000-0000CC5D0000}"/>
    <cellStyle name="Percent 71 3" xfId="18798" xr:uid="{00000000-0005-0000-0000-0000CD5D0000}"/>
    <cellStyle name="Percent 71 3 2" xfId="24835" xr:uid="{00000000-0005-0000-0000-0000CE5D0000}"/>
    <cellStyle name="Percent 71 4" xfId="18799" xr:uid="{00000000-0005-0000-0000-0000CF5D0000}"/>
    <cellStyle name="Percent 71 4 2" xfId="24836" xr:uid="{00000000-0005-0000-0000-0000D05D0000}"/>
    <cellStyle name="Percent 72" xfId="18800" xr:uid="{00000000-0005-0000-0000-0000D15D0000}"/>
    <cellStyle name="Percent 72 2" xfId="18801" xr:uid="{00000000-0005-0000-0000-0000D25D0000}"/>
    <cellStyle name="Percent 72 3" xfId="18802" xr:uid="{00000000-0005-0000-0000-0000D35D0000}"/>
    <cellStyle name="Percent 72 3 2" xfId="24837" xr:uid="{00000000-0005-0000-0000-0000D45D0000}"/>
    <cellStyle name="Percent 72 4" xfId="18803" xr:uid="{00000000-0005-0000-0000-0000D55D0000}"/>
    <cellStyle name="Percent 72 4 2" xfId="24838" xr:uid="{00000000-0005-0000-0000-0000D65D0000}"/>
    <cellStyle name="Percent 73" xfId="18804" xr:uid="{00000000-0005-0000-0000-0000D75D0000}"/>
    <cellStyle name="Percent 73 2" xfId="18805" xr:uid="{00000000-0005-0000-0000-0000D85D0000}"/>
    <cellStyle name="Percent 73 3" xfId="18806" xr:uid="{00000000-0005-0000-0000-0000D95D0000}"/>
    <cellStyle name="Percent 73 3 2" xfId="24839" xr:uid="{00000000-0005-0000-0000-0000DA5D0000}"/>
    <cellStyle name="Percent 73 4" xfId="18807" xr:uid="{00000000-0005-0000-0000-0000DB5D0000}"/>
    <cellStyle name="Percent 73 4 2" xfId="24840" xr:uid="{00000000-0005-0000-0000-0000DC5D0000}"/>
    <cellStyle name="Percent 74" xfId="18808" xr:uid="{00000000-0005-0000-0000-0000DD5D0000}"/>
    <cellStyle name="Percent 74 2" xfId="18809" xr:uid="{00000000-0005-0000-0000-0000DE5D0000}"/>
    <cellStyle name="Percent 74 2 2" xfId="24841" xr:uid="{00000000-0005-0000-0000-0000DF5D0000}"/>
    <cellStyle name="Percent 74 3" xfId="18810" xr:uid="{00000000-0005-0000-0000-0000E05D0000}"/>
    <cellStyle name="Percent 74 3 2" xfId="24842" xr:uid="{00000000-0005-0000-0000-0000E15D0000}"/>
    <cellStyle name="Percent 75" xfId="18811" xr:uid="{00000000-0005-0000-0000-0000E25D0000}"/>
    <cellStyle name="Percent 75 2" xfId="18812" xr:uid="{00000000-0005-0000-0000-0000E35D0000}"/>
    <cellStyle name="Percent 75 2 2" xfId="24843" xr:uid="{00000000-0005-0000-0000-0000E45D0000}"/>
    <cellStyle name="Percent 75 3" xfId="18813" xr:uid="{00000000-0005-0000-0000-0000E55D0000}"/>
    <cellStyle name="Percent 75 3 2" xfId="24844" xr:uid="{00000000-0005-0000-0000-0000E65D0000}"/>
    <cellStyle name="Percent 76" xfId="18814" xr:uid="{00000000-0005-0000-0000-0000E75D0000}"/>
    <cellStyle name="Percent 76 2" xfId="18815" xr:uid="{00000000-0005-0000-0000-0000E85D0000}"/>
    <cellStyle name="Percent 76 2 2" xfId="24845" xr:uid="{00000000-0005-0000-0000-0000E95D0000}"/>
    <cellStyle name="Percent 76 3" xfId="18816" xr:uid="{00000000-0005-0000-0000-0000EA5D0000}"/>
    <cellStyle name="Percent 76 3 2" xfId="24846" xr:uid="{00000000-0005-0000-0000-0000EB5D0000}"/>
    <cellStyle name="Percent 77" xfId="18817" xr:uid="{00000000-0005-0000-0000-0000EC5D0000}"/>
    <cellStyle name="Percent 77 2" xfId="18818" xr:uid="{00000000-0005-0000-0000-0000ED5D0000}"/>
    <cellStyle name="Percent 77 2 2" xfId="24847" xr:uid="{00000000-0005-0000-0000-0000EE5D0000}"/>
    <cellStyle name="Percent 77 3" xfId="18819" xr:uid="{00000000-0005-0000-0000-0000EF5D0000}"/>
    <cellStyle name="Percent 77 3 2" xfId="24848" xr:uid="{00000000-0005-0000-0000-0000F05D0000}"/>
    <cellStyle name="Percent 78" xfId="18820" xr:uid="{00000000-0005-0000-0000-0000F15D0000}"/>
    <cellStyle name="Percent 78 2" xfId="18821" xr:uid="{00000000-0005-0000-0000-0000F25D0000}"/>
    <cellStyle name="Percent 78 2 2" xfId="24849" xr:uid="{00000000-0005-0000-0000-0000F35D0000}"/>
    <cellStyle name="Percent 78 3" xfId="18822" xr:uid="{00000000-0005-0000-0000-0000F45D0000}"/>
    <cellStyle name="Percent 78 3 2" xfId="24850" xr:uid="{00000000-0005-0000-0000-0000F55D0000}"/>
    <cellStyle name="Percent 79" xfId="18823" xr:uid="{00000000-0005-0000-0000-0000F65D0000}"/>
    <cellStyle name="Percent 79 2" xfId="18824" xr:uid="{00000000-0005-0000-0000-0000F75D0000}"/>
    <cellStyle name="Percent 79 2 2" xfId="24851" xr:uid="{00000000-0005-0000-0000-0000F85D0000}"/>
    <cellStyle name="Percent 79 3" xfId="18825" xr:uid="{00000000-0005-0000-0000-0000F95D0000}"/>
    <cellStyle name="Percent 79 3 2" xfId="24852" xr:uid="{00000000-0005-0000-0000-0000FA5D0000}"/>
    <cellStyle name="Percent 8" xfId="18826" xr:uid="{00000000-0005-0000-0000-0000FB5D0000}"/>
    <cellStyle name="Percent 8 10" xfId="18827" xr:uid="{00000000-0005-0000-0000-0000FC5D0000}"/>
    <cellStyle name="Percent 8 10 2" xfId="24853" xr:uid="{00000000-0005-0000-0000-0000FD5D0000}"/>
    <cellStyle name="Percent 8 2" xfId="18828" xr:uid="{00000000-0005-0000-0000-0000FE5D0000}"/>
    <cellStyle name="Percent 8 2 2" xfId="18829" xr:uid="{00000000-0005-0000-0000-0000FF5D0000}"/>
    <cellStyle name="Percent 8 2 2 2" xfId="18830" xr:uid="{00000000-0005-0000-0000-0000005E0000}"/>
    <cellStyle name="Percent 8 2 2 2 2" xfId="24856" xr:uid="{00000000-0005-0000-0000-0000015E0000}"/>
    <cellStyle name="Percent 8 2 2 3" xfId="18831" xr:uid="{00000000-0005-0000-0000-0000025E0000}"/>
    <cellStyle name="Percent 8 2 2 3 2" xfId="24857" xr:uid="{00000000-0005-0000-0000-0000035E0000}"/>
    <cellStyle name="Percent 8 2 2 4" xfId="24855" xr:uid="{00000000-0005-0000-0000-0000045E0000}"/>
    <cellStyle name="Percent 8 2 3" xfId="18832" xr:uid="{00000000-0005-0000-0000-0000055E0000}"/>
    <cellStyle name="Percent 8 2 3 2" xfId="24858" xr:uid="{00000000-0005-0000-0000-0000065E0000}"/>
    <cellStyle name="Percent 8 2 4" xfId="18833" xr:uid="{00000000-0005-0000-0000-0000075E0000}"/>
    <cellStyle name="Percent 8 2 4 2" xfId="24859" xr:uid="{00000000-0005-0000-0000-0000085E0000}"/>
    <cellStyle name="Percent 8 2 5" xfId="24854" xr:uid="{00000000-0005-0000-0000-0000095E0000}"/>
    <cellStyle name="Percent 8 3" xfId="18834" xr:uid="{00000000-0005-0000-0000-00000A5E0000}"/>
    <cellStyle name="Percent 8 3 2" xfId="18835" xr:uid="{00000000-0005-0000-0000-00000B5E0000}"/>
    <cellStyle name="Percent 8 3 2 2" xfId="18836" xr:uid="{00000000-0005-0000-0000-00000C5E0000}"/>
    <cellStyle name="Percent 8 3 2 2 2" xfId="24862" xr:uid="{00000000-0005-0000-0000-00000D5E0000}"/>
    <cellStyle name="Percent 8 3 2 3" xfId="24861" xr:uid="{00000000-0005-0000-0000-00000E5E0000}"/>
    <cellStyle name="Percent 8 3 3" xfId="18837" xr:uid="{00000000-0005-0000-0000-00000F5E0000}"/>
    <cellStyle name="Percent 8 3 3 2" xfId="24863" xr:uid="{00000000-0005-0000-0000-0000105E0000}"/>
    <cellStyle name="Percent 8 3 4" xfId="24860" xr:uid="{00000000-0005-0000-0000-0000115E0000}"/>
    <cellStyle name="Percent 8 4" xfId="18838" xr:uid="{00000000-0005-0000-0000-0000125E0000}"/>
    <cellStyle name="Percent 8 4 2" xfId="18839" xr:uid="{00000000-0005-0000-0000-0000135E0000}"/>
    <cellStyle name="Percent 8 4 2 2" xfId="24865" xr:uid="{00000000-0005-0000-0000-0000145E0000}"/>
    <cellStyle name="Percent 8 4 3" xfId="24864" xr:uid="{00000000-0005-0000-0000-0000155E0000}"/>
    <cellStyle name="Percent 8 5" xfId="18840" xr:uid="{00000000-0005-0000-0000-0000165E0000}"/>
    <cellStyle name="Percent 8 5 2" xfId="18841" xr:uid="{00000000-0005-0000-0000-0000175E0000}"/>
    <cellStyle name="Percent 8 5 2 2" xfId="24867" xr:uid="{00000000-0005-0000-0000-0000185E0000}"/>
    <cellStyle name="Percent 8 5 3" xfId="24866" xr:uid="{00000000-0005-0000-0000-0000195E0000}"/>
    <cellStyle name="Percent 8 6" xfId="18842" xr:uid="{00000000-0005-0000-0000-00001A5E0000}"/>
    <cellStyle name="Percent 8 6 2" xfId="24868" xr:uid="{00000000-0005-0000-0000-00001B5E0000}"/>
    <cellStyle name="Percent 8 7" xfId="18843" xr:uid="{00000000-0005-0000-0000-00001C5E0000}"/>
    <cellStyle name="Percent 8 7 2" xfId="24869" xr:uid="{00000000-0005-0000-0000-00001D5E0000}"/>
    <cellStyle name="Percent 8 8" xfId="18844" xr:uid="{00000000-0005-0000-0000-00001E5E0000}"/>
    <cellStyle name="Percent 8 8 2" xfId="24870" xr:uid="{00000000-0005-0000-0000-00001F5E0000}"/>
    <cellStyle name="Percent 8 9" xfId="18845" xr:uid="{00000000-0005-0000-0000-0000205E0000}"/>
    <cellStyle name="Percent 8 9 2" xfId="24871" xr:uid="{00000000-0005-0000-0000-0000215E0000}"/>
    <cellStyle name="Percent 80" xfId="18846" xr:uid="{00000000-0005-0000-0000-0000225E0000}"/>
    <cellStyle name="Percent 80 2" xfId="18847" xr:uid="{00000000-0005-0000-0000-0000235E0000}"/>
    <cellStyle name="Percent 80 2 2" xfId="24872" xr:uid="{00000000-0005-0000-0000-0000245E0000}"/>
    <cellStyle name="Percent 80 3" xfId="18848" xr:uid="{00000000-0005-0000-0000-0000255E0000}"/>
    <cellStyle name="Percent 80 3 2" xfId="24873" xr:uid="{00000000-0005-0000-0000-0000265E0000}"/>
    <cellStyle name="Percent 81" xfId="18849" xr:uid="{00000000-0005-0000-0000-0000275E0000}"/>
    <cellStyle name="Percent 81 2" xfId="18850" xr:uid="{00000000-0005-0000-0000-0000285E0000}"/>
    <cellStyle name="Percent 81 2 2" xfId="24874" xr:uid="{00000000-0005-0000-0000-0000295E0000}"/>
    <cellStyle name="Percent 81 3" xfId="18851" xr:uid="{00000000-0005-0000-0000-00002A5E0000}"/>
    <cellStyle name="Percent 81 3 2" xfId="24875" xr:uid="{00000000-0005-0000-0000-00002B5E0000}"/>
    <cellStyle name="Percent 82" xfId="18852" xr:uid="{00000000-0005-0000-0000-00002C5E0000}"/>
    <cellStyle name="Percent 82 2" xfId="18853" xr:uid="{00000000-0005-0000-0000-00002D5E0000}"/>
    <cellStyle name="Percent 82 2 2" xfId="24876" xr:uid="{00000000-0005-0000-0000-00002E5E0000}"/>
    <cellStyle name="Percent 82 3" xfId="18854" xr:uid="{00000000-0005-0000-0000-00002F5E0000}"/>
    <cellStyle name="Percent 82 3 2" xfId="24877" xr:uid="{00000000-0005-0000-0000-0000305E0000}"/>
    <cellStyle name="Percent 83" xfId="18855" xr:uid="{00000000-0005-0000-0000-0000315E0000}"/>
    <cellStyle name="Percent 83 2" xfId="18856" xr:uid="{00000000-0005-0000-0000-0000325E0000}"/>
    <cellStyle name="Percent 83 2 2" xfId="24878" xr:uid="{00000000-0005-0000-0000-0000335E0000}"/>
    <cellStyle name="Percent 83 3" xfId="18857" xr:uid="{00000000-0005-0000-0000-0000345E0000}"/>
    <cellStyle name="Percent 83 3 2" xfId="24879" xr:uid="{00000000-0005-0000-0000-0000355E0000}"/>
    <cellStyle name="Percent 84" xfId="18858" xr:uid="{00000000-0005-0000-0000-0000365E0000}"/>
    <cellStyle name="Percent 84 2" xfId="18859" xr:uid="{00000000-0005-0000-0000-0000375E0000}"/>
    <cellStyle name="Percent 84 2 2" xfId="24880" xr:uid="{00000000-0005-0000-0000-0000385E0000}"/>
    <cellStyle name="Percent 84 3" xfId="18860" xr:uid="{00000000-0005-0000-0000-0000395E0000}"/>
    <cellStyle name="Percent 84 3 2" xfId="24881" xr:uid="{00000000-0005-0000-0000-00003A5E0000}"/>
    <cellStyle name="Percent 85" xfId="18861" xr:uid="{00000000-0005-0000-0000-00003B5E0000}"/>
    <cellStyle name="Percent 85 2" xfId="18862" xr:uid="{00000000-0005-0000-0000-00003C5E0000}"/>
    <cellStyle name="Percent 85 2 2" xfId="24882" xr:uid="{00000000-0005-0000-0000-00003D5E0000}"/>
    <cellStyle name="Percent 85 3" xfId="18863" xr:uid="{00000000-0005-0000-0000-00003E5E0000}"/>
    <cellStyle name="Percent 85 3 2" xfId="24883" xr:uid="{00000000-0005-0000-0000-00003F5E0000}"/>
    <cellStyle name="Percent 86" xfId="18864" xr:uid="{00000000-0005-0000-0000-0000405E0000}"/>
    <cellStyle name="Percent 86 2" xfId="18865" xr:uid="{00000000-0005-0000-0000-0000415E0000}"/>
    <cellStyle name="Percent 86 2 2" xfId="24884" xr:uid="{00000000-0005-0000-0000-0000425E0000}"/>
    <cellStyle name="Percent 86 3" xfId="18866" xr:uid="{00000000-0005-0000-0000-0000435E0000}"/>
    <cellStyle name="Percent 86 3 2" xfId="24885" xr:uid="{00000000-0005-0000-0000-0000445E0000}"/>
    <cellStyle name="Percent 87" xfId="18867" xr:uid="{00000000-0005-0000-0000-0000455E0000}"/>
    <cellStyle name="Percent 87 2" xfId="18868" xr:uid="{00000000-0005-0000-0000-0000465E0000}"/>
    <cellStyle name="Percent 87 2 2" xfId="24886" xr:uid="{00000000-0005-0000-0000-0000475E0000}"/>
    <cellStyle name="Percent 87 3" xfId="18869" xr:uid="{00000000-0005-0000-0000-0000485E0000}"/>
    <cellStyle name="Percent 87 3 2" xfId="24887" xr:uid="{00000000-0005-0000-0000-0000495E0000}"/>
    <cellStyle name="Percent 88" xfId="18870" xr:uid="{00000000-0005-0000-0000-00004A5E0000}"/>
    <cellStyle name="Percent 88 2" xfId="18871" xr:uid="{00000000-0005-0000-0000-00004B5E0000}"/>
    <cellStyle name="Percent 88 2 2" xfId="24888" xr:uid="{00000000-0005-0000-0000-00004C5E0000}"/>
    <cellStyle name="Percent 88 3" xfId="18872" xr:uid="{00000000-0005-0000-0000-00004D5E0000}"/>
    <cellStyle name="Percent 88 3 2" xfId="24889" xr:uid="{00000000-0005-0000-0000-00004E5E0000}"/>
    <cellStyle name="Percent 89" xfId="18873" xr:uid="{00000000-0005-0000-0000-00004F5E0000}"/>
    <cellStyle name="Percent 89 2" xfId="18874" xr:uid="{00000000-0005-0000-0000-0000505E0000}"/>
    <cellStyle name="Percent 89 2 2" xfId="24890" xr:uid="{00000000-0005-0000-0000-0000515E0000}"/>
    <cellStyle name="Percent 89 3" xfId="18875" xr:uid="{00000000-0005-0000-0000-0000525E0000}"/>
    <cellStyle name="Percent 89 3 2" xfId="24891" xr:uid="{00000000-0005-0000-0000-0000535E0000}"/>
    <cellStyle name="Percent 9" xfId="18876" xr:uid="{00000000-0005-0000-0000-0000545E0000}"/>
    <cellStyle name="Percent 9 2" xfId="18877" xr:uid="{00000000-0005-0000-0000-0000555E0000}"/>
    <cellStyle name="Percent 9 2 2" xfId="18878" xr:uid="{00000000-0005-0000-0000-0000565E0000}"/>
    <cellStyle name="Percent 9 2 2 2" xfId="18879" xr:uid="{00000000-0005-0000-0000-0000575E0000}"/>
    <cellStyle name="Percent 9 2 2 2 2" xfId="24894" xr:uid="{00000000-0005-0000-0000-0000585E0000}"/>
    <cellStyle name="Percent 9 2 2 3" xfId="24893" xr:uid="{00000000-0005-0000-0000-0000595E0000}"/>
    <cellStyle name="Percent 9 2 3" xfId="18880" xr:uid="{00000000-0005-0000-0000-00005A5E0000}"/>
    <cellStyle name="Percent 9 2 3 2" xfId="24895" xr:uid="{00000000-0005-0000-0000-00005B5E0000}"/>
    <cellStyle name="Percent 9 2 4" xfId="18881" xr:uid="{00000000-0005-0000-0000-00005C5E0000}"/>
    <cellStyle name="Percent 9 2 4 2" xfId="24896" xr:uid="{00000000-0005-0000-0000-00005D5E0000}"/>
    <cellStyle name="Percent 9 2 5" xfId="24892" xr:uid="{00000000-0005-0000-0000-00005E5E0000}"/>
    <cellStyle name="Percent 9 3" xfId="18882" xr:uid="{00000000-0005-0000-0000-00005F5E0000}"/>
    <cellStyle name="Percent 9 3 2" xfId="18883" xr:uid="{00000000-0005-0000-0000-0000605E0000}"/>
    <cellStyle name="Percent 9 3 2 2" xfId="24898" xr:uid="{00000000-0005-0000-0000-0000615E0000}"/>
    <cellStyle name="Percent 9 3 3" xfId="18884" xr:uid="{00000000-0005-0000-0000-0000625E0000}"/>
    <cellStyle name="Percent 9 3 3 2" xfId="24899" xr:uid="{00000000-0005-0000-0000-0000635E0000}"/>
    <cellStyle name="Percent 9 3 4" xfId="24897" xr:uid="{00000000-0005-0000-0000-0000645E0000}"/>
    <cellStyle name="Percent 9 4" xfId="18885" xr:uid="{00000000-0005-0000-0000-0000655E0000}"/>
    <cellStyle name="Percent 9 4 2" xfId="24900" xr:uid="{00000000-0005-0000-0000-0000665E0000}"/>
    <cellStyle name="Percent 9 5" xfId="18886" xr:uid="{00000000-0005-0000-0000-0000675E0000}"/>
    <cellStyle name="Percent 9 5 2" xfId="24901" xr:uid="{00000000-0005-0000-0000-0000685E0000}"/>
    <cellStyle name="Percent 9 6" xfId="18887" xr:uid="{00000000-0005-0000-0000-0000695E0000}"/>
    <cellStyle name="Percent 9 6 2" xfId="24902" xr:uid="{00000000-0005-0000-0000-00006A5E0000}"/>
    <cellStyle name="Percent 9 7" xfId="18888" xr:uid="{00000000-0005-0000-0000-00006B5E0000}"/>
    <cellStyle name="Percent 9 7 2" xfId="24903" xr:uid="{00000000-0005-0000-0000-00006C5E0000}"/>
    <cellStyle name="Percent 9 8" xfId="18889" xr:uid="{00000000-0005-0000-0000-00006D5E0000}"/>
    <cellStyle name="Percent 9 8 2" xfId="24904" xr:uid="{00000000-0005-0000-0000-00006E5E0000}"/>
    <cellStyle name="Percent 90" xfId="18890" xr:uid="{00000000-0005-0000-0000-00006F5E0000}"/>
    <cellStyle name="Percent 90 2" xfId="18891" xr:uid="{00000000-0005-0000-0000-0000705E0000}"/>
    <cellStyle name="Percent 90 2 2" xfId="24905" xr:uid="{00000000-0005-0000-0000-0000715E0000}"/>
    <cellStyle name="Percent 90 3" xfId="18892" xr:uid="{00000000-0005-0000-0000-0000725E0000}"/>
    <cellStyle name="Percent 90 3 2" xfId="24906" xr:uid="{00000000-0005-0000-0000-0000735E0000}"/>
    <cellStyle name="Percent 91" xfId="18893" xr:uid="{00000000-0005-0000-0000-0000745E0000}"/>
    <cellStyle name="Percent 91 2" xfId="24907" xr:uid="{00000000-0005-0000-0000-0000755E0000}"/>
    <cellStyle name="Percent 92" xfId="18894" xr:uid="{00000000-0005-0000-0000-0000765E0000}"/>
    <cellStyle name="Percent 92 2" xfId="24908" xr:uid="{00000000-0005-0000-0000-0000775E0000}"/>
    <cellStyle name="Percent 93" xfId="18895" xr:uid="{00000000-0005-0000-0000-0000785E0000}"/>
    <cellStyle name="Percent 93 2" xfId="24909" xr:uid="{00000000-0005-0000-0000-0000795E0000}"/>
    <cellStyle name="Percent 94" xfId="18896" xr:uid="{00000000-0005-0000-0000-00007A5E0000}"/>
    <cellStyle name="Percent 94 2" xfId="24910" xr:uid="{00000000-0005-0000-0000-00007B5E0000}"/>
    <cellStyle name="Percent 95" xfId="18897" xr:uid="{00000000-0005-0000-0000-00007C5E0000}"/>
    <cellStyle name="Percent 95 2" xfId="24911" xr:uid="{00000000-0005-0000-0000-00007D5E0000}"/>
    <cellStyle name="Percent 96" xfId="18898" xr:uid="{00000000-0005-0000-0000-00007E5E0000}"/>
    <cellStyle name="Percent 96 2" xfId="24912" xr:uid="{00000000-0005-0000-0000-00007F5E0000}"/>
    <cellStyle name="Percent 97" xfId="18899" xr:uid="{00000000-0005-0000-0000-0000805E0000}"/>
    <cellStyle name="Percent 97 2" xfId="24913" xr:uid="{00000000-0005-0000-0000-0000815E0000}"/>
    <cellStyle name="Percent 98" xfId="18900" xr:uid="{00000000-0005-0000-0000-0000825E0000}"/>
    <cellStyle name="Percent 98 2" xfId="24914" xr:uid="{00000000-0005-0000-0000-0000835E0000}"/>
    <cellStyle name="Percent 99" xfId="18901" xr:uid="{00000000-0005-0000-0000-0000845E0000}"/>
    <cellStyle name="Percent 99 2" xfId="24915" xr:uid="{00000000-0005-0000-0000-0000855E0000}"/>
    <cellStyle name="Pink" xfId="18902" xr:uid="{00000000-0005-0000-0000-0000865E0000}"/>
    <cellStyle name="pricedatabold" xfId="18903" xr:uid="{00000000-0005-0000-0000-0000875E0000}"/>
    <cellStyle name="pricedatabold 2" xfId="24916" xr:uid="{00000000-0005-0000-0000-0000885E0000}"/>
    <cellStyle name="pricedatanorm" xfId="18904" xr:uid="{00000000-0005-0000-0000-0000895E0000}"/>
    <cellStyle name="pricedatanorm 2" xfId="24917" xr:uid="{00000000-0005-0000-0000-00008A5E0000}"/>
    <cellStyle name="PSChar" xfId="18905" xr:uid="{00000000-0005-0000-0000-00008B5E0000}"/>
    <cellStyle name="PSChar 2" xfId="18906" xr:uid="{00000000-0005-0000-0000-00008C5E0000}"/>
    <cellStyle name="PSChar 2 2" xfId="24919" xr:uid="{00000000-0005-0000-0000-00008D5E0000}"/>
    <cellStyle name="PSChar 3" xfId="24918" xr:uid="{00000000-0005-0000-0000-00008E5E0000}"/>
    <cellStyle name="PSDate" xfId="18907" xr:uid="{00000000-0005-0000-0000-00008F5E0000}"/>
    <cellStyle name="PSDate 2" xfId="18908" xr:uid="{00000000-0005-0000-0000-0000905E0000}"/>
    <cellStyle name="PSDate 2 2" xfId="24921" xr:uid="{00000000-0005-0000-0000-0000915E0000}"/>
    <cellStyle name="PSDate 3" xfId="24920" xr:uid="{00000000-0005-0000-0000-0000925E0000}"/>
    <cellStyle name="PSDec" xfId="18909" xr:uid="{00000000-0005-0000-0000-0000935E0000}"/>
    <cellStyle name="PSDec 2" xfId="18910" xr:uid="{00000000-0005-0000-0000-0000945E0000}"/>
    <cellStyle name="PSDec 2 2" xfId="24923" xr:uid="{00000000-0005-0000-0000-0000955E0000}"/>
    <cellStyle name="PSDec 3" xfId="24922" xr:uid="{00000000-0005-0000-0000-0000965E0000}"/>
    <cellStyle name="PSHeading" xfId="18911" xr:uid="{00000000-0005-0000-0000-0000975E0000}"/>
    <cellStyle name="PSHeading 2" xfId="18912" xr:uid="{00000000-0005-0000-0000-0000985E0000}"/>
    <cellStyle name="PSHeading 2 2" xfId="24925" xr:uid="{00000000-0005-0000-0000-0000995E0000}"/>
    <cellStyle name="PSHeading 3" xfId="24924" xr:uid="{00000000-0005-0000-0000-00009A5E0000}"/>
    <cellStyle name="PSInt" xfId="18913" xr:uid="{00000000-0005-0000-0000-00009B5E0000}"/>
    <cellStyle name="PSInt 2" xfId="18914" xr:uid="{00000000-0005-0000-0000-00009C5E0000}"/>
    <cellStyle name="PSInt 2 2" xfId="24927" xr:uid="{00000000-0005-0000-0000-00009D5E0000}"/>
    <cellStyle name="PSInt 3" xfId="24926" xr:uid="{00000000-0005-0000-0000-00009E5E0000}"/>
    <cellStyle name="PSSpacer" xfId="18915" xr:uid="{00000000-0005-0000-0000-00009F5E0000}"/>
    <cellStyle name="PSSpacer 2" xfId="18916" xr:uid="{00000000-0005-0000-0000-0000A05E0000}"/>
    <cellStyle name="PSSpacer 2 2" xfId="24929" xr:uid="{00000000-0005-0000-0000-0000A15E0000}"/>
    <cellStyle name="PSSpacer 3" xfId="24928" xr:uid="{00000000-0005-0000-0000-0000A25E0000}"/>
    <cellStyle name="Punctuated 0." xfId="18917" xr:uid="{00000000-0005-0000-0000-0000A35E0000}"/>
    <cellStyle name="Punctuated 0. 2" xfId="24930" xr:uid="{00000000-0005-0000-0000-0000A45E0000}"/>
    <cellStyle name="Punctuated 0.00" xfId="18918" xr:uid="{00000000-0005-0000-0000-0000A55E0000}"/>
    <cellStyle name="Punctuated 0.00 2" xfId="24931" xr:uid="{00000000-0005-0000-0000-0000A65E0000}"/>
    <cellStyle name="Read-Only" xfId="18919" xr:uid="{00000000-0005-0000-0000-0000A75E0000}"/>
    <cellStyle name="Read-Only (bottom table)" xfId="18920" xr:uid="{00000000-0005-0000-0000-0000A85E0000}"/>
    <cellStyle name="Read-Only (bottom table) 2" xfId="24933" xr:uid="{00000000-0005-0000-0000-0000A95E0000}"/>
    <cellStyle name="Read-Only (calc)" xfId="18921" xr:uid="{00000000-0005-0000-0000-0000AA5E0000}"/>
    <cellStyle name="Read-Only (calc) 2" xfId="24934" xr:uid="{00000000-0005-0000-0000-0000AB5E0000}"/>
    <cellStyle name="Read-Only (calc, left)" xfId="18922" xr:uid="{00000000-0005-0000-0000-0000AC5E0000}"/>
    <cellStyle name="Read-Only (calc, left) 2" xfId="24935" xr:uid="{00000000-0005-0000-0000-0000AD5E0000}"/>
    <cellStyle name="Read-Only (calc, no border)" xfId="18923" xr:uid="{00000000-0005-0000-0000-0000AE5E0000}"/>
    <cellStyle name="Read-Only (calc, no border) 2" xfId="24936" xr:uid="{00000000-0005-0000-0000-0000AF5E0000}"/>
    <cellStyle name="Read-Only (header)" xfId="18924" xr:uid="{00000000-0005-0000-0000-0000B05E0000}"/>
    <cellStyle name="Read-Only (header) 2" xfId="24937" xr:uid="{00000000-0005-0000-0000-0000B15E0000}"/>
    <cellStyle name="Read-Only (header, center)" xfId="18925" xr:uid="{00000000-0005-0000-0000-0000B25E0000}"/>
    <cellStyle name="Read-Only (header, center) 2" xfId="24938" xr:uid="{00000000-0005-0000-0000-0000B35E0000}"/>
    <cellStyle name="Read-Only (header, left)" xfId="18926" xr:uid="{00000000-0005-0000-0000-0000B45E0000}"/>
    <cellStyle name="Read-Only (header, left) 2" xfId="24939" xr:uid="{00000000-0005-0000-0000-0000B55E0000}"/>
    <cellStyle name="Read-Only (header, no border)" xfId="18927" xr:uid="{00000000-0005-0000-0000-0000B65E0000}"/>
    <cellStyle name="Read-Only (header, no border) 2" xfId="24940" xr:uid="{00000000-0005-0000-0000-0000B75E0000}"/>
    <cellStyle name="Read-Only (header, no border, left)" xfId="18928" xr:uid="{00000000-0005-0000-0000-0000B85E0000}"/>
    <cellStyle name="Read-Only (header, no border, left) 2" xfId="24941" xr:uid="{00000000-0005-0000-0000-0000B95E0000}"/>
    <cellStyle name="Read-Only (left)" xfId="18929" xr:uid="{00000000-0005-0000-0000-0000BA5E0000}"/>
    <cellStyle name="Read-Only (left) 2" xfId="24942" xr:uid="{00000000-0005-0000-0000-0000BB5E0000}"/>
    <cellStyle name="Read-Only (no border)" xfId="18930" xr:uid="{00000000-0005-0000-0000-0000BC5E0000}"/>
    <cellStyle name="Read-Only (no border) 2" xfId="24943" xr:uid="{00000000-0005-0000-0000-0000BD5E0000}"/>
    <cellStyle name="Read-Only (no border,vcenter)" xfId="18931" xr:uid="{00000000-0005-0000-0000-0000BE5E0000}"/>
    <cellStyle name="Read-Only (no border,vcenter) 2" xfId="24944" xr:uid="{00000000-0005-0000-0000-0000BF5E0000}"/>
    <cellStyle name="Read-Only (noalign)" xfId="18932" xr:uid="{00000000-0005-0000-0000-0000C05E0000}"/>
    <cellStyle name="Read-Only (noalign) 2" xfId="24945" xr:uid="{00000000-0005-0000-0000-0000C15E0000}"/>
    <cellStyle name="Read-Only 2" xfId="24932" xr:uid="{00000000-0005-0000-0000-0000C25E0000}"/>
    <cellStyle name="Read-Only 3" xfId="25571" xr:uid="{00000000-0005-0000-0000-0000C35E0000}"/>
    <cellStyle name="Read-Only 4" xfId="23981" xr:uid="{00000000-0005-0000-0000-0000C45E0000}"/>
    <cellStyle name="Read-Only lrg" xfId="18933" xr:uid="{00000000-0005-0000-0000-0000C55E0000}"/>
    <cellStyle name="Read-Only lrg 2" xfId="24946" xr:uid="{00000000-0005-0000-0000-0000C65E0000}"/>
    <cellStyle name="Red" xfId="18934" xr:uid="{00000000-0005-0000-0000-0000C75E0000}"/>
    <cellStyle name="Remote" xfId="18935" xr:uid="{00000000-0005-0000-0000-0000C85E0000}"/>
    <cellStyle name="Remote 2" xfId="18936" xr:uid="{00000000-0005-0000-0000-0000C95E0000}"/>
    <cellStyle name="Remote 2 2" xfId="24947" xr:uid="{00000000-0005-0000-0000-0000CA5E0000}"/>
    <cellStyle name="Remote 3" xfId="18937" xr:uid="{00000000-0005-0000-0000-0000CB5E0000}"/>
    <cellStyle name="Remote 3 2" xfId="24948" xr:uid="{00000000-0005-0000-0000-0000CC5E0000}"/>
    <cellStyle name="Revenue" xfId="18938" xr:uid="{00000000-0005-0000-0000-0000CD5E0000}"/>
    <cellStyle name="Revenue 2" xfId="18939" xr:uid="{00000000-0005-0000-0000-0000CE5E0000}"/>
    <cellStyle name="Revenue 2 2" xfId="24949" xr:uid="{00000000-0005-0000-0000-0000CF5E0000}"/>
    <cellStyle name="Revenue 3" xfId="18940" xr:uid="{00000000-0005-0000-0000-0000D05E0000}"/>
    <cellStyle name="Revenue 3 2" xfId="24950" xr:uid="{00000000-0005-0000-0000-0000D15E0000}"/>
    <cellStyle name="RevList" xfId="18941" xr:uid="{00000000-0005-0000-0000-0000D25E0000}"/>
    <cellStyle name="RevList 2" xfId="18942" xr:uid="{00000000-0005-0000-0000-0000D35E0000}"/>
    <cellStyle name="RevList 2 2" xfId="24951" xr:uid="{00000000-0005-0000-0000-0000D45E0000}"/>
    <cellStyle name="RevList 3" xfId="18943" xr:uid="{00000000-0005-0000-0000-0000D55E0000}"/>
    <cellStyle name="RevList 3 2" xfId="24952" xr:uid="{00000000-0005-0000-0000-0000D65E0000}"/>
    <cellStyle name="RMB" xfId="18944" xr:uid="{00000000-0005-0000-0000-0000D75E0000}"/>
    <cellStyle name="Rmb [0]" xfId="18945" xr:uid="{00000000-0005-0000-0000-0000D85E0000}"/>
    <cellStyle name="RMB 0.00" xfId="18946" xr:uid="{00000000-0005-0000-0000-0000D95E0000}"/>
    <cellStyle name="SAPBEXstdData" xfId="18947" xr:uid="{00000000-0005-0000-0000-0000DA5E0000}"/>
    <cellStyle name="SAPBEXstdData 2" xfId="18948" xr:uid="{00000000-0005-0000-0000-0000DB5E0000}"/>
    <cellStyle name="SAPBEXstdData 3" xfId="24953" xr:uid="{00000000-0005-0000-0000-0000DC5E0000}"/>
    <cellStyle name="Sheet Title" xfId="18949" xr:uid="{00000000-0005-0000-0000-0000DD5E0000}"/>
    <cellStyle name="Sheet Title 2" xfId="24954" xr:uid="{00000000-0005-0000-0000-0000DE5E0000}"/>
    <cellStyle name="small" xfId="18950" xr:uid="{00000000-0005-0000-0000-0000DF5E0000}"/>
    <cellStyle name="small 2" xfId="18951" xr:uid="{00000000-0005-0000-0000-0000E05E0000}"/>
    <cellStyle name="small 3" xfId="24955" xr:uid="{00000000-0005-0000-0000-0000E15E0000}"/>
    <cellStyle name="SpacerLastRO" xfId="18952" xr:uid="{00000000-0005-0000-0000-0000E25E0000}"/>
    <cellStyle name="SpacerLastRO 2" xfId="18953" xr:uid="{00000000-0005-0000-0000-0000E35E0000}"/>
    <cellStyle name="SpacerLastRO 2 2" xfId="24957" xr:uid="{00000000-0005-0000-0000-0000E45E0000}"/>
    <cellStyle name="SpacerLastRO 3" xfId="18954" xr:uid="{00000000-0005-0000-0000-0000E55E0000}"/>
    <cellStyle name="SpacerLastRO 3 2" xfId="24958" xr:uid="{00000000-0005-0000-0000-0000E65E0000}"/>
    <cellStyle name="SpacerLastRO 4" xfId="18955" xr:uid="{00000000-0005-0000-0000-0000E75E0000}"/>
    <cellStyle name="SpacerLastRO 4 2" xfId="24959" xr:uid="{00000000-0005-0000-0000-0000E85E0000}"/>
    <cellStyle name="SpacerLastRO 5" xfId="24956" xr:uid="{00000000-0005-0000-0000-0000E95E0000}"/>
    <cellStyle name="SpacerRO" xfId="18956" xr:uid="{00000000-0005-0000-0000-0000EA5E0000}"/>
    <cellStyle name="SpacerRO 2" xfId="18957" xr:uid="{00000000-0005-0000-0000-0000EB5E0000}"/>
    <cellStyle name="SpacerRO 2 2" xfId="24961" xr:uid="{00000000-0005-0000-0000-0000EC5E0000}"/>
    <cellStyle name="SpacerRO 3" xfId="18958" xr:uid="{00000000-0005-0000-0000-0000ED5E0000}"/>
    <cellStyle name="SpacerRO 3 2" xfId="18959" xr:uid="{00000000-0005-0000-0000-0000EE5E0000}"/>
    <cellStyle name="SpacerRO 3 2 2" xfId="24963" xr:uid="{00000000-0005-0000-0000-0000EF5E0000}"/>
    <cellStyle name="SpacerRO 3 3" xfId="24962" xr:uid="{00000000-0005-0000-0000-0000F05E0000}"/>
    <cellStyle name="SpacerRO 4" xfId="18960" xr:uid="{00000000-0005-0000-0000-0000F15E0000}"/>
    <cellStyle name="SpacerRO 4 2" xfId="18961" xr:uid="{00000000-0005-0000-0000-0000F25E0000}"/>
    <cellStyle name="SpacerRO 4 2 2" xfId="24965" xr:uid="{00000000-0005-0000-0000-0000F35E0000}"/>
    <cellStyle name="SpacerRO 4 3" xfId="24964" xr:uid="{00000000-0005-0000-0000-0000F45E0000}"/>
    <cellStyle name="SpacerRO 5" xfId="18962" xr:uid="{00000000-0005-0000-0000-0000F55E0000}"/>
    <cellStyle name="SpacerRO 5 2" xfId="18963" xr:uid="{00000000-0005-0000-0000-0000F65E0000}"/>
    <cellStyle name="SpacerRO 5 2 2" xfId="24967" xr:uid="{00000000-0005-0000-0000-0000F75E0000}"/>
    <cellStyle name="SpacerRO 5 3" xfId="24966" xr:uid="{00000000-0005-0000-0000-0000F85E0000}"/>
    <cellStyle name="SpacerRO 6" xfId="24960" xr:uid="{00000000-0005-0000-0000-0000F95E0000}"/>
    <cellStyle name="Spaceryesterday" xfId="18964" xr:uid="{00000000-0005-0000-0000-0000FA5E0000}"/>
    <cellStyle name="Spaceryesterday 2" xfId="24968" xr:uid="{00000000-0005-0000-0000-0000FB5E0000}"/>
    <cellStyle name="SpaceryesterdayLast" xfId="18965" xr:uid="{00000000-0005-0000-0000-0000FC5E0000}"/>
    <cellStyle name="SpaceryesterdayLast 2" xfId="24969" xr:uid="{00000000-0005-0000-0000-0000FD5E0000}"/>
    <cellStyle name="SpacetomorrowRO" xfId="18966" xr:uid="{00000000-0005-0000-0000-0000FE5E0000}"/>
    <cellStyle name="SpacetomorrowRO 2" xfId="24970" xr:uid="{00000000-0005-0000-0000-0000FF5E0000}"/>
    <cellStyle name="Special" xfId="18967" xr:uid="{00000000-0005-0000-0000-0000005F0000}"/>
    <cellStyle name="Standard_Anpassen der Amortisation" xfId="18968" xr:uid="{00000000-0005-0000-0000-0000015F0000}"/>
    <cellStyle name="sterday]" xfId="18969" xr:uid="{00000000-0005-0000-0000-0000025F0000}"/>
    <cellStyle name="sterday] 2" xfId="24971" xr:uid="{00000000-0005-0000-0000-0000035F0000}"/>
    <cellStyle name="Style 1" xfId="18970" xr:uid="{00000000-0005-0000-0000-0000045F0000}"/>
    <cellStyle name="Style 1 10" xfId="18971" xr:uid="{00000000-0005-0000-0000-0000055F0000}"/>
    <cellStyle name="Style 1 10 2" xfId="24972" xr:uid="{00000000-0005-0000-0000-0000065F0000}"/>
    <cellStyle name="Style 1 11" xfId="18972" xr:uid="{00000000-0005-0000-0000-0000075F0000}"/>
    <cellStyle name="Style 1 11 2" xfId="24973" xr:uid="{00000000-0005-0000-0000-0000085F0000}"/>
    <cellStyle name="Style 1 12" xfId="18973" xr:uid="{00000000-0005-0000-0000-0000095F0000}"/>
    <cellStyle name="Style 1 12 2" xfId="24974" xr:uid="{00000000-0005-0000-0000-00000A5F0000}"/>
    <cellStyle name="Style 1 2" xfId="18974" xr:uid="{00000000-0005-0000-0000-00000B5F0000}"/>
    <cellStyle name="Style 1 2 2" xfId="18975" xr:uid="{00000000-0005-0000-0000-00000C5F0000}"/>
    <cellStyle name="Style 1 2 2 2" xfId="24976" xr:uid="{00000000-0005-0000-0000-00000D5F0000}"/>
    <cellStyle name="Style 1 2 3" xfId="18976" xr:uid="{00000000-0005-0000-0000-00000E5F0000}"/>
    <cellStyle name="Style 1 2 3 2" xfId="24977" xr:uid="{00000000-0005-0000-0000-00000F5F0000}"/>
    <cellStyle name="Style 1 2 4" xfId="18977" xr:uid="{00000000-0005-0000-0000-0000105F0000}"/>
    <cellStyle name="Style 1 2 4 2" xfId="24978" xr:uid="{00000000-0005-0000-0000-0000115F0000}"/>
    <cellStyle name="Style 1 2 5" xfId="18978" xr:uid="{00000000-0005-0000-0000-0000125F0000}"/>
    <cellStyle name="Style 1 2 5 2" xfId="24979" xr:uid="{00000000-0005-0000-0000-0000135F0000}"/>
    <cellStyle name="Style 1 2 6" xfId="18979" xr:uid="{00000000-0005-0000-0000-0000145F0000}"/>
    <cellStyle name="Style 1 2 6 2" xfId="24980" xr:uid="{00000000-0005-0000-0000-0000155F0000}"/>
    <cellStyle name="Style 1 2 7" xfId="24975" xr:uid="{00000000-0005-0000-0000-0000165F0000}"/>
    <cellStyle name="Style 1 3" xfId="18980" xr:uid="{00000000-0005-0000-0000-0000175F0000}"/>
    <cellStyle name="Style 1 3 2" xfId="18981" xr:uid="{00000000-0005-0000-0000-0000185F0000}"/>
    <cellStyle name="Style 1 3 2 2" xfId="24982" xr:uid="{00000000-0005-0000-0000-0000195F0000}"/>
    <cellStyle name="Style 1 3 3" xfId="18982" xr:uid="{00000000-0005-0000-0000-00001A5F0000}"/>
    <cellStyle name="Style 1 3 3 2" xfId="24983" xr:uid="{00000000-0005-0000-0000-00001B5F0000}"/>
    <cellStyle name="Style 1 3 4" xfId="18983" xr:uid="{00000000-0005-0000-0000-00001C5F0000}"/>
    <cellStyle name="Style 1 3 4 2" xfId="24984" xr:uid="{00000000-0005-0000-0000-00001D5F0000}"/>
    <cellStyle name="Style 1 3 5" xfId="18984" xr:uid="{00000000-0005-0000-0000-00001E5F0000}"/>
    <cellStyle name="Style 1 3 5 2" xfId="24985" xr:uid="{00000000-0005-0000-0000-00001F5F0000}"/>
    <cellStyle name="Style 1 3 6" xfId="24981" xr:uid="{00000000-0005-0000-0000-0000205F0000}"/>
    <cellStyle name="Style 1 4" xfId="18985" xr:uid="{00000000-0005-0000-0000-0000215F0000}"/>
    <cellStyle name="Style 1 4 2" xfId="18986" xr:uid="{00000000-0005-0000-0000-0000225F0000}"/>
    <cellStyle name="Style 1 4 2 2" xfId="24987" xr:uid="{00000000-0005-0000-0000-0000235F0000}"/>
    <cellStyle name="Style 1 4 3" xfId="18987" xr:uid="{00000000-0005-0000-0000-0000245F0000}"/>
    <cellStyle name="Style 1 4 3 2" xfId="24988" xr:uid="{00000000-0005-0000-0000-0000255F0000}"/>
    <cellStyle name="Style 1 4 4" xfId="24986" xr:uid="{00000000-0005-0000-0000-0000265F0000}"/>
    <cellStyle name="Style 1 5" xfId="18988" xr:uid="{00000000-0005-0000-0000-0000275F0000}"/>
    <cellStyle name="Style 1 5 2" xfId="24989" xr:uid="{00000000-0005-0000-0000-0000285F0000}"/>
    <cellStyle name="Style 1 6" xfId="18989" xr:uid="{00000000-0005-0000-0000-0000295F0000}"/>
    <cellStyle name="Style 1 6 2" xfId="24990" xr:uid="{00000000-0005-0000-0000-00002A5F0000}"/>
    <cellStyle name="Style 1 7" xfId="18990" xr:uid="{00000000-0005-0000-0000-00002B5F0000}"/>
    <cellStyle name="Style 1 7 2" xfId="24991" xr:uid="{00000000-0005-0000-0000-00002C5F0000}"/>
    <cellStyle name="Style 1 8" xfId="18991" xr:uid="{00000000-0005-0000-0000-00002D5F0000}"/>
    <cellStyle name="Style 1 8 2" xfId="24992" xr:uid="{00000000-0005-0000-0000-00002E5F0000}"/>
    <cellStyle name="Style 1 9" xfId="18992" xr:uid="{00000000-0005-0000-0000-00002F5F0000}"/>
    <cellStyle name="Style 1 9 2" xfId="24993" xr:uid="{00000000-0005-0000-0000-0000305F0000}"/>
    <cellStyle name="Style 10" xfId="18993" xr:uid="{00000000-0005-0000-0000-0000315F0000}"/>
    <cellStyle name="Style 10 2" xfId="24994" xr:uid="{00000000-0005-0000-0000-0000325F0000}"/>
    <cellStyle name="Style 100" xfId="18994" xr:uid="{00000000-0005-0000-0000-0000335F0000}"/>
    <cellStyle name="Style 100 2" xfId="24995" xr:uid="{00000000-0005-0000-0000-0000345F0000}"/>
    <cellStyle name="Style 101" xfId="18995" xr:uid="{00000000-0005-0000-0000-0000355F0000}"/>
    <cellStyle name="Style 101 2" xfId="24996" xr:uid="{00000000-0005-0000-0000-0000365F0000}"/>
    <cellStyle name="Style 102" xfId="18996" xr:uid="{00000000-0005-0000-0000-0000375F0000}"/>
    <cellStyle name="Style 102 2" xfId="24997" xr:uid="{00000000-0005-0000-0000-0000385F0000}"/>
    <cellStyle name="Style 103" xfId="18997" xr:uid="{00000000-0005-0000-0000-0000395F0000}"/>
    <cellStyle name="Style 103 2" xfId="24998" xr:uid="{00000000-0005-0000-0000-00003A5F0000}"/>
    <cellStyle name="Style 104" xfId="18998" xr:uid="{00000000-0005-0000-0000-00003B5F0000}"/>
    <cellStyle name="Style 104 2" xfId="24999" xr:uid="{00000000-0005-0000-0000-00003C5F0000}"/>
    <cellStyle name="Style 105" xfId="18999" xr:uid="{00000000-0005-0000-0000-00003D5F0000}"/>
    <cellStyle name="Style 105 2" xfId="25000" xr:uid="{00000000-0005-0000-0000-00003E5F0000}"/>
    <cellStyle name="Style 106" xfId="19000" xr:uid="{00000000-0005-0000-0000-00003F5F0000}"/>
    <cellStyle name="Style 106 2" xfId="19001" xr:uid="{00000000-0005-0000-0000-0000405F0000}"/>
    <cellStyle name="Style 106 2 2" xfId="25002" xr:uid="{00000000-0005-0000-0000-0000415F0000}"/>
    <cellStyle name="Style 106 3" xfId="25001" xr:uid="{00000000-0005-0000-0000-0000425F0000}"/>
    <cellStyle name="Style 107" xfId="19002" xr:uid="{00000000-0005-0000-0000-0000435F0000}"/>
    <cellStyle name="Style 107 2" xfId="25003" xr:uid="{00000000-0005-0000-0000-0000445F0000}"/>
    <cellStyle name="Style 108" xfId="19003" xr:uid="{00000000-0005-0000-0000-0000455F0000}"/>
    <cellStyle name="Style 108 2" xfId="25004" xr:uid="{00000000-0005-0000-0000-0000465F0000}"/>
    <cellStyle name="Style 109" xfId="19004" xr:uid="{00000000-0005-0000-0000-0000475F0000}"/>
    <cellStyle name="Style 109 2" xfId="25005" xr:uid="{00000000-0005-0000-0000-0000485F0000}"/>
    <cellStyle name="Style 11" xfId="19005" xr:uid="{00000000-0005-0000-0000-0000495F0000}"/>
    <cellStyle name="Style 11 2" xfId="25006" xr:uid="{00000000-0005-0000-0000-00004A5F0000}"/>
    <cellStyle name="Style 110" xfId="19006" xr:uid="{00000000-0005-0000-0000-00004B5F0000}"/>
    <cellStyle name="Style 110 2" xfId="25007" xr:uid="{00000000-0005-0000-0000-00004C5F0000}"/>
    <cellStyle name="Style 111" xfId="19007" xr:uid="{00000000-0005-0000-0000-00004D5F0000}"/>
    <cellStyle name="Style 111 2" xfId="25008" xr:uid="{00000000-0005-0000-0000-00004E5F0000}"/>
    <cellStyle name="Style 112" xfId="19008" xr:uid="{00000000-0005-0000-0000-00004F5F0000}"/>
    <cellStyle name="Style 112 2" xfId="25009" xr:uid="{00000000-0005-0000-0000-0000505F0000}"/>
    <cellStyle name="Style 113" xfId="19009" xr:uid="{00000000-0005-0000-0000-0000515F0000}"/>
    <cellStyle name="Style 113 2" xfId="25010" xr:uid="{00000000-0005-0000-0000-0000525F0000}"/>
    <cellStyle name="Style 114" xfId="19010" xr:uid="{00000000-0005-0000-0000-0000535F0000}"/>
    <cellStyle name="Style 114 2" xfId="25011" xr:uid="{00000000-0005-0000-0000-0000545F0000}"/>
    <cellStyle name="Style 115" xfId="19011" xr:uid="{00000000-0005-0000-0000-0000555F0000}"/>
    <cellStyle name="Style 115 2" xfId="25012" xr:uid="{00000000-0005-0000-0000-0000565F0000}"/>
    <cellStyle name="Style 12" xfId="19012" xr:uid="{00000000-0005-0000-0000-0000575F0000}"/>
    <cellStyle name="Style 12 2" xfId="25013" xr:uid="{00000000-0005-0000-0000-0000585F0000}"/>
    <cellStyle name="Style 13" xfId="19013" xr:uid="{00000000-0005-0000-0000-0000595F0000}"/>
    <cellStyle name="Style 13 2" xfId="25014" xr:uid="{00000000-0005-0000-0000-00005A5F0000}"/>
    <cellStyle name="Style 14" xfId="19014" xr:uid="{00000000-0005-0000-0000-00005B5F0000}"/>
    <cellStyle name="Style 14 2" xfId="25015" xr:uid="{00000000-0005-0000-0000-00005C5F0000}"/>
    <cellStyle name="Style 15" xfId="19015" xr:uid="{00000000-0005-0000-0000-00005D5F0000}"/>
    <cellStyle name="Style 15 2" xfId="25016" xr:uid="{00000000-0005-0000-0000-00005E5F0000}"/>
    <cellStyle name="Style 16" xfId="19016" xr:uid="{00000000-0005-0000-0000-00005F5F0000}"/>
    <cellStyle name="Style 16 2" xfId="25017" xr:uid="{00000000-0005-0000-0000-0000605F0000}"/>
    <cellStyle name="Style 17" xfId="19017" xr:uid="{00000000-0005-0000-0000-0000615F0000}"/>
    <cellStyle name="Style 17 2" xfId="25018" xr:uid="{00000000-0005-0000-0000-0000625F0000}"/>
    <cellStyle name="Style 18" xfId="19018" xr:uid="{00000000-0005-0000-0000-0000635F0000}"/>
    <cellStyle name="Style 18 2" xfId="25019" xr:uid="{00000000-0005-0000-0000-0000645F0000}"/>
    <cellStyle name="Style 19" xfId="19019" xr:uid="{00000000-0005-0000-0000-0000655F0000}"/>
    <cellStyle name="Style 19 2" xfId="25020" xr:uid="{00000000-0005-0000-0000-0000665F0000}"/>
    <cellStyle name="Style 2" xfId="19020" xr:uid="{00000000-0005-0000-0000-0000675F0000}"/>
    <cellStyle name="Style 2 2" xfId="25021" xr:uid="{00000000-0005-0000-0000-0000685F0000}"/>
    <cellStyle name="Style 20" xfId="19021" xr:uid="{00000000-0005-0000-0000-0000695F0000}"/>
    <cellStyle name="Style 20 2" xfId="25022" xr:uid="{00000000-0005-0000-0000-00006A5F0000}"/>
    <cellStyle name="Style 21" xfId="19022" xr:uid="{00000000-0005-0000-0000-00006B5F0000}"/>
    <cellStyle name="Style 21 2" xfId="19023" xr:uid="{00000000-0005-0000-0000-00006C5F0000}"/>
    <cellStyle name="Style 21 2 2" xfId="25023" xr:uid="{00000000-0005-0000-0000-00006D5F0000}"/>
    <cellStyle name="Style 21 3" xfId="19024" xr:uid="{00000000-0005-0000-0000-00006E5F0000}"/>
    <cellStyle name="Style 21 3 2" xfId="25024" xr:uid="{00000000-0005-0000-0000-00006F5F0000}"/>
    <cellStyle name="Style 21 4" xfId="19025" xr:uid="{00000000-0005-0000-0000-0000705F0000}"/>
    <cellStyle name="Style 21 4 2" xfId="25025" xr:uid="{00000000-0005-0000-0000-0000715F0000}"/>
    <cellStyle name="Style 21 5" xfId="19026" xr:uid="{00000000-0005-0000-0000-0000725F0000}"/>
    <cellStyle name="Style 21 5 2" xfId="25026" xr:uid="{00000000-0005-0000-0000-0000735F0000}"/>
    <cellStyle name="Style 21 6" xfId="19027" xr:uid="{00000000-0005-0000-0000-0000745F0000}"/>
    <cellStyle name="Style 21 6 2" xfId="25027" xr:uid="{00000000-0005-0000-0000-0000755F0000}"/>
    <cellStyle name="Style 21 7" xfId="19028" xr:uid="{00000000-0005-0000-0000-0000765F0000}"/>
    <cellStyle name="Style 21 7 2" xfId="25028" xr:uid="{00000000-0005-0000-0000-0000775F0000}"/>
    <cellStyle name="Style 22" xfId="19029" xr:uid="{00000000-0005-0000-0000-0000785F0000}"/>
    <cellStyle name="Style 22 10" xfId="19030" xr:uid="{00000000-0005-0000-0000-0000795F0000}"/>
    <cellStyle name="Style 22 2" xfId="19031" xr:uid="{00000000-0005-0000-0000-00007A5F0000}"/>
    <cellStyle name="Style 22 2 2" xfId="19032" xr:uid="{00000000-0005-0000-0000-00007B5F0000}"/>
    <cellStyle name="Style 22 2 2 2" xfId="25030" xr:uid="{00000000-0005-0000-0000-00007C5F0000}"/>
    <cellStyle name="Style 22 2 3" xfId="25029" xr:uid="{00000000-0005-0000-0000-00007D5F0000}"/>
    <cellStyle name="Style 22 3" xfId="19033" xr:uid="{00000000-0005-0000-0000-00007E5F0000}"/>
    <cellStyle name="Style 22 3 2" xfId="25031" xr:uid="{00000000-0005-0000-0000-00007F5F0000}"/>
    <cellStyle name="Style 22 4" xfId="19034" xr:uid="{00000000-0005-0000-0000-0000805F0000}"/>
    <cellStyle name="Style 22 4 2" xfId="25032" xr:uid="{00000000-0005-0000-0000-0000815F0000}"/>
    <cellStyle name="Style 22 5" xfId="19035" xr:uid="{00000000-0005-0000-0000-0000825F0000}"/>
    <cellStyle name="Style 22 5 2" xfId="25033" xr:uid="{00000000-0005-0000-0000-0000835F0000}"/>
    <cellStyle name="Style 22 6" xfId="19036" xr:uid="{00000000-0005-0000-0000-0000845F0000}"/>
    <cellStyle name="Style 22 6 2" xfId="25034" xr:uid="{00000000-0005-0000-0000-0000855F0000}"/>
    <cellStyle name="Style 22 7" xfId="19037" xr:uid="{00000000-0005-0000-0000-0000865F0000}"/>
    <cellStyle name="Style 22 7 2" xfId="25035" xr:uid="{00000000-0005-0000-0000-0000875F0000}"/>
    <cellStyle name="Style 22 8" xfId="19038" xr:uid="{00000000-0005-0000-0000-0000885F0000}"/>
    <cellStyle name="Style 22 8 2" xfId="25036" xr:uid="{00000000-0005-0000-0000-0000895F0000}"/>
    <cellStyle name="Style 22 9" xfId="19039" xr:uid="{00000000-0005-0000-0000-00008A5F0000}"/>
    <cellStyle name="Style 22 9 2" xfId="25037" xr:uid="{00000000-0005-0000-0000-00008B5F0000}"/>
    <cellStyle name="Style 23" xfId="19040" xr:uid="{00000000-0005-0000-0000-00008C5F0000}"/>
    <cellStyle name="Style 23 2" xfId="19041" xr:uid="{00000000-0005-0000-0000-00008D5F0000}"/>
    <cellStyle name="Style 23 2 2" xfId="19042" xr:uid="{00000000-0005-0000-0000-00008E5F0000}"/>
    <cellStyle name="Style 23 2 2 2" xfId="25039" xr:uid="{00000000-0005-0000-0000-00008F5F0000}"/>
    <cellStyle name="Style 23 2 3" xfId="25038" xr:uid="{00000000-0005-0000-0000-0000905F0000}"/>
    <cellStyle name="Style 23 3" xfId="19043" xr:uid="{00000000-0005-0000-0000-0000915F0000}"/>
    <cellStyle name="Style 23 3 2" xfId="25040" xr:uid="{00000000-0005-0000-0000-0000925F0000}"/>
    <cellStyle name="Style 23 4" xfId="19044" xr:uid="{00000000-0005-0000-0000-0000935F0000}"/>
    <cellStyle name="Style 23 4 2" xfId="25041" xr:uid="{00000000-0005-0000-0000-0000945F0000}"/>
    <cellStyle name="Style 23 5" xfId="19045" xr:uid="{00000000-0005-0000-0000-0000955F0000}"/>
    <cellStyle name="Style 23 5 2" xfId="25042" xr:uid="{00000000-0005-0000-0000-0000965F0000}"/>
    <cellStyle name="Style 23 6" xfId="19046" xr:uid="{00000000-0005-0000-0000-0000975F0000}"/>
    <cellStyle name="Style 23 6 2" xfId="25043" xr:uid="{00000000-0005-0000-0000-0000985F0000}"/>
    <cellStyle name="Style 23 7" xfId="19047" xr:uid="{00000000-0005-0000-0000-0000995F0000}"/>
    <cellStyle name="Style 23 7 2" xfId="25044" xr:uid="{00000000-0005-0000-0000-00009A5F0000}"/>
    <cellStyle name="Style 23 8" xfId="19048" xr:uid="{00000000-0005-0000-0000-00009B5F0000}"/>
    <cellStyle name="Style 23 8 2" xfId="25045" xr:uid="{00000000-0005-0000-0000-00009C5F0000}"/>
    <cellStyle name="Style 23 9" xfId="19049" xr:uid="{00000000-0005-0000-0000-00009D5F0000}"/>
    <cellStyle name="Style 24" xfId="19050" xr:uid="{00000000-0005-0000-0000-00009E5F0000}"/>
    <cellStyle name="Style 24 2" xfId="19051" xr:uid="{00000000-0005-0000-0000-00009F5F0000}"/>
    <cellStyle name="Style 24 2 2" xfId="19052" xr:uid="{00000000-0005-0000-0000-0000A05F0000}"/>
    <cellStyle name="Style 24 2 2 2" xfId="25047" xr:uid="{00000000-0005-0000-0000-0000A15F0000}"/>
    <cellStyle name="Style 24 2 3" xfId="25046" xr:uid="{00000000-0005-0000-0000-0000A25F0000}"/>
    <cellStyle name="Style 24 3" xfId="19053" xr:uid="{00000000-0005-0000-0000-0000A35F0000}"/>
    <cellStyle name="Style 24 3 2" xfId="25048" xr:uid="{00000000-0005-0000-0000-0000A45F0000}"/>
    <cellStyle name="Style 24 4" xfId="19054" xr:uid="{00000000-0005-0000-0000-0000A55F0000}"/>
    <cellStyle name="Style 24 4 2" xfId="25049" xr:uid="{00000000-0005-0000-0000-0000A65F0000}"/>
    <cellStyle name="Style 24 5" xfId="19055" xr:uid="{00000000-0005-0000-0000-0000A75F0000}"/>
    <cellStyle name="Style 24 5 2" xfId="25050" xr:uid="{00000000-0005-0000-0000-0000A85F0000}"/>
    <cellStyle name="Style 24 6" xfId="19056" xr:uid="{00000000-0005-0000-0000-0000A95F0000}"/>
    <cellStyle name="Style 24 6 2" xfId="25051" xr:uid="{00000000-0005-0000-0000-0000AA5F0000}"/>
    <cellStyle name="Style 24 7" xfId="19057" xr:uid="{00000000-0005-0000-0000-0000AB5F0000}"/>
    <cellStyle name="Style 24 7 2" xfId="25052" xr:uid="{00000000-0005-0000-0000-0000AC5F0000}"/>
    <cellStyle name="Style 24 8" xfId="19058" xr:uid="{00000000-0005-0000-0000-0000AD5F0000}"/>
    <cellStyle name="Style 24 8 2" xfId="25053" xr:uid="{00000000-0005-0000-0000-0000AE5F0000}"/>
    <cellStyle name="Style 24 9" xfId="19059" xr:uid="{00000000-0005-0000-0000-0000AF5F0000}"/>
    <cellStyle name="Style 25" xfId="19060" xr:uid="{00000000-0005-0000-0000-0000B05F0000}"/>
    <cellStyle name="Style 25 2" xfId="19061" xr:uid="{00000000-0005-0000-0000-0000B15F0000}"/>
    <cellStyle name="Style 25 2 2" xfId="25054" xr:uid="{00000000-0005-0000-0000-0000B25F0000}"/>
    <cellStyle name="Style 25 3" xfId="19062" xr:uid="{00000000-0005-0000-0000-0000B35F0000}"/>
    <cellStyle name="Style 25 3 2" xfId="25055" xr:uid="{00000000-0005-0000-0000-0000B45F0000}"/>
    <cellStyle name="Style 25 4" xfId="19063" xr:uid="{00000000-0005-0000-0000-0000B55F0000}"/>
    <cellStyle name="Style 25 4 2" xfId="25056" xr:uid="{00000000-0005-0000-0000-0000B65F0000}"/>
    <cellStyle name="Style 25 5" xfId="19064" xr:uid="{00000000-0005-0000-0000-0000B75F0000}"/>
    <cellStyle name="Style 25 5 2" xfId="25057" xr:uid="{00000000-0005-0000-0000-0000B85F0000}"/>
    <cellStyle name="Style 25 6" xfId="19065" xr:uid="{00000000-0005-0000-0000-0000B95F0000}"/>
    <cellStyle name="Style 25 6 2" xfId="25058" xr:uid="{00000000-0005-0000-0000-0000BA5F0000}"/>
    <cellStyle name="Style 26" xfId="19066" xr:uid="{00000000-0005-0000-0000-0000BB5F0000}"/>
    <cellStyle name="Style 26 2" xfId="19067" xr:uid="{00000000-0005-0000-0000-0000BC5F0000}"/>
    <cellStyle name="Style 26 2 2" xfId="25059" xr:uid="{00000000-0005-0000-0000-0000BD5F0000}"/>
    <cellStyle name="Style 26 3" xfId="19068" xr:uid="{00000000-0005-0000-0000-0000BE5F0000}"/>
    <cellStyle name="Style 26 3 2" xfId="25060" xr:uid="{00000000-0005-0000-0000-0000BF5F0000}"/>
    <cellStyle name="Style 26 4" xfId="19069" xr:uid="{00000000-0005-0000-0000-0000C05F0000}"/>
    <cellStyle name="Style 26 4 2" xfId="25061" xr:uid="{00000000-0005-0000-0000-0000C15F0000}"/>
    <cellStyle name="Style 26 5" xfId="19070" xr:uid="{00000000-0005-0000-0000-0000C25F0000}"/>
    <cellStyle name="Style 26 5 2" xfId="25062" xr:uid="{00000000-0005-0000-0000-0000C35F0000}"/>
    <cellStyle name="Style 26 6" xfId="19071" xr:uid="{00000000-0005-0000-0000-0000C45F0000}"/>
    <cellStyle name="Style 26 6 2" xfId="25063" xr:uid="{00000000-0005-0000-0000-0000C55F0000}"/>
    <cellStyle name="Style 27" xfId="19072" xr:uid="{00000000-0005-0000-0000-0000C65F0000}"/>
    <cellStyle name="Style 27 2" xfId="19073" xr:uid="{00000000-0005-0000-0000-0000C75F0000}"/>
    <cellStyle name="Style 27 2 2" xfId="25064" xr:uid="{00000000-0005-0000-0000-0000C85F0000}"/>
    <cellStyle name="Style 27 3" xfId="19074" xr:uid="{00000000-0005-0000-0000-0000C95F0000}"/>
    <cellStyle name="Style 27 3 2" xfId="25065" xr:uid="{00000000-0005-0000-0000-0000CA5F0000}"/>
    <cellStyle name="Style 27 4" xfId="19075" xr:uid="{00000000-0005-0000-0000-0000CB5F0000}"/>
    <cellStyle name="Style 27 4 2" xfId="25066" xr:uid="{00000000-0005-0000-0000-0000CC5F0000}"/>
    <cellStyle name="Style 27 5" xfId="19076" xr:uid="{00000000-0005-0000-0000-0000CD5F0000}"/>
    <cellStyle name="Style 27 5 2" xfId="25067" xr:uid="{00000000-0005-0000-0000-0000CE5F0000}"/>
    <cellStyle name="Style 27 6" xfId="19077" xr:uid="{00000000-0005-0000-0000-0000CF5F0000}"/>
    <cellStyle name="Style 27 6 2" xfId="25068" xr:uid="{00000000-0005-0000-0000-0000D05F0000}"/>
    <cellStyle name="Style 28" xfId="19078" xr:uid="{00000000-0005-0000-0000-0000D15F0000}"/>
    <cellStyle name="Style 28 2" xfId="19079" xr:uid="{00000000-0005-0000-0000-0000D25F0000}"/>
    <cellStyle name="Style 28 2 2" xfId="25069" xr:uid="{00000000-0005-0000-0000-0000D35F0000}"/>
    <cellStyle name="Style 28 3" xfId="19080" xr:uid="{00000000-0005-0000-0000-0000D45F0000}"/>
    <cellStyle name="Style 28 3 2" xfId="25070" xr:uid="{00000000-0005-0000-0000-0000D55F0000}"/>
    <cellStyle name="Style 28 4" xfId="19081" xr:uid="{00000000-0005-0000-0000-0000D65F0000}"/>
    <cellStyle name="Style 28 4 2" xfId="25071" xr:uid="{00000000-0005-0000-0000-0000D75F0000}"/>
    <cellStyle name="Style 28 5" xfId="19082" xr:uid="{00000000-0005-0000-0000-0000D85F0000}"/>
    <cellStyle name="Style 28 5 2" xfId="25072" xr:uid="{00000000-0005-0000-0000-0000D95F0000}"/>
    <cellStyle name="Style 28 6" xfId="19083" xr:uid="{00000000-0005-0000-0000-0000DA5F0000}"/>
    <cellStyle name="Style 28 6 2" xfId="25073" xr:uid="{00000000-0005-0000-0000-0000DB5F0000}"/>
    <cellStyle name="Style 29" xfId="19084" xr:uid="{00000000-0005-0000-0000-0000DC5F0000}"/>
    <cellStyle name="Style 29 2" xfId="19085" xr:uid="{00000000-0005-0000-0000-0000DD5F0000}"/>
    <cellStyle name="Style 29 2 2" xfId="25074" xr:uid="{00000000-0005-0000-0000-0000DE5F0000}"/>
    <cellStyle name="Style 29 3" xfId="19086" xr:uid="{00000000-0005-0000-0000-0000DF5F0000}"/>
    <cellStyle name="Style 29 3 2" xfId="25075" xr:uid="{00000000-0005-0000-0000-0000E05F0000}"/>
    <cellStyle name="Style 29 4" xfId="19087" xr:uid="{00000000-0005-0000-0000-0000E15F0000}"/>
    <cellStyle name="Style 29 4 2" xfId="25076" xr:uid="{00000000-0005-0000-0000-0000E25F0000}"/>
    <cellStyle name="Style 29 5" xfId="19088" xr:uid="{00000000-0005-0000-0000-0000E35F0000}"/>
    <cellStyle name="Style 29 5 2" xfId="25077" xr:uid="{00000000-0005-0000-0000-0000E45F0000}"/>
    <cellStyle name="Style 29 6" xfId="19089" xr:uid="{00000000-0005-0000-0000-0000E55F0000}"/>
    <cellStyle name="Style 29 6 2" xfId="25078" xr:uid="{00000000-0005-0000-0000-0000E65F0000}"/>
    <cellStyle name="Style 3" xfId="19090" xr:uid="{00000000-0005-0000-0000-0000E75F0000}"/>
    <cellStyle name="Style 3 2" xfId="19091" xr:uid="{00000000-0005-0000-0000-0000E85F0000}"/>
    <cellStyle name="Style 3 2 2" xfId="25080" xr:uid="{00000000-0005-0000-0000-0000E95F0000}"/>
    <cellStyle name="Style 3 3" xfId="25079" xr:uid="{00000000-0005-0000-0000-0000EA5F0000}"/>
    <cellStyle name="Style 30" xfId="19092" xr:uid="{00000000-0005-0000-0000-0000EB5F0000}"/>
    <cellStyle name="Style 30 2" xfId="19093" xr:uid="{00000000-0005-0000-0000-0000EC5F0000}"/>
    <cellStyle name="Style 30 2 2" xfId="25081" xr:uid="{00000000-0005-0000-0000-0000ED5F0000}"/>
    <cellStyle name="Style 30 3" xfId="19094" xr:uid="{00000000-0005-0000-0000-0000EE5F0000}"/>
    <cellStyle name="Style 30 3 2" xfId="25082" xr:uid="{00000000-0005-0000-0000-0000EF5F0000}"/>
    <cellStyle name="Style 30 4" xfId="19095" xr:uid="{00000000-0005-0000-0000-0000F05F0000}"/>
    <cellStyle name="Style 30 4 2" xfId="25083" xr:uid="{00000000-0005-0000-0000-0000F15F0000}"/>
    <cellStyle name="Style 30 5" xfId="19096" xr:uid="{00000000-0005-0000-0000-0000F25F0000}"/>
    <cellStyle name="Style 30 5 2" xfId="25084" xr:uid="{00000000-0005-0000-0000-0000F35F0000}"/>
    <cellStyle name="Style 30 6" xfId="19097" xr:uid="{00000000-0005-0000-0000-0000F45F0000}"/>
    <cellStyle name="Style 30 6 2" xfId="25085" xr:uid="{00000000-0005-0000-0000-0000F55F0000}"/>
    <cellStyle name="Style 31" xfId="19098" xr:uid="{00000000-0005-0000-0000-0000F65F0000}"/>
    <cellStyle name="Style 31 2" xfId="19099" xr:uid="{00000000-0005-0000-0000-0000F75F0000}"/>
    <cellStyle name="Style 31 2 2" xfId="25086" xr:uid="{00000000-0005-0000-0000-0000F85F0000}"/>
    <cellStyle name="Style 31 3" xfId="19100" xr:uid="{00000000-0005-0000-0000-0000F95F0000}"/>
    <cellStyle name="Style 31 3 2" xfId="25087" xr:uid="{00000000-0005-0000-0000-0000FA5F0000}"/>
    <cellStyle name="Style 31 4" xfId="19101" xr:uid="{00000000-0005-0000-0000-0000FB5F0000}"/>
    <cellStyle name="Style 31 4 2" xfId="25088" xr:uid="{00000000-0005-0000-0000-0000FC5F0000}"/>
    <cellStyle name="Style 31 5" xfId="19102" xr:uid="{00000000-0005-0000-0000-0000FD5F0000}"/>
    <cellStyle name="Style 31 5 2" xfId="25089" xr:uid="{00000000-0005-0000-0000-0000FE5F0000}"/>
    <cellStyle name="Style 31 6" xfId="19103" xr:uid="{00000000-0005-0000-0000-0000FF5F0000}"/>
    <cellStyle name="Style 31 6 2" xfId="25090" xr:uid="{00000000-0005-0000-0000-000000600000}"/>
    <cellStyle name="Style 32" xfId="19104" xr:uid="{00000000-0005-0000-0000-000001600000}"/>
    <cellStyle name="Style 32 2" xfId="19105" xr:uid="{00000000-0005-0000-0000-000002600000}"/>
    <cellStyle name="Style 32 2 2" xfId="25091" xr:uid="{00000000-0005-0000-0000-000003600000}"/>
    <cellStyle name="Style 32 3" xfId="19106" xr:uid="{00000000-0005-0000-0000-000004600000}"/>
    <cellStyle name="Style 32 3 2" xfId="25092" xr:uid="{00000000-0005-0000-0000-000005600000}"/>
    <cellStyle name="Style 32 4" xfId="19107" xr:uid="{00000000-0005-0000-0000-000006600000}"/>
    <cellStyle name="Style 32 4 2" xfId="25093" xr:uid="{00000000-0005-0000-0000-000007600000}"/>
    <cellStyle name="Style 32 5" xfId="19108" xr:uid="{00000000-0005-0000-0000-000008600000}"/>
    <cellStyle name="Style 32 5 2" xfId="25094" xr:uid="{00000000-0005-0000-0000-000009600000}"/>
    <cellStyle name="Style 32 6" xfId="19109" xr:uid="{00000000-0005-0000-0000-00000A600000}"/>
    <cellStyle name="Style 32 6 2" xfId="25095" xr:uid="{00000000-0005-0000-0000-00000B600000}"/>
    <cellStyle name="Style 33" xfId="19110" xr:uid="{00000000-0005-0000-0000-00000C600000}"/>
    <cellStyle name="Style 33 2" xfId="19111" xr:uid="{00000000-0005-0000-0000-00000D600000}"/>
    <cellStyle name="Style 33 2 2" xfId="25096" xr:uid="{00000000-0005-0000-0000-00000E600000}"/>
    <cellStyle name="Style 33 3" xfId="19112" xr:uid="{00000000-0005-0000-0000-00000F600000}"/>
    <cellStyle name="Style 33 3 2" xfId="25097" xr:uid="{00000000-0005-0000-0000-000010600000}"/>
    <cellStyle name="Style 33 4" xfId="19113" xr:uid="{00000000-0005-0000-0000-000011600000}"/>
    <cellStyle name="Style 33 4 2" xfId="25098" xr:uid="{00000000-0005-0000-0000-000012600000}"/>
    <cellStyle name="Style 33 5" xfId="19114" xr:uid="{00000000-0005-0000-0000-000013600000}"/>
    <cellStyle name="Style 33 5 2" xfId="25099" xr:uid="{00000000-0005-0000-0000-000014600000}"/>
    <cellStyle name="Style 33 6" xfId="19115" xr:uid="{00000000-0005-0000-0000-000015600000}"/>
    <cellStyle name="Style 33 6 2" xfId="25100" xr:uid="{00000000-0005-0000-0000-000016600000}"/>
    <cellStyle name="Style 34" xfId="19116" xr:uid="{00000000-0005-0000-0000-000017600000}"/>
    <cellStyle name="Style 34 2" xfId="19117" xr:uid="{00000000-0005-0000-0000-000018600000}"/>
    <cellStyle name="Style 34 2 2" xfId="25101" xr:uid="{00000000-0005-0000-0000-000019600000}"/>
    <cellStyle name="Style 34 3" xfId="19118" xr:uid="{00000000-0005-0000-0000-00001A600000}"/>
    <cellStyle name="Style 34 3 2" xfId="25102" xr:uid="{00000000-0005-0000-0000-00001B600000}"/>
    <cellStyle name="Style 34 4" xfId="19119" xr:uid="{00000000-0005-0000-0000-00001C600000}"/>
    <cellStyle name="Style 34 4 2" xfId="25103" xr:uid="{00000000-0005-0000-0000-00001D600000}"/>
    <cellStyle name="Style 34 5" xfId="19120" xr:uid="{00000000-0005-0000-0000-00001E600000}"/>
    <cellStyle name="Style 34 5 2" xfId="25104" xr:uid="{00000000-0005-0000-0000-00001F600000}"/>
    <cellStyle name="Style 34 6" xfId="19121" xr:uid="{00000000-0005-0000-0000-000020600000}"/>
    <cellStyle name="Style 34 6 2" xfId="25105" xr:uid="{00000000-0005-0000-0000-000021600000}"/>
    <cellStyle name="Style 35" xfId="19122" xr:uid="{00000000-0005-0000-0000-000022600000}"/>
    <cellStyle name="Style 35 2" xfId="19123" xr:uid="{00000000-0005-0000-0000-000023600000}"/>
    <cellStyle name="Style 35 2 2" xfId="25106" xr:uid="{00000000-0005-0000-0000-000024600000}"/>
    <cellStyle name="Style 35 3" xfId="19124" xr:uid="{00000000-0005-0000-0000-000025600000}"/>
    <cellStyle name="Style 35 3 2" xfId="25107" xr:uid="{00000000-0005-0000-0000-000026600000}"/>
    <cellStyle name="Style 35 4" xfId="19125" xr:uid="{00000000-0005-0000-0000-000027600000}"/>
    <cellStyle name="Style 35 4 2" xfId="25108" xr:uid="{00000000-0005-0000-0000-000028600000}"/>
    <cellStyle name="Style 35 5" xfId="19126" xr:uid="{00000000-0005-0000-0000-000029600000}"/>
    <cellStyle name="Style 35 5 2" xfId="25109" xr:uid="{00000000-0005-0000-0000-00002A600000}"/>
    <cellStyle name="Style 35 6" xfId="19127" xr:uid="{00000000-0005-0000-0000-00002B600000}"/>
    <cellStyle name="Style 35 6 2" xfId="25110" xr:uid="{00000000-0005-0000-0000-00002C600000}"/>
    <cellStyle name="Style 35 7" xfId="19128" xr:uid="{00000000-0005-0000-0000-00002D600000}"/>
    <cellStyle name="Style 35 7 2" xfId="25111" xr:uid="{00000000-0005-0000-0000-00002E600000}"/>
    <cellStyle name="Style 36" xfId="19129" xr:uid="{00000000-0005-0000-0000-00002F600000}"/>
    <cellStyle name="Style 36 2" xfId="19130" xr:uid="{00000000-0005-0000-0000-000030600000}"/>
    <cellStyle name="Style 36 2 2" xfId="25112" xr:uid="{00000000-0005-0000-0000-000031600000}"/>
    <cellStyle name="Style 36 3" xfId="19131" xr:uid="{00000000-0005-0000-0000-000032600000}"/>
    <cellStyle name="Style 36 3 2" xfId="25113" xr:uid="{00000000-0005-0000-0000-000033600000}"/>
    <cellStyle name="Style 36 4" xfId="19132" xr:uid="{00000000-0005-0000-0000-000034600000}"/>
    <cellStyle name="Style 36 4 2" xfId="25114" xr:uid="{00000000-0005-0000-0000-000035600000}"/>
    <cellStyle name="Style 36 5" xfId="19133" xr:uid="{00000000-0005-0000-0000-000036600000}"/>
    <cellStyle name="Style 36 5 2" xfId="25115" xr:uid="{00000000-0005-0000-0000-000037600000}"/>
    <cellStyle name="Style 36 6" xfId="19134" xr:uid="{00000000-0005-0000-0000-000038600000}"/>
    <cellStyle name="Style 36 6 2" xfId="25116" xr:uid="{00000000-0005-0000-0000-000039600000}"/>
    <cellStyle name="Style 36 7" xfId="19135" xr:uid="{00000000-0005-0000-0000-00003A600000}"/>
    <cellStyle name="Style 36 7 2" xfId="25117" xr:uid="{00000000-0005-0000-0000-00003B600000}"/>
    <cellStyle name="Style 37" xfId="19136" xr:uid="{00000000-0005-0000-0000-00003C600000}"/>
    <cellStyle name="Style 37 2" xfId="25118" xr:uid="{00000000-0005-0000-0000-00003D600000}"/>
    <cellStyle name="Style 38" xfId="19137" xr:uid="{00000000-0005-0000-0000-00003E600000}"/>
    <cellStyle name="Style 38 2" xfId="25119" xr:uid="{00000000-0005-0000-0000-00003F600000}"/>
    <cellStyle name="Style 39" xfId="19138" xr:uid="{00000000-0005-0000-0000-000040600000}"/>
    <cellStyle name="Style 39 10" xfId="19139" xr:uid="{00000000-0005-0000-0000-000041600000}"/>
    <cellStyle name="Style 39 10 2" xfId="25120" xr:uid="{00000000-0005-0000-0000-000042600000}"/>
    <cellStyle name="Style 39 11" xfId="19140" xr:uid="{00000000-0005-0000-0000-000043600000}"/>
    <cellStyle name="Style 39 11 2" xfId="25121" xr:uid="{00000000-0005-0000-0000-000044600000}"/>
    <cellStyle name="Style 39 12" xfId="19141" xr:uid="{00000000-0005-0000-0000-000045600000}"/>
    <cellStyle name="Style 39 12 2" xfId="25122" xr:uid="{00000000-0005-0000-0000-000046600000}"/>
    <cellStyle name="Style 39 13" xfId="19142" xr:uid="{00000000-0005-0000-0000-000047600000}"/>
    <cellStyle name="Style 39 13 2" xfId="25123" xr:uid="{00000000-0005-0000-0000-000048600000}"/>
    <cellStyle name="Style 39 2" xfId="19143" xr:uid="{00000000-0005-0000-0000-000049600000}"/>
    <cellStyle name="Style 39 2 2" xfId="25124" xr:uid="{00000000-0005-0000-0000-00004A600000}"/>
    <cellStyle name="Style 39 3" xfId="19144" xr:uid="{00000000-0005-0000-0000-00004B600000}"/>
    <cellStyle name="Style 39 3 2" xfId="25125" xr:uid="{00000000-0005-0000-0000-00004C600000}"/>
    <cellStyle name="Style 39 4" xfId="19145" xr:uid="{00000000-0005-0000-0000-00004D600000}"/>
    <cellStyle name="Style 39 4 2" xfId="25126" xr:uid="{00000000-0005-0000-0000-00004E600000}"/>
    <cellStyle name="Style 39 5" xfId="19146" xr:uid="{00000000-0005-0000-0000-00004F600000}"/>
    <cellStyle name="Style 39 5 2" xfId="25127" xr:uid="{00000000-0005-0000-0000-000050600000}"/>
    <cellStyle name="Style 39 6" xfId="19147" xr:uid="{00000000-0005-0000-0000-000051600000}"/>
    <cellStyle name="Style 39 6 2" xfId="25128" xr:uid="{00000000-0005-0000-0000-000052600000}"/>
    <cellStyle name="Style 39 7" xfId="19148" xr:uid="{00000000-0005-0000-0000-000053600000}"/>
    <cellStyle name="Style 39 7 2" xfId="25129" xr:uid="{00000000-0005-0000-0000-000054600000}"/>
    <cellStyle name="Style 39 8" xfId="19149" xr:uid="{00000000-0005-0000-0000-000055600000}"/>
    <cellStyle name="Style 39 8 2" xfId="25130" xr:uid="{00000000-0005-0000-0000-000056600000}"/>
    <cellStyle name="Style 39 9" xfId="19150" xr:uid="{00000000-0005-0000-0000-000057600000}"/>
    <cellStyle name="Style 39 9 2" xfId="25131" xr:uid="{00000000-0005-0000-0000-000058600000}"/>
    <cellStyle name="Style 4" xfId="19151" xr:uid="{00000000-0005-0000-0000-000059600000}"/>
    <cellStyle name="Style 4 2" xfId="19152" xr:uid="{00000000-0005-0000-0000-00005A600000}"/>
    <cellStyle name="Style 4 2 2" xfId="25133" xr:uid="{00000000-0005-0000-0000-00005B600000}"/>
    <cellStyle name="Style 4 3" xfId="25132" xr:uid="{00000000-0005-0000-0000-00005C600000}"/>
    <cellStyle name="Style 40" xfId="19153" xr:uid="{00000000-0005-0000-0000-00005D600000}"/>
    <cellStyle name="Style 40 2" xfId="25134" xr:uid="{00000000-0005-0000-0000-00005E600000}"/>
    <cellStyle name="Style 41" xfId="19154" xr:uid="{00000000-0005-0000-0000-00005F600000}"/>
    <cellStyle name="Style 41 2" xfId="25135" xr:uid="{00000000-0005-0000-0000-000060600000}"/>
    <cellStyle name="Style 42" xfId="19155" xr:uid="{00000000-0005-0000-0000-000061600000}"/>
    <cellStyle name="Style 42 2" xfId="25136" xr:uid="{00000000-0005-0000-0000-000062600000}"/>
    <cellStyle name="Style 43" xfId="19156" xr:uid="{00000000-0005-0000-0000-000063600000}"/>
    <cellStyle name="Style 43 2" xfId="25137" xr:uid="{00000000-0005-0000-0000-000064600000}"/>
    <cellStyle name="Style 44" xfId="19157" xr:uid="{00000000-0005-0000-0000-000065600000}"/>
    <cellStyle name="Style 44 2" xfId="25138" xr:uid="{00000000-0005-0000-0000-000066600000}"/>
    <cellStyle name="Style 45" xfId="19158" xr:uid="{00000000-0005-0000-0000-000067600000}"/>
    <cellStyle name="Style 45 2" xfId="25139" xr:uid="{00000000-0005-0000-0000-000068600000}"/>
    <cellStyle name="Style 46" xfId="19159" xr:uid="{00000000-0005-0000-0000-000069600000}"/>
    <cellStyle name="Style 46 2" xfId="25140" xr:uid="{00000000-0005-0000-0000-00006A600000}"/>
    <cellStyle name="Style 47" xfId="19160" xr:uid="{00000000-0005-0000-0000-00006B600000}"/>
    <cellStyle name="Style 47 2" xfId="25141" xr:uid="{00000000-0005-0000-0000-00006C600000}"/>
    <cellStyle name="Style 48" xfId="19161" xr:uid="{00000000-0005-0000-0000-00006D600000}"/>
    <cellStyle name="Style 48 2" xfId="25142" xr:uid="{00000000-0005-0000-0000-00006E600000}"/>
    <cellStyle name="Style 49" xfId="19162" xr:uid="{00000000-0005-0000-0000-00006F600000}"/>
    <cellStyle name="Style 49 2" xfId="25143" xr:uid="{00000000-0005-0000-0000-000070600000}"/>
    <cellStyle name="Style 5" xfId="19163" xr:uid="{00000000-0005-0000-0000-000071600000}"/>
    <cellStyle name="Style 5 2" xfId="25144" xr:uid="{00000000-0005-0000-0000-000072600000}"/>
    <cellStyle name="Style 50" xfId="19164" xr:uid="{00000000-0005-0000-0000-000073600000}"/>
    <cellStyle name="Style 50 2" xfId="25145" xr:uid="{00000000-0005-0000-0000-000074600000}"/>
    <cellStyle name="Style 51" xfId="19165" xr:uid="{00000000-0005-0000-0000-000075600000}"/>
    <cellStyle name="Style 51 2" xfId="25146" xr:uid="{00000000-0005-0000-0000-000076600000}"/>
    <cellStyle name="Style 52" xfId="19166" xr:uid="{00000000-0005-0000-0000-000077600000}"/>
    <cellStyle name="Style 52 2" xfId="25147" xr:uid="{00000000-0005-0000-0000-000078600000}"/>
    <cellStyle name="Style 53" xfId="19167" xr:uid="{00000000-0005-0000-0000-000079600000}"/>
    <cellStyle name="Style 53 2" xfId="25148" xr:uid="{00000000-0005-0000-0000-00007A600000}"/>
    <cellStyle name="Style 54" xfId="19168" xr:uid="{00000000-0005-0000-0000-00007B600000}"/>
    <cellStyle name="Style 54 2" xfId="25149" xr:uid="{00000000-0005-0000-0000-00007C600000}"/>
    <cellStyle name="Style 55" xfId="19169" xr:uid="{00000000-0005-0000-0000-00007D600000}"/>
    <cellStyle name="Style 55 2" xfId="25150" xr:uid="{00000000-0005-0000-0000-00007E600000}"/>
    <cellStyle name="Style 56" xfId="19170" xr:uid="{00000000-0005-0000-0000-00007F600000}"/>
    <cellStyle name="Style 56 2" xfId="25151" xr:uid="{00000000-0005-0000-0000-000080600000}"/>
    <cellStyle name="Style 57" xfId="19171" xr:uid="{00000000-0005-0000-0000-000081600000}"/>
    <cellStyle name="Style 57 2" xfId="25152" xr:uid="{00000000-0005-0000-0000-000082600000}"/>
    <cellStyle name="Style 58" xfId="19172" xr:uid="{00000000-0005-0000-0000-000083600000}"/>
    <cellStyle name="Style 58 2" xfId="25153" xr:uid="{00000000-0005-0000-0000-000084600000}"/>
    <cellStyle name="Style 59" xfId="19173" xr:uid="{00000000-0005-0000-0000-000085600000}"/>
    <cellStyle name="Style 59 2" xfId="25154" xr:uid="{00000000-0005-0000-0000-000086600000}"/>
    <cellStyle name="Style 6" xfId="19174" xr:uid="{00000000-0005-0000-0000-000087600000}"/>
    <cellStyle name="Style 6 2" xfId="19175" xr:uid="{00000000-0005-0000-0000-000088600000}"/>
    <cellStyle name="Style 6 2 2" xfId="25156" xr:uid="{00000000-0005-0000-0000-000089600000}"/>
    <cellStyle name="Style 6 3" xfId="25155" xr:uid="{00000000-0005-0000-0000-00008A600000}"/>
    <cellStyle name="Style 60" xfId="19176" xr:uid="{00000000-0005-0000-0000-00008B600000}"/>
    <cellStyle name="Style 60 2" xfId="25157" xr:uid="{00000000-0005-0000-0000-00008C600000}"/>
    <cellStyle name="Style 61" xfId="19177" xr:uid="{00000000-0005-0000-0000-00008D600000}"/>
    <cellStyle name="Style 61 2" xfId="25158" xr:uid="{00000000-0005-0000-0000-00008E600000}"/>
    <cellStyle name="Style 62" xfId="19178" xr:uid="{00000000-0005-0000-0000-00008F600000}"/>
    <cellStyle name="Style 62 2" xfId="25159" xr:uid="{00000000-0005-0000-0000-000090600000}"/>
    <cellStyle name="Style 63" xfId="19179" xr:uid="{00000000-0005-0000-0000-000091600000}"/>
    <cellStyle name="Style 63 2" xfId="25160" xr:uid="{00000000-0005-0000-0000-000092600000}"/>
    <cellStyle name="Style 64" xfId="19180" xr:uid="{00000000-0005-0000-0000-000093600000}"/>
    <cellStyle name="Style 64 2" xfId="25161" xr:uid="{00000000-0005-0000-0000-000094600000}"/>
    <cellStyle name="Style 65" xfId="19181" xr:uid="{00000000-0005-0000-0000-000095600000}"/>
    <cellStyle name="Style 65 2" xfId="25162" xr:uid="{00000000-0005-0000-0000-000096600000}"/>
    <cellStyle name="Style 66" xfId="19182" xr:uid="{00000000-0005-0000-0000-000097600000}"/>
    <cellStyle name="Style 66 2" xfId="25163" xr:uid="{00000000-0005-0000-0000-000098600000}"/>
    <cellStyle name="Style 67" xfId="19183" xr:uid="{00000000-0005-0000-0000-000099600000}"/>
    <cellStyle name="Style 67 2" xfId="25164" xr:uid="{00000000-0005-0000-0000-00009A600000}"/>
    <cellStyle name="Style 68" xfId="19184" xr:uid="{00000000-0005-0000-0000-00009B600000}"/>
    <cellStyle name="Style 68 2" xfId="25165" xr:uid="{00000000-0005-0000-0000-00009C600000}"/>
    <cellStyle name="Style 69" xfId="19185" xr:uid="{00000000-0005-0000-0000-00009D600000}"/>
    <cellStyle name="Style 69 2" xfId="25166" xr:uid="{00000000-0005-0000-0000-00009E600000}"/>
    <cellStyle name="Style 7" xfId="19186" xr:uid="{00000000-0005-0000-0000-00009F600000}"/>
    <cellStyle name="Style 7 2" xfId="25167" xr:uid="{00000000-0005-0000-0000-0000A0600000}"/>
    <cellStyle name="Style 70" xfId="19187" xr:uid="{00000000-0005-0000-0000-0000A1600000}"/>
    <cellStyle name="Style 70 2" xfId="25168" xr:uid="{00000000-0005-0000-0000-0000A2600000}"/>
    <cellStyle name="Style 71" xfId="19188" xr:uid="{00000000-0005-0000-0000-0000A3600000}"/>
    <cellStyle name="Style 71 2" xfId="25169" xr:uid="{00000000-0005-0000-0000-0000A4600000}"/>
    <cellStyle name="Style 72" xfId="19189" xr:uid="{00000000-0005-0000-0000-0000A5600000}"/>
    <cellStyle name="Style 72 2" xfId="25170" xr:uid="{00000000-0005-0000-0000-0000A6600000}"/>
    <cellStyle name="Style 73" xfId="19190" xr:uid="{00000000-0005-0000-0000-0000A7600000}"/>
    <cellStyle name="Style 73 2" xfId="25171" xr:uid="{00000000-0005-0000-0000-0000A8600000}"/>
    <cellStyle name="Style 74" xfId="19191" xr:uid="{00000000-0005-0000-0000-0000A9600000}"/>
    <cellStyle name="Style 74 2" xfId="25172" xr:uid="{00000000-0005-0000-0000-0000AA600000}"/>
    <cellStyle name="Style 75" xfId="19192" xr:uid="{00000000-0005-0000-0000-0000AB600000}"/>
    <cellStyle name="Style 75 2" xfId="25173" xr:uid="{00000000-0005-0000-0000-0000AC600000}"/>
    <cellStyle name="Style 76" xfId="19193" xr:uid="{00000000-0005-0000-0000-0000AD600000}"/>
    <cellStyle name="Style 76 2" xfId="25174" xr:uid="{00000000-0005-0000-0000-0000AE600000}"/>
    <cellStyle name="Style 77" xfId="19194" xr:uid="{00000000-0005-0000-0000-0000AF600000}"/>
    <cellStyle name="Style 77 2" xfId="25175" xr:uid="{00000000-0005-0000-0000-0000B0600000}"/>
    <cellStyle name="Style 78" xfId="19195" xr:uid="{00000000-0005-0000-0000-0000B1600000}"/>
    <cellStyle name="Style 78 2" xfId="25176" xr:uid="{00000000-0005-0000-0000-0000B2600000}"/>
    <cellStyle name="Style 79" xfId="19196" xr:uid="{00000000-0005-0000-0000-0000B3600000}"/>
    <cellStyle name="Style 79 2" xfId="25177" xr:uid="{00000000-0005-0000-0000-0000B4600000}"/>
    <cellStyle name="Style 8" xfId="19197" xr:uid="{00000000-0005-0000-0000-0000B5600000}"/>
    <cellStyle name="Style 8 2" xfId="25178" xr:uid="{00000000-0005-0000-0000-0000B6600000}"/>
    <cellStyle name="Style 80" xfId="19198" xr:uid="{00000000-0005-0000-0000-0000B7600000}"/>
    <cellStyle name="Style 80 2" xfId="25179" xr:uid="{00000000-0005-0000-0000-0000B8600000}"/>
    <cellStyle name="Style 81" xfId="19199" xr:uid="{00000000-0005-0000-0000-0000B9600000}"/>
    <cellStyle name="Style 81 2" xfId="25180" xr:uid="{00000000-0005-0000-0000-0000BA600000}"/>
    <cellStyle name="Style 82" xfId="19200" xr:uid="{00000000-0005-0000-0000-0000BB600000}"/>
    <cellStyle name="Style 82 2" xfId="25181" xr:uid="{00000000-0005-0000-0000-0000BC600000}"/>
    <cellStyle name="Style 83" xfId="19201" xr:uid="{00000000-0005-0000-0000-0000BD600000}"/>
    <cellStyle name="Style 83 2" xfId="25182" xr:uid="{00000000-0005-0000-0000-0000BE600000}"/>
    <cellStyle name="Style 84" xfId="19202" xr:uid="{00000000-0005-0000-0000-0000BF600000}"/>
    <cellStyle name="Style 84 2" xfId="25183" xr:uid="{00000000-0005-0000-0000-0000C0600000}"/>
    <cellStyle name="Style 85" xfId="19203" xr:uid="{00000000-0005-0000-0000-0000C1600000}"/>
    <cellStyle name="Style 85 2" xfId="25184" xr:uid="{00000000-0005-0000-0000-0000C2600000}"/>
    <cellStyle name="Style 86" xfId="19204" xr:uid="{00000000-0005-0000-0000-0000C3600000}"/>
    <cellStyle name="Style 86 2" xfId="25185" xr:uid="{00000000-0005-0000-0000-0000C4600000}"/>
    <cellStyle name="Style 87" xfId="19205" xr:uid="{00000000-0005-0000-0000-0000C5600000}"/>
    <cellStyle name="Style 87 2" xfId="25186" xr:uid="{00000000-0005-0000-0000-0000C6600000}"/>
    <cellStyle name="Style 88" xfId="19206" xr:uid="{00000000-0005-0000-0000-0000C7600000}"/>
    <cellStyle name="Style 88 2" xfId="25187" xr:uid="{00000000-0005-0000-0000-0000C8600000}"/>
    <cellStyle name="Style 89" xfId="19207" xr:uid="{00000000-0005-0000-0000-0000C9600000}"/>
    <cellStyle name="Style 89 2" xfId="25188" xr:uid="{00000000-0005-0000-0000-0000CA600000}"/>
    <cellStyle name="Style 9" xfId="19208" xr:uid="{00000000-0005-0000-0000-0000CB600000}"/>
    <cellStyle name="Style 9 2" xfId="25189" xr:uid="{00000000-0005-0000-0000-0000CC600000}"/>
    <cellStyle name="Style 90" xfId="19209" xr:uid="{00000000-0005-0000-0000-0000CD600000}"/>
    <cellStyle name="Style 90 2" xfId="25190" xr:uid="{00000000-0005-0000-0000-0000CE600000}"/>
    <cellStyle name="Style 91" xfId="19210" xr:uid="{00000000-0005-0000-0000-0000CF600000}"/>
    <cellStyle name="Style 91 2" xfId="25191" xr:uid="{00000000-0005-0000-0000-0000D0600000}"/>
    <cellStyle name="Style 92" xfId="19211" xr:uid="{00000000-0005-0000-0000-0000D1600000}"/>
    <cellStyle name="Style 92 2" xfId="25192" xr:uid="{00000000-0005-0000-0000-0000D2600000}"/>
    <cellStyle name="Style 93" xfId="19212" xr:uid="{00000000-0005-0000-0000-0000D3600000}"/>
    <cellStyle name="Style 93 2" xfId="25193" xr:uid="{00000000-0005-0000-0000-0000D4600000}"/>
    <cellStyle name="Style 94" xfId="19213" xr:uid="{00000000-0005-0000-0000-0000D5600000}"/>
    <cellStyle name="Style 94 2" xfId="25194" xr:uid="{00000000-0005-0000-0000-0000D6600000}"/>
    <cellStyle name="Style 95" xfId="19214" xr:uid="{00000000-0005-0000-0000-0000D7600000}"/>
    <cellStyle name="Style 95 2" xfId="25195" xr:uid="{00000000-0005-0000-0000-0000D8600000}"/>
    <cellStyle name="Style 96" xfId="19215" xr:uid="{00000000-0005-0000-0000-0000D9600000}"/>
    <cellStyle name="Style 96 2" xfId="25196" xr:uid="{00000000-0005-0000-0000-0000DA600000}"/>
    <cellStyle name="Style 97" xfId="19216" xr:uid="{00000000-0005-0000-0000-0000DB600000}"/>
    <cellStyle name="Style 97 2" xfId="25197" xr:uid="{00000000-0005-0000-0000-0000DC600000}"/>
    <cellStyle name="Style 98" xfId="19217" xr:uid="{00000000-0005-0000-0000-0000DD600000}"/>
    <cellStyle name="Style 98 2" xfId="25198" xr:uid="{00000000-0005-0000-0000-0000DE600000}"/>
    <cellStyle name="Style 99" xfId="19218" xr:uid="{00000000-0005-0000-0000-0000DF600000}"/>
    <cellStyle name="Style 99 2" xfId="25199" xr:uid="{00000000-0005-0000-0000-0000E0600000}"/>
    <cellStyle name="STYLE1" xfId="19219" xr:uid="{00000000-0005-0000-0000-0000E1600000}"/>
    <cellStyle name="STYLE2" xfId="19220" xr:uid="{00000000-0005-0000-0000-0000E2600000}"/>
    <cellStyle name="Subtotal" xfId="19221" xr:uid="{00000000-0005-0000-0000-0000E3600000}"/>
    <cellStyle name="Subtotal 2" xfId="19222" xr:uid="{00000000-0005-0000-0000-0000E4600000}"/>
    <cellStyle name="Subtotal 2 2" xfId="25200" xr:uid="{00000000-0005-0000-0000-0000E5600000}"/>
    <cellStyle name="Subtotal 3" xfId="19223" xr:uid="{00000000-0005-0000-0000-0000E6600000}"/>
    <cellStyle name="Subtotal 3 2" xfId="25201" xr:uid="{00000000-0005-0000-0000-0000E7600000}"/>
    <cellStyle name="Table Data" xfId="19224" xr:uid="{00000000-0005-0000-0000-0000E8600000}"/>
    <cellStyle name="Table Data 2" xfId="25202" xr:uid="{00000000-0005-0000-0000-0000E9600000}"/>
    <cellStyle name="Table Headings Bold" xfId="19225" xr:uid="{00000000-0005-0000-0000-0000EA600000}"/>
    <cellStyle name="Table Headings Bold 2" xfId="25203" xr:uid="{00000000-0005-0000-0000-0000EB600000}"/>
    <cellStyle name="test a style" xfId="19226" xr:uid="{00000000-0005-0000-0000-0000EC600000}"/>
    <cellStyle name="test a style 2" xfId="19227" xr:uid="{00000000-0005-0000-0000-0000ED600000}"/>
    <cellStyle name="test a style 2 2" xfId="25204" xr:uid="{00000000-0005-0000-0000-0000EE600000}"/>
    <cellStyle name="test a style 3" xfId="19228" xr:uid="{00000000-0005-0000-0000-0000EF600000}"/>
    <cellStyle name="test a style 3 2" xfId="25205" xr:uid="{00000000-0005-0000-0000-0000F0600000}"/>
    <cellStyle name="Times New Rom_CCRr," xfId="19229" xr:uid="{00000000-0005-0000-0000-0000F1600000}"/>
    <cellStyle name="Times New Roman" xfId="19230" xr:uid="{00000000-0005-0000-0000-0000F2600000}"/>
    <cellStyle name="Times New Roman 2" xfId="19231" xr:uid="{00000000-0005-0000-0000-0000F3600000}"/>
    <cellStyle name="Times New Roman 2 2" xfId="25206" xr:uid="{00000000-0005-0000-0000-0000F4600000}"/>
    <cellStyle name="Times New Roman 3" xfId="19232" xr:uid="{00000000-0005-0000-0000-0000F5600000}"/>
    <cellStyle name="Times New Roman 3 2" xfId="25207" xr:uid="{00000000-0005-0000-0000-0000F6600000}"/>
    <cellStyle name="Times New RomLa" xfId="19233" xr:uid="{00000000-0005-0000-0000-0000F7600000}"/>
    <cellStyle name="Times New RomLa 2" xfId="25208" xr:uid="{00000000-0005-0000-0000-0000F8600000}"/>
    <cellStyle name="Title 10" xfId="19234" xr:uid="{00000000-0005-0000-0000-0000F9600000}"/>
    <cellStyle name="Title 2" xfId="19235" xr:uid="{00000000-0005-0000-0000-0000FA600000}"/>
    <cellStyle name="Title 2 2" xfId="19236" xr:uid="{00000000-0005-0000-0000-0000FB600000}"/>
    <cellStyle name="Title 2 2 2" xfId="19237" xr:uid="{00000000-0005-0000-0000-0000FC600000}"/>
    <cellStyle name="Title 2 2 2 2" xfId="25210" xr:uid="{00000000-0005-0000-0000-0000FD600000}"/>
    <cellStyle name="Title 2 2 3" xfId="19238" xr:uid="{00000000-0005-0000-0000-0000FE600000}"/>
    <cellStyle name="Title 2 2 4" xfId="25209" xr:uid="{00000000-0005-0000-0000-0000FF600000}"/>
    <cellStyle name="Title 2 3" xfId="19239" xr:uid="{00000000-0005-0000-0000-000000610000}"/>
    <cellStyle name="Title 2 3 2" xfId="25211" xr:uid="{00000000-0005-0000-0000-000001610000}"/>
    <cellStyle name="Title 2 4" xfId="19240" xr:uid="{00000000-0005-0000-0000-000002610000}"/>
    <cellStyle name="Title 2 4 2" xfId="25212" xr:uid="{00000000-0005-0000-0000-000003610000}"/>
    <cellStyle name="Title 2 5" xfId="19241" xr:uid="{00000000-0005-0000-0000-000004610000}"/>
    <cellStyle name="Title 2 5 2" xfId="25213" xr:uid="{00000000-0005-0000-0000-000005610000}"/>
    <cellStyle name="Title 2 6" xfId="19242" xr:uid="{00000000-0005-0000-0000-000006610000}"/>
    <cellStyle name="Title 2 6 2" xfId="25214" xr:uid="{00000000-0005-0000-0000-000007610000}"/>
    <cellStyle name="Title 2 7" xfId="19243" xr:uid="{00000000-0005-0000-0000-000008610000}"/>
    <cellStyle name="Title 2 7 2" xfId="25215" xr:uid="{00000000-0005-0000-0000-000009610000}"/>
    <cellStyle name="Title 2 8" xfId="19244" xr:uid="{00000000-0005-0000-0000-00000A610000}"/>
    <cellStyle name="Title 3" xfId="19245" xr:uid="{00000000-0005-0000-0000-00000B610000}"/>
    <cellStyle name="Title 3 2" xfId="19246" xr:uid="{00000000-0005-0000-0000-00000C610000}"/>
    <cellStyle name="Title 3 2 2" xfId="19247" xr:uid="{00000000-0005-0000-0000-00000D610000}"/>
    <cellStyle name="Title 3 2 2 2" xfId="25218" xr:uid="{00000000-0005-0000-0000-00000E610000}"/>
    <cellStyle name="Title 3 2 3" xfId="19248" xr:uid="{00000000-0005-0000-0000-00000F610000}"/>
    <cellStyle name="Title 3 2 4" xfId="25217" xr:uid="{00000000-0005-0000-0000-000010610000}"/>
    <cellStyle name="Title 3 3" xfId="19249" xr:uid="{00000000-0005-0000-0000-000011610000}"/>
    <cellStyle name="Title 3 3 2" xfId="25219" xr:uid="{00000000-0005-0000-0000-000012610000}"/>
    <cellStyle name="Title 3 4" xfId="19250" xr:uid="{00000000-0005-0000-0000-000013610000}"/>
    <cellStyle name="Title 3 4 2" xfId="25220" xr:uid="{00000000-0005-0000-0000-000014610000}"/>
    <cellStyle name="Title 3 5" xfId="19251" xr:uid="{00000000-0005-0000-0000-000015610000}"/>
    <cellStyle name="Title 3 5 2" xfId="25221" xr:uid="{00000000-0005-0000-0000-000016610000}"/>
    <cellStyle name="Title 3 6" xfId="19252" xr:uid="{00000000-0005-0000-0000-000017610000}"/>
    <cellStyle name="Title 3 7" xfId="25216" xr:uid="{00000000-0005-0000-0000-000018610000}"/>
    <cellStyle name="Title 4" xfId="19253" xr:uid="{00000000-0005-0000-0000-000019610000}"/>
    <cellStyle name="Title 4 2" xfId="19254" xr:uid="{00000000-0005-0000-0000-00001A610000}"/>
    <cellStyle name="Title 4 2 2" xfId="19255" xr:uid="{00000000-0005-0000-0000-00001B610000}"/>
    <cellStyle name="Title 4 2 2 2" xfId="25224" xr:uid="{00000000-0005-0000-0000-00001C610000}"/>
    <cellStyle name="Title 4 2 3" xfId="25223" xr:uid="{00000000-0005-0000-0000-00001D610000}"/>
    <cellStyle name="Title 4 3" xfId="19256" xr:uid="{00000000-0005-0000-0000-00001E610000}"/>
    <cellStyle name="Title 4 3 2" xfId="25225" xr:uid="{00000000-0005-0000-0000-00001F610000}"/>
    <cellStyle name="Title 4 4" xfId="19257" xr:uid="{00000000-0005-0000-0000-000020610000}"/>
    <cellStyle name="Title 4 4 2" xfId="25226" xr:uid="{00000000-0005-0000-0000-000021610000}"/>
    <cellStyle name="Title 4 5" xfId="19258" xr:uid="{00000000-0005-0000-0000-000022610000}"/>
    <cellStyle name="Title 4 6" xfId="25222" xr:uid="{00000000-0005-0000-0000-000023610000}"/>
    <cellStyle name="Title 5" xfId="19259" xr:uid="{00000000-0005-0000-0000-000024610000}"/>
    <cellStyle name="Title 5 2" xfId="25227" xr:uid="{00000000-0005-0000-0000-000025610000}"/>
    <cellStyle name="Title 6" xfId="19260" xr:uid="{00000000-0005-0000-0000-000026610000}"/>
    <cellStyle name="Title 6 2" xfId="25228" xr:uid="{00000000-0005-0000-0000-000027610000}"/>
    <cellStyle name="Title 7" xfId="19261" xr:uid="{00000000-0005-0000-0000-000028610000}"/>
    <cellStyle name="Title 7 2" xfId="25229" xr:uid="{00000000-0005-0000-0000-000029610000}"/>
    <cellStyle name="Title 8" xfId="19262" xr:uid="{00000000-0005-0000-0000-00002A610000}"/>
    <cellStyle name="Title 8 2" xfId="25230" xr:uid="{00000000-0005-0000-0000-00002B610000}"/>
    <cellStyle name="Title 9" xfId="19263" xr:uid="{00000000-0005-0000-0000-00002C610000}"/>
    <cellStyle name="Title 9 2" xfId="25231" xr:uid="{00000000-0005-0000-0000-00002D610000}"/>
    <cellStyle name="Total 10" xfId="19264" xr:uid="{00000000-0005-0000-0000-00002E610000}"/>
    <cellStyle name="Total 10 2" xfId="19265" xr:uid="{00000000-0005-0000-0000-00002F610000}"/>
    <cellStyle name="Total 10 2 2" xfId="25233" xr:uid="{00000000-0005-0000-0000-000030610000}"/>
    <cellStyle name="Total 10 3" xfId="19266" xr:uid="{00000000-0005-0000-0000-000031610000}"/>
    <cellStyle name="Total 10 3 2" xfId="25234" xr:uid="{00000000-0005-0000-0000-000032610000}"/>
    <cellStyle name="Total 10 4" xfId="19267" xr:uid="{00000000-0005-0000-0000-000033610000}"/>
    <cellStyle name="Total 10 4 2" xfId="25235" xr:uid="{00000000-0005-0000-0000-000034610000}"/>
    <cellStyle name="Total 10 5" xfId="19268" xr:uid="{00000000-0005-0000-0000-000035610000}"/>
    <cellStyle name="Total 10 5 2" xfId="25236" xr:uid="{00000000-0005-0000-0000-000036610000}"/>
    <cellStyle name="Total 10 6" xfId="25232" xr:uid="{00000000-0005-0000-0000-000037610000}"/>
    <cellStyle name="Total 11" xfId="19269" xr:uid="{00000000-0005-0000-0000-000038610000}"/>
    <cellStyle name="Total 11 2" xfId="19270" xr:uid="{00000000-0005-0000-0000-000039610000}"/>
    <cellStyle name="Total 11 2 2" xfId="25238" xr:uid="{00000000-0005-0000-0000-00003A610000}"/>
    <cellStyle name="Total 11 3" xfId="19271" xr:uid="{00000000-0005-0000-0000-00003B610000}"/>
    <cellStyle name="Total 11 3 2" xfId="25239" xr:uid="{00000000-0005-0000-0000-00003C610000}"/>
    <cellStyle name="Total 11 4" xfId="19272" xr:uid="{00000000-0005-0000-0000-00003D610000}"/>
    <cellStyle name="Total 11 4 2" xfId="25240" xr:uid="{00000000-0005-0000-0000-00003E610000}"/>
    <cellStyle name="Total 11 5" xfId="19273" xr:uid="{00000000-0005-0000-0000-00003F610000}"/>
    <cellStyle name="Total 11 5 2" xfId="25241" xr:uid="{00000000-0005-0000-0000-000040610000}"/>
    <cellStyle name="Total 11 6" xfId="25237" xr:uid="{00000000-0005-0000-0000-000041610000}"/>
    <cellStyle name="Total 12" xfId="19274" xr:uid="{00000000-0005-0000-0000-000042610000}"/>
    <cellStyle name="Total 12 2" xfId="19275" xr:uid="{00000000-0005-0000-0000-000043610000}"/>
    <cellStyle name="Total 12 2 2" xfId="25243" xr:uid="{00000000-0005-0000-0000-000044610000}"/>
    <cellStyle name="Total 12 3" xfId="19276" xr:uid="{00000000-0005-0000-0000-000045610000}"/>
    <cellStyle name="Total 12 3 2" xfId="25244" xr:uid="{00000000-0005-0000-0000-000046610000}"/>
    <cellStyle name="Total 12 4" xfId="19277" xr:uid="{00000000-0005-0000-0000-000047610000}"/>
    <cellStyle name="Total 12 4 2" xfId="25245" xr:uid="{00000000-0005-0000-0000-000048610000}"/>
    <cellStyle name="Total 12 5" xfId="19278" xr:uid="{00000000-0005-0000-0000-000049610000}"/>
    <cellStyle name="Total 12 5 2" xfId="25246" xr:uid="{00000000-0005-0000-0000-00004A610000}"/>
    <cellStyle name="Total 12 6" xfId="25242" xr:uid="{00000000-0005-0000-0000-00004B610000}"/>
    <cellStyle name="Total 13" xfId="19279" xr:uid="{00000000-0005-0000-0000-00004C610000}"/>
    <cellStyle name="Total 13 2" xfId="19280" xr:uid="{00000000-0005-0000-0000-00004D610000}"/>
    <cellStyle name="Total 13 2 2" xfId="25248" xr:uid="{00000000-0005-0000-0000-00004E610000}"/>
    <cellStyle name="Total 13 3" xfId="19281" xr:uid="{00000000-0005-0000-0000-00004F610000}"/>
    <cellStyle name="Total 13 3 2" xfId="25249" xr:uid="{00000000-0005-0000-0000-000050610000}"/>
    <cellStyle name="Total 13 4" xfId="19282" xr:uid="{00000000-0005-0000-0000-000051610000}"/>
    <cellStyle name="Total 13 4 2" xfId="25250" xr:uid="{00000000-0005-0000-0000-000052610000}"/>
    <cellStyle name="Total 13 5" xfId="19283" xr:uid="{00000000-0005-0000-0000-000053610000}"/>
    <cellStyle name="Total 13 5 2" xfId="25251" xr:uid="{00000000-0005-0000-0000-000054610000}"/>
    <cellStyle name="Total 13 6" xfId="25247" xr:uid="{00000000-0005-0000-0000-000055610000}"/>
    <cellStyle name="Total 14" xfId="19284" xr:uid="{00000000-0005-0000-0000-000056610000}"/>
    <cellStyle name="Total 14 2" xfId="25252" xr:uid="{00000000-0005-0000-0000-000057610000}"/>
    <cellStyle name="Total 15" xfId="19285" xr:uid="{00000000-0005-0000-0000-000058610000}"/>
    <cellStyle name="Total 15 2" xfId="19286" xr:uid="{00000000-0005-0000-0000-000059610000}"/>
    <cellStyle name="Total 15 2 2" xfId="25254" xr:uid="{00000000-0005-0000-0000-00005A610000}"/>
    <cellStyle name="Total 15 3" xfId="19287" xr:uid="{00000000-0005-0000-0000-00005B610000}"/>
    <cellStyle name="Total 15 3 2" xfId="25255" xr:uid="{00000000-0005-0000-0000-00005C610000}"/>
    <cellStyle name="Total 15 4" xfId="25253" xr:uid="{00000000-0005-0000-0000-00005D610000}"/>
    <cellStyle name="Total 16" xfId="19288" xr:uid="{00000000-0005-0000-0000-00005E610000}"/>
    <cellStyle name="Total 16 2" xfId="25256" xr:uid="{00000000-0005-0000-0000-00005F610000}"/>
    <cellStyle name="Total 17" xfId="19289" xr:uid="{00000000-0005-0000-0000-000060610000}"/>
    <cellStyle name="Total 18" xfId="19290" xr:uid="{00000000-0005-0000-0000-000061610000}"/>
    <cellStyle name="Total 2" xfId="19291" xr:uid="{00000000-0005-0000-0000-000062610000}"/>
    <cellStyle name="Total 2 10" xfId="19292" xr:uid="{00000000-0005-0000-0000-000063610000}"/>
    <cellStyle name="Total 2 10 2" xfId="25257" xr:uid="{00000000-0005-0000-0000-000064610000}"/>
    <cellStyle name="Total 2 11" xfId="19293" xr:uid="{00000000-0005-0000-0000-000065610000}"/>
    <cellStyle name="Total 2 11 2" xfId="25258" xr:uid="{00000000-0005-0000-0000-000066610000}"/>
    <cellStyle name="Total 2 12" xfId="19294" xr:uid="{00000000-0005-0000-0000-000067610000}"/>
    <cellStyle name="Total 2 12 2" xfId="25259" xr:uid="{00000000-0005-0000-0000-000068610000}"/>
    <cellStyle name="Total 2 13" xfId="19295" xr:uid="{00000000-0005-0000-0000-000069610000}"/>
    <cellStyle name="Total 2 13 2" xfId="25260" xr:uid="{00000000-0005-0000-0000-00006A610000}"/>
    <cellStyle name="Total 2 14" xfId="19296" xr:uid="{00000000-0005-0000-0000-00006B610000}"/>
    <cellStyle name="Total 2 14 2" xfId="25261" xr:uid="{00000000-0005-0000-0000-00006C610000}"/>
    <cellStyle name="Total 2 15" xfId="19297" xr:uid="{00000000-0005-0000-0000-00006D610000}"/>
    <cellStyle name="Total 2 15 2" xfId="25262" xr:uid="{00000000-0005-0000-0000-00006E610000}"/>
    <cellStyle name="Total 2 16" xfId="19298" xr:uid="{00000000-0005-0000-0000-00006F610000}"/>
    <cellStyle name="Total 2 16 2" xfId="25263" xr:uid="{00000000-0005-0000-0000-000070610000}"/>
    <cellStyle name="Total 2 17" xfId="19299" xr:uid="{00000000-0005-0000-0000-000071610000}"/>
    <cellStyle name="Total 2 17 2" xfId="25264" xr:uid="{00000000-0005-0000-0000-000072610000}"/>
    <cellStyle name="Total 2 18" xfId="19300" xr:uid="{00000000-0005-0000-0000-000073610000}"/>
    <cellStyle name="Total 2 18 2" xfId="25265" xr:uid="{00000000-0005-0000-0000-000074610000}"/>
    <cellStyle name="Total 2 19" xfId="19301" xr:uid="{00000000-0005-0000-0000-000075610000}"/>
    <cellStyle name="Total 2 19 2" xfId="25266" xr:uid="{00000000-0005-0000-0000-000076610000}"/>
    <cellStyle name="Total 2 2" xfId="19302" xr:uid="{00000000-0005-0000-0000-000077610000}"/>
    <cellStyle name="Total 2 2 2" xfId="19303" xr:uid="{00000000-0005-0000-0000-000078610000}"/>
    <cellStyle name="Total 2 2 2 2" xfId="25268" xr:uid="{00000000-0005-0000-0000-000079610000}"/>
    <cellStyle name="Total 2 2 3" xfId="19304" xr:uid="{00000000-0005-0000-0000-00007A610000}"/>
    <cellStyle name="Total 2 2 3 2" xfId="25269" xr:uid="{00000000-0005-0000-0000-00007B610000}"/>
    <cellStyle name="Total 2 2 4" xfId="19305" xr:uid="{00000000-0005-0000-0000-00007C610000}"/>
    <cellStyle name="Total 2 2 5" xfId="25267" xr:uid="{00000000-0005-0000-0000-00007D610000}"/>
    <cellStyle name="Total 2 20" xfId="19306" xr:uid="{00000000-0005-0000-0000-00007E610000}"/>
    <cellStyle name="Total 2 20 2" xfId="25270" xr:uid="{00000000-0005-0000-0000-00007F610000}"/>
    <cellStyle name="Total 2 21" xfId="19307" xr:uid="{00000000-0005-0000-0000-000080610000}"/>
    <cellStyle name="Total 2 21 2" xfId="25271" xr:uid="{00000000-0005-0000-0000-000081610000}"/>
    <cellStyle name="Total 2 22" xfId="19308" xr:uid="{00000000-0005-0000-0000-000082610000}"/>
    <cellStyle name="Total 2 22 2" xfId="25272" xr:uid="{00000000-0005-0000-0000-000083610000}"/>
    <cellStyle name="Total 2 23" xfId="19309" xr:uid="{00000000-0005-0000-0000-000084610000}"/>
    <cellStyle name="Total 2 23 2" xfId="25273" xr:uid="{00000000-0005-0000-0000-000085610000}"/>
    <cellStyle name="Total 2 24" xfId="19310" xr:uid="{00000000-0005-0000-0000-000086610000}"/>
    <cellStyle name="Total 2 24 2" xfId="25274" xr:uid="{00000000-0005-0000-0000-000087610000}"/>
    <cellStyle name="Total 2 25" xfId="19311" xr:uid="{00000000-0005-0000-0000-000088610000}"/>
    <cellStyle name="Total 2 25 2" xfId="19312" xr:uid="{00000000-0005-0000-0000-000089610000}"/>
    <cellStyle name="Total 2 25 2 2" xfId="25276" xr:uid="{00000000-0005-0000-0000-00008A610000}"/>
    <cellStyle name="Total 2 25 3" xfId="25275" xr:uid="{00000000-0005-0000-0000-00008B610000}"/>
    <cellStyle name="Total 2 26" xfId="19313" xr:uid="{00000000-0005-0000-0000-00008C610000}"/>
    <cellStyle name="Total 2 26 2" xfId="25277" xr:uid="{00000000-0005-0000-0000-00008D610000}"/>
    <cellStyle name="Total 2 27" xfId="19314" xr:uid="{00000000-0005-0000-0000-00008E610000}"/>
    <cellStyle name="Total 2 27 2" xfId="25278" xr:uid="{00000000-0005-0000-0000-00008F610000}"/>
    <cellStyle name="Total 2 28" xfId="19315" xr:uid="{00000000-0005-0000-0000-000090610000}"/>
    <cellStyle name="Total 2 28 2" xfId="25279" xr:uid="{00000000-0005-0000-0000-000091610000}"/>
    <cellStyle name="Total 2 29" xfId="19316" xr:uid="{00000000-0005-0000-0000-000092610000}"/>
    <cellStyle name="Total 2 29 2" xfId="25280" xr:uid="{00000000-0005-0000-0000-000093610000}"/>
    <cellStyle name="Total 2 3" xfId="19317" xr:uid="{00000000-0005-0000-0000-000094610000}"/>
    <cellStyle name="Total 2 3 2" xfId="19318" xr:uid="{00000000-0005-0000-0000-000095610000}"/>
    <cellStyle name="Total 2 3 2 2" xfId="25282" xr:uid="{00000000-0005-0000-0000-000096610000}"/>
    <cellStyle name="Total 2 3 3" xfId="25281" xr:uid="{00000000-0005-0000-0000-000097610000}"/>
    <cellStyle name="Total 2 30" xfId="19319" xr:uid="{00000000-0005-0000-0000-000098610000}"/>
    <cellStyle name="Total 2 30 2" xfId="25283" xr:uid="{00000000-0005-0000-0000-000099610000}"/>
    <cellStyle name="Total 2 31" xfId="19320" xr:uid="{00000000-0005-0000-0000-00009A610000}"/>
    <cellStyle name="Total 2 31 2" xfId="25284" xr:uid="{00000000-0005-0000-0000-00009B610000}"/>
    <cellStyle name="Total 2 32" xfId="19321" xr:uid="{00000000-0005-0000-0000-00009C610000}"/>
    <cellStyle name="Total 2 32 2" xfId="25285" xr:uid="{00000000-0005-0000-0000-00009D610000}"/>
    <cellStyle name="Total 2 33" xfId="19322" xr:uid="{00000000-0005-0000-0000-00009E610000}"/>
    <cellStyle name="Total 2 4" xfId="19323" xr:uid="{00000000-0005-0000-0000-00009F610000}"/>
    <cellStyle name="Total 2 4 2" xfId="19324" xr:uid="{00000000-0005-0000-0000-0000A0610000}"/>
    <cellStyle name="Total 2 4 2 2" xfId="25287" xr:uid="{00000000-0005-0000-0000-0000A1610000}"/>
    <cellStyle name="Total 2 4 3" xfId="25286" xr:uid="{00000000-0005-0000-0000-0000A2610000}"/>
    <cellStyle name="Total 2 5" xfId="19325" xr:uid="{00000000-0005-0000-0000-0000A3610000}"/>
    <cellStyle name="Total 2 5 2" xfId="25288" xr:uid="{00000000-0005-0000-0000-0000A4610000}"/>
    <cellStyle name="Total 2 6" xfId="19326" xr:uid="{00000000-0005-0000-0000-0000A5610000}"/>
    <cellStyle name="Total 2 6 2" xfId="25289" xr:uid="{00000000-0005-0000-0000-0000A6610000}"/>
    <cellStyle name="Total 2 7" xfId="19327" xr:uid="{00000000-0005-0000-0000-0000A7610000}"/>
    <cellStyle name="Total 2 7 2" xfId="25290" xr:uid="{00000000-0005-0000-0000-0000A8610000}"/>
    <cellStyle name="Total 2 8" xfId="19328" xr:uid="{00000000-0005-0000-0000-0000A9610000}"/>
    <cellStyle name="Total 2 8 2" xfId="25291" xr:uid="{00000000-0005-0000-0000-0000AA610000}"/>
    <cellStyle name="Total 2 9" xfId="19329" xr:uid="{00000000-0005-0000-0000-0000AB610000}"/>
    <cellStyle name="Total 2 9 2" xfId="25292" xr:uid="{00000000-0005-0000-0000-0000AC610000}"/>
    <cellStyle name="Total 3" xfId="19330" xr:uid="{00000000-0005-0000-0000-0000AD610000}"/>
    <cellStyle name="Total 3 10" xfId="19331" xr:uid="{00000000-0005-0000-0000-0000AE610000}"/>
    <cellStyle name="Total 3 10 2" xfId="25294" xr:uid="{00000000-0005-0000-0000-0000AF610000}"/>
    <cellStyle name="Total 3 11" xfId="19332" xr:uid="{00000000-0005-0000-0000-0000B0610000}"/>
    <cellStyle name="Total 3 11 2" xfId="25295" xr:uid="{00000000-0005-0000-0000-0000B1610000}"/>
    <cellStyle name="Total 3 12" xfId="19333" xr:uid="{00000000-0005-0000-0000-0000B2610000}"/>
    <cellStyle name="Total 3 12 2" xfId="25296" xr:uid="{00000000-0005-0000-0000-0000B3610000}"/>
    <cellStyle name="Total 3 13" xfId="19334" xr:uid="{00000000-0005-0000-0000-0000B4610000}"/>
    <cellStyle name="Total 3 13 2" xfId="25297" xr:uid="{00000000-0005-0000-0000-0000B5610000}"/>
    <cellStyle name="Total 3 14" xfId="19335" xr:uid="{00000000-0005-0000-0000-0000B6610000}"/>
    <cellStyle name="Total 3 14 2" xfId="25298" xr:uid="{00000000-0005-0000-0000-0000B7610000}"/>
    <cellStyle name="Total 3 15" xfId="19336" xr:uid="{00000000-0005-0000-0000-0000B8610000}"/>
    <cellStyle name="Total 3 15 2" xfId="25299" xr:uid="{00000000-0005-0000-0000-0000B9610000}"/>
    <cellStyle name="Total 3 16" xfId="19337" xr:uid="{00000000-0005-0000-0000-0000BA610000}"/>
    <cellStyle name="Total 3 16 2" xfId="25300" xr:uid="{00000000-0005-0000-0000-0000BB610000}"/>
    <cellStyle name="Total 3 17" xfId="19338" xr:uid="{00000000-0005-0000-0000-0000BC610000}"/>
    <cellStyle name="Total 3 17 2" xfId="25301" xr:uid="{00000000-0005-0000-0000-0000BD610000}"/>
    <cellStyle name="Total 3 18" xfId="19339" xr:uid="{00000000-0005-0000-0000-0000BE610000}"/>
    <cellStyle name="Total 3 18 2" xfId="25302" xr:uid="{00000000-0005-0000-0000-0000BF610000}"/>
    <cellStyle name="Total 3 19" xfId="19340" xr:uid="{00000000-0005-0000-0000-0000C0610000}"/>
    <cellStyle name="Total 3 19 2" xfId="25303" xr:uid="{00000000-0005-0000-0000-0000C1610000}"/>
    <cellStyle name="Total 3 2" xfId="19341" xr:uid="{00000000-0005-0000-0000-0000C2610000}"/>
    <cellStyle name="Total 3 2 2" xfId="19342" xr:uid="{00000000-0005-0000-0000-0000C3610000}"/>
    <cellStyle name="Total 3 2 2 2" xfId="25305" xr:uid="{00000000-0005-0000-0000-0000C4610000}"/>
    <cellStyle name="Total 3 2 3" xfId="19343" xr:uid="{00000000-0005-0000-0000-0000C5610000}"/>
    <cellStyle name="Total 3 2 4" xfId="25304" xr:uid="{00000000-0005-0000-0000-0000C6610000}"/>
    <cellStyle name="Total 3 20" xfId="19344" xr:uid="{00000000-0005-0000-0000-0000C7610000}"/>
    <cellStyle name="Total 3 20 2" xfId="25306" xr:uid="{00000000-0005-0000-0000-0000C8610000}"/>
    <cellStyle name="Total 3 21" xfId="19345" xr:uid="{00000000-0005-0000-0000-0000C9610000}"/>
    <cellStyle name="Total 3 21 2" xfId="25307" xr:uid="{00000000-0005-0000-0000-0000CA610000}"/>
    <cellStyle name="Total 3 22" xfId="19346" xr:uid="{00000000-0005-0000-0000-0000CB610000}"/>
    <cellStyle name="Total 3 22 2" xfId="25308" xr:uid="{00000000-0005-0000-0000-0000CC610000}"/>
    <cellStyle name="Total 3 23" xfId="19347" xr:uid="{00000000-0005-0000-0000-0000CD610000}"/>
    <cellStyle name="Total 3 23 2" xfId="25309" xr:uid="{00000000-0005-0000-0000-0000CE610000}"/>
    <cellStyle name="Total 3 24" xfId="19348" xr:uid="{00000000-0005-0000-0000-0000CF610000}"/>
    <cellStyle name="Total 3 24 2" xfId="25310" xr:uid="{00000000-0005-0000-0000-0000D0610000}"/>
    <cellStyle name="Total 3 25" xfId="19349" xr:uid="{00000000-0005-0000-0000-0000D1610000}"/>
    <cellStyle name="Total 3 25 2" xfId="19350" xr:uid="{00000000-0005-0000-0000-0000D2610000}"/>
    <cellStyle name="Total 3 25 2 2" xfId="25312" xr:uid="{00000000-0005-0000-0000-0000D3610000}"/>
    <cellStyle name="Total 3 25 3" xfId="25311" xr:uid="{00000000-0005-0000-0000-0000D4610000}"/>
    <cellStyle name="Total 3 26" xfId="19351" xr:uid="{00000000-0005-0000-0000-0000D5610000}"/>
    <cellStyle name="Total 3 26 2" xfId="25313" xr:uid="{00000000-0005-0000-0000-0000D6610000}"/>
    <cellStyle name="Total 3 27" xfId="19352" xr:uid="{00000000-0005-0000-0000-0000D7610000}"/>
    <cellStyle name="Total 3 28" xfId="25293" xr:uid="{00000000-0005-0000-0000-0000D8610000}"/>
    <cellStyle name="Total 3 3" xfId="19353" xr:uid="{00000000-0005-0000-0000-0000D9610000}"/>
    <cellStyle name="Total 3 3 2" xfId="25314" xr:uid="{00000000-0005-0000-0000-0000DA610000}"/>
    <cellStyle name="Total 3 4" xfId="19354" xr:uid="{00000000-0005-0000-0000-0000DB610000}"/>
    <cellStyle name="Total 3 4 2" xfId="25315" xr:uid="{00000000-0005-0000-0000-0000DC610000}"/>
    <cellStyle name="Total 3 5" xfId="19355" xr:uid="{00000000-0005-0000-0000-0000DD610000}"/>
    <cellStyle name="Total 3 5 2" xfId="25316" xr:uid="{00000000-0005-0000-0000-0000DE610000}"/>
    <cellStyle name="Total 3 6" xfId="19356" xr:uid="{00000000-0005-0000-0000-0000DF610000}"/>
    <cellStyle name="Total 3 6 2" xfId="25317" xr:uid="{00000000-0005-0000-0000-0000E0610000}"/>
    <cellStyle name="Total 3 7" xfId="19357" xr:uid="{00000000-0005-0000-0000-0000E1610000}"/>
    <cellStyle name="Total 3 7 2" xfId="25318" xr:uid="{00000000-0005-0000-0000-0000E2610000}"/>
    <cellStyle name="Total 3 8" xfId="19358" xr:uid="{00000000-0005-0000-0000-0000E3610000}"/>
    <cellStyle name="Total 3 8 2" xfId="25319" xr:uid="{00000000-0005-0000-0000-0000E4610000}"/>
    <cellStyle name="Total 3 9" xfId="19359" xr:uid="{00000000-0005-0000-0000-0000E5610000}"/>
    <cellStyle name="Total 3 9 2" xfId="25320" xr:uid="{00000000-0005-0000-0000-0000E6610000}"/>
    <cellStyle name="Total 4" xfId="19360" xr:uid="{00000000-0005-0000-0000-0000E7610000}"/>
    <cellStyle name="Total 4 10" xfId="19361" xr:uid="{00000000-0005-0000-0000-0000E8610000}"/>
    <cellStyle name="Total 4 10 2" xfId="25322" xr:uid="{00000000-0005-0000-0000-0000E9610000}"/>
    <cellStyle name="Total 4 11" xfId="19362" xr:uid="{00000000-0005-0000-0000-0000EA610000}"/>
    <cellStyle name="Total 4 11 2" xfId="25323" xr:uid="{00000000-0005-0000-0000-0000EB610000}"/>
    <cellStyle name="Total 4 12" xfId="19363" xr:uid="{00000000-0005-0000-0000-0000EC610000}"/>
    <cellStyle name="Total 4 12 2" xfId="25324" xr:uid="{00000000-0005-0000-0000-0000ED610000}"/>
    <cellStyle name="Total 4 13" xfId="19364" xr:uid="{00000000-0005-0000-0000-0000EE610000}"/>
    <cellStyle name="Total 4 13 2" xfId="25325" xr:uid="{00000000-0005-0000-0000-0000EF610000}"/>
    <cellStyle name="Total 4 14" xfId="19365" xr:uid="{00000000-0005-0000-0000-0000F0610000}"/>
    <cellStyle name="Total 4 14 2" xfId="25326" xr:uid="{00000000-0005-0000-0000-0000F1610000}"/>
    <cellStyle name="Total 4 15" xfId="19366" xr:uid="{00000000-0005-0000-0000-0000F2610000}"/>
    <cellStyle name="Total 4 15 2" xfId="25327" xr:uid="{00000000-0005-0000-0000-0000F3610000}"/>
    <cellStyle name="Total 4 16" xfId="19367" xr:uid="{00000000-0005-0000-0000-0000F4610000}"/>
    <cellStyle name="Total 4 16 2" xfId="25328" xr:uid="{00000000-0005-0000-0000-0000F5610000}"/>
    <cellStyle name="Total 4 17" xfId="19368" xr:uid="{00000000-0005-0000-0000-0000F6610000}"/>
    <cellStyle name="Total 4 17 2" xfId="25329" xr:uid="{00000000-0005-0000-0000-0000F7610000}"/>
    <cellStyle name="Total 4 18" xfId="19369" xr:uid="{00000000-0005-0000-0000-0000F8610000}"/>
    <cellStyle name="Total 4 18 2" xfId="25330" xr:uid="{00000000-0005-0000-0000-0000F9610000}"/>
    <cellStyle name="Total 4 19" xfId="19370" xr:uid="{00000000-0005-0000-0000-0000FA610000}"/>
    <cellStyle name="Total 4 19 2" xfId="25331" xr:uid="{00000000-0005-0000-0000-0000FB610000}"/>
    <cellStyle name="Total 4 2" xfId="19371" xr:uid="{00000000-0005-0000-0000-0000FC610000}"/>
    <cellStyle name="Total 4 2 2" xfId="19372" xr:uid="{00000000-0005-0000-0000-0000FD610000}"/>
    <cellStyle name="Total 4 2 2 2" xfId="25333" xr:uid="{00000000-0005-0000-0000-0000FE610000}"/>
    <cellStyle name="Total 4 2 3" xfId="25332" xr:uid="{00000000-0005-0000-0000-0000FF610000}"/>
    <cellStyle name="Total 4 20" xfId="19373" xr:uid="{00000000-0005-0000-0000-000000620000}"/>
    <cellStyle name="Total 4 20 2" xfId="25334" xr:uid="{00000000-0005-0000-0000-000001620000}"/>
    <cellStyle name="Total 4 21" xfId="19374" xr:uid="{00000000-0005-0000-0000-000002620000}"/>
    <cellStyle name="Total 4 21 2" xfId="25335" xr:uid="{00000000-0005-0000-0000-000003620000}"/>
    <cellStyle name="Total 4 22" xfId="19375" xr:uid="{00000000-0005-0000-0000-000004620000}"/>
    <cellStyle name="Total 4 22 2" xfId="25336" xr:uid="{00000000-0005-0000-0000-000005620000}"/>
    <cellStyle name="Total 4 23" xfId="19376" xr:uid="{00000000-0005-0000-0000-000006620000}"/>
    <cellStyle name="Total 4 23 2" xfId="25337" xr:uid="{00000000-0005-0000-0000-000007620000}"/>
    <cellStyle name="Total 4 24" xfId="19377" xr:uid="{00000000-0005-0000-0000-000008620000}"/>
    <cellStyle name="Total 4 24 2" xfId="25338" xr:uid="{00000000-0005-0000-0000-000009620000}"/>
    <cellStyle name="Total 4 25" xfId="19378" xr:uid="{00000000-0005-0000-0000-00000A620000}"/>
    <cellStyle name="Total 4 25 2" xfId="19379" xr:uid="{00000000-0005-0000-0000-00000B620000}"/>
    <cellStyle name="Total 4 25 2 2" xfId="25340" xr:uid="{00000000-0005-0000-0000-00000C620000}"/>
    <cellStyle name="Total 4 25 3" xfId="25339" xr:uid="{00000000-0005-0000-0000-00000D620000}"/>
    <cellStyle name="Total 4 26" xfId="19380" xr:uid="{00000000-0005-0000-0000-00000E620000}"/>
    <cellStyle name="Total 4 26 2" xfId="25341" xr:uid="{00000000-0005-0000-0000-00000F620000}"/>
    <cellStyle name="Total 4 27" xfId="19381" xr:uid="{00000000-0005-0000-0000-000010620000}"/>
    <cellStyle name="Total 4 27 2" xfId="25342" xr:uid="{00000000-0005-0000-0000-000011620000}"/>
    <cellStyle name="Total 4 28" xfId="19382" xr:uid="{00000000-0005-0000-0000-000012620000}"/>
    <cellStyle name="Total 4 29" xfId="25321" xr:uid="{00000000-0005-0000-0000-000013620000}"/>
    <cellStyle name="Total 4 3" xfId="19383" xr:uid="{00000000-0005-0000-0000-000014620000}"/>
    <cellStyle name="Total 4 3 2" xfId="25343" xr:uid="{00000000-0005-0000-0000-000015620000}"/>
    <cellStyle name="Total 4 4" xfId="19384" xr:uid="{00000000-0005-0000-0000-000016620000}"/>
    <cellStyle name="Total 4 4 2" xfId="25344" xr:uid="{00000000-0005-0000-0000-000017620000}"/>
    <cellStyle name="Total 4 5" xfId="19385" xr:uid="{00000000-0005-0000-0000-000018620000}"/>
    <cellStyle name="Total 4 5 2" xfId="25345" xr:uid="{00000000-0005-0000-0000-000019620000}"/>
    <cellStyle name="Total 4 6" xfId="19386" xr:uid="{00000000-0005-0000-0000-00001A620000}"/>
    <cellStyle name="Total 4 6 2" xfId="25346" xr:uid="{00000000-0005-0000-0000-00001B620000}"/>
    <cellStyle name="Total 4 7" xfId="19387" xr:uid="{00000000-0005-0000-0000-00001C620000}"/>
    <cellStyle name="Total 4 7 2" xfId="25347" xr:uid="{00000000-0005-0000-0000-00001D620000}"/>
    <cellStyle name="Total 4 8" xfId="19388" xr:uid="{00000000-0005-0000-0000-00001E620000}"/>
    <cellStyle name="Total 4 8 2" xfId="25348" xr:uid="{00000000-0005-0000-0000-00001F620000}"/>
    <cellStyle name="Total 4 9" xfId="19389" xr:uid="{00000000-0005-0000-0000-000020620000}"/>
    <cellStyle name="Total 4 9 2" xfId="25349" xr:uid="{00000000-0005-0000-0000-000021620000}"/>
    <cellStyle name="Total 5" xfId="19390" xr:uid="{00000000-0005-0000-0000-000022620000}"/>
    <cellStyle name="Total 5 10" xfId="19391" xr:uid="{00000000-0005-0000-0000-000023620000}"/>
    <cellStyle name="Total 5 10 2" xfId="25351" xr:uid="{00000000-0005-0000-0000-000024620000}"/>
    <cellStyle name="Total 5 11" xfId="19392" xr:uid="{00000000-0005-0000-0000-000025620000}"/>
    <cellStyle name="Total 5 11 2" xfId="25352" xr:uid="{00000000-0005-0000-0000-000026620000}"/>
    <cellStyle name="Total 5 12" xfId="19393" xr:uid="{00000000-0005-0000-0000-000027620000}"/>
    <cellStyle name="Total 5 12 2" xfId="25353" xr:uid="{00000000-0005-0000-0000-000028620000}"/>
    <cellStyle name="Total 5 13" xfId="19394" xr:uid="{00000000-0005-0000-0000-000029620000}"/>
    <cellStyle name="Total 5 13 2" xfId="25354" xr:uid="{00000000-0005-0000-0000-00002A620000}"/>
    <cellStyle name="Total 5 14" xfId="19395" xr:uid="{00000000-0005-0000-0000-00002B620000}"/>
    <cellStyle name="Total 5 14 2" xfId="25355" xr:uid="{00000000-0005-0000-0000-00002C620000}"/>
    <cellStyle name="Total 5 15" xfId="19396" xr:uid="{00000000-0005-0000-0000-00002D620000}"/>
    <cellStyle name="Total 5 15 2" xfId="25356" xr:uid="{00000000-0005-0000-0000-00002E620000}"/>
    <cellStyle name="Total 5 16" xfId="19397" xr:uid="{00000000-0005-0000-0000-00002F620000}"/>
    <cellStyle name="Total 5 16 2" xfId="25357" xr:uid="{00000000-0005-0000-0000-000030620000}"/>
    <cellStyle name="Total 5 17" xfId="19398" xr:uid="{00000000-0005-0000-0000-000031620000}"/>
    <cellStyle name="Total 5 17 2" xfId="25358" xr:uid="{00000000-0005-0000-0000-000032620000}"/>
    <cellStyle name="Total 5 18" xfId="19399" xr:uid="{00000000-0005-0000-0000-000033620000}"/>
    <cellStyle name="Total 5 18 2" xfId="25359" xr:uid="{00000000-0005-0000-0000-000034620000}"/>
    <cellStyle name="Total 5 19" xfId="19400" xr:uid="{00000000-0005-0000-0000-000035620000}"/>
    <cellStyle name="Total 5 19 2" xfId="25360" xr:uid="{00000000-0005-0000-0000-000036620000}"/>
    <cellStyle name="Total 5 2" xfId="19401" xr:uid="{00000000-0005-0000-0000-000037620000}"/>
    <cellStyle name="Total 5 2 2" xfId="25361" xr:uid="{00000000-0005-0000-0000-000038620000}"/>
    <cellStyle name="Total 5 20" xfId="19402" xr:uid="{00000000-0005-0000-0000-000039620000}"/>
    <cellStyle name="Total 5 20 2" xfId="25362" xr:uid="{00000000-0005-0000-0000-00003A620000}"/>
    <cellStyle name="Total 5 21" xfId="19403" xr:uid="{00000000-0005-0000-0000-00003B620000}"/>
    <cellStyle name="Total 5 21 2" xfId="25363" xr:uid="{00000000-0005-0000-0000-00003C620000}"/>
    <cellStyle name="Total 5 22" xfId="19404" xr:uid="{00000000-0005-0000-0000-00003D620000}"/>
    <cellStyle name="Total 5 22 2" xfId="25364" xr:uid="{00000000-0005-0000-0000-00003E620000}"/>
    <cellStyle name="Total 5 23" xfId="19405" xr:uid="{00000000-0005-0000-0000-00003F620000}"/>
    <cellStyle name="Total 5 23 2" xfId="25365" xr:uid="{00000000-0005-0000-0000-000040620000}"/>
    <cellStyle name="Total 5 24" xfId="19406" xr:uid="{00000000-0005-0000-0000-000041620000}"/>
    <cellStyle name="Total 5 24 2" xfId="25366" xr:uid="{00000000-0005-0000-0000-000042620000}"/>
    <cellStyle name="Total 5 25" xfId="19407" xr:uid="{00000000-0005-0000-0000-000043620000}"/>
    <cellStyle name="Total 5 25 2" xfId="25367" xr:uid="{00000000-0005-0000-0000-000044620000}"/>
    <cellStyle name="Total 5 26" xfId="19408" xr:uid="{00000000-0005-0000-0000-000045620000}"/>
    <cellStyle name="Total 5 27" xfId="25350" xr:uid="{00000000-0005-0000-0000-000046620000}"/>
    <cellStyle name="Total 5 3" xfId="19409" xr:uid="{00000000-0005-0000-0000-000047620000}"/>
    <cellStyle name="Total 5 3 2" xfId="25368" xr:uid="{00000000-0005-0000-0000-000048620000}"/>
    <cellStyle name="Total 5 4" xfId="19410" xr:uid="{00000000-0005-0000-0000-000049620000}"/>
    <cellStyle name="Total 5 4 2" xfId="25369" xr:uid="{00000000-0005-0000-0000-00004A620000}"/>
    <cellStyle name="Total 5 5" xfId="19411" xr:uid="{00000000-0005-0000-0000-00004B620000}"/>
    <cellStyle name="Total 5 5 2" xfId="25370" xr:uid="{00000000-0005-0000-0000-00004C620000}"/>
    <cellStyle name="Total 5 6" xfId="19412" xr:uid="{00000000-0005-0000-0000-00004D620000}"/>
    <cellStyle name="Total 5 6 2" xfId="25371" xr:uid="{00000000-0005-0000-0000-00004E620000}"/>
    <cellStyle name="Total 5 7" xfId="19413" xr:uid="{00000000-0005-0000-0000-00004F620000}"/>
    <cellStyle name="Total 5 7 2" xfId="25372" xr:uid="{00000000-0005-0000-0000-000050620000}"/>
    <cellStyle name="Total 5 8" xfId="19414" xr:uid="{00000000-0005-0000-0000-000051620000}"/>
    <cellStyle name="Total 5 8 2" xfId="25373" xr:uid="{00000000-0005-0000-0000-000052620000}"/>
    <cellStyle name="Total 5 9" xfId="19415" xr:uid="{00000000-0005-0000-0000-000053620000}"/>
    <cellStyle name="Total 5 9 2" xfId="25374" xr:uid="{00000000-0005-0000-0000-000054620000}"/>
    <cellStyle name="Total 6" xfId="19416" xr:uid="{00000000-0005-0000-0000-000055620000}"/>
    <cellStyle name="Total 6 10" xfId="19417" xr:uid="{00000000-0005-0000-0000-000056620000}"/>
    <cellStyle name="Total 6 10 2" xfId="25376" xr:uid="{00000000-0005-0000-0000-000057620000}"/>
    <cellStyle name="Total 6 11" xfId="19418" xr:uid="{00000000-0005-0000-0000-000058620000}"/>
    <cellStyle name="Total 6 11 2" xfId="25377" xr:uid="{00000000-0005-0000-0000-000059620000}"/>
    <cellStyle name="Total 6 12" xfId="19419" xr:uid="{00000000-0005-0000-0000-00005A620000}"/>
    <cellStyle name="Total 6 12 2" xfId="25378" xr:uid="{00000000-0005-0000-0000-00005B620000}"/>
    <cellStyle name="Total 6 13" xfId="19420" xr:uid="{00000000-0005-0000-0000-00005C620000}"/>
    <cellStyle name="Total 6 13 2" xfId="25379" xr:uid="{00000000-0005-0000-0000-00005D620000}"/>
    <cellStyle name="Total 6 14" xfId="19421" xr:uid="{00000000-0005-0000-0000-00005E620000}"/>
    <cellStyle name="Total 6 14 2" xfId="25380" xr:uid="{00000000-0005-0000-0000-00005F620000}"/>
    <cellStyle name="Total 6 15" xfId="19422" xr:uid="{00000000-0005-0000-0000-000060620000}"/>
    <cellStyle name="Total 6 15 2" xfId="25381" xr:uid="{00000000-0005-0000-0000-000061620000}"/>
    <cellStyle name="Total 6 16" xfId="19423" xr:uid="{00000000-0005-0000-0000-000062620000}"/>
    <cellStyle name="Total 6 16 2" xfId="25382" xr:uid="{00000000-0005-0000-0000-000063620000}"/>
    <cellStyle name="Total 6 17" xfId="19424" xr:uid="{00000000-0005-0000-0000-000064620000}"/>
    <cellStyle name="Total 6 17 2" xfId="25383" xr:uid="{00000000-0005-0000-0000-000065620000}"/>
    <cellStyle name="Total 6 18" xfId="19425" xr:uid="{00000000-0005-0000-0000-000066620000}"/>
    <cellStyle name="Total 6 18 2" xfId="25384" xr:uid="{00000000-0005-0000-0000-000067620000}"/>
    <cellStyle name="Total 6 19" xfId="19426" xr:uid="{00000000-0005-0000-0000-000068620000}"/>
    <cellStyle name="Total 6 19 2" xfId="25385" xr:uid="{00000000-0005-0000-0000-000069620000}"/>
    <cellStyle name="Total 6 2" xfId="19427" xr:uid="{00000000-0005-0000-0000-00006A620000}"/>
    <cellStyle name="Total 6 2 2" xfId="25386" xr:uid="{00000000-0005-0000-0000-00006B620000}"/>
    <cellStyle name="Total 6 20" xfId="19428" xr:uid="{00000000-0005-0000-0000-00006C620000}"/>
    <cellStyle name="Total 6 20 2" xfId="25387" xr:uid="{00000000-0005-0000-0000-00006D620000}"/>
    <cellStyle name="Total 6 21" xfId="19429" xr:uid="{00000000-0005-0000-0000-00006E620000}"/>
    <cellStyle name="Total 6 21 2" xfId="25388" xr:uid="{00000000-0005-0000-0000-00006F620000}"/>
    <cellStyle name="Total 6 22" xfId="19430" xr:uid="{00000000-0005-0000-0000-000070620000}"/>
    <cellStyle name="Total 6 22 2" xfId="25389" xr:uid="{00000000-0005-0000-0000-000071620000}"/>
    <cellStyle name="Total 6 23" xfId="19431" xr:uid="{00000000-0005-0000-0000-000072620000}"/>
    <cellStyle name="Total 6 23 2" xfId="25390" xr:uid="{00000000-0005-0000-0000-000073620000}"/>
    <cellStyle name="Total 6 24" xfId="19432" xr:uid="{00000000-0005-0000-0000-000074620000}"/>
    <cellStyle name="Total 6 24 2" xfId="25391" xr:uid="{00000000-0005-0000-0000-000075620000}"/>
    <cellStyle name="Total 6 25" xfId="19433" xr:uid="{00000000-0005-0000-0000-000076620000}"/>
    <cellStyle name="Total 6 25 2" xfId="25392" xr:uid="{00000000-0005-0000-0000-000077620000}"/>
    <cellStyle name="Total 6 26" xfId="25375" xr:uid="{00000000-0005-0000-0000-000078620000}"/>
    <cellStyle name="Total 6 3" xfId="19434" xr:uid="{00000000-0005-0000-0000-000079620000}"/>
    <cellStyle name="Total 6 3 2" xfId="25393" xr:uid="{00000000-0005-0000-0000-00007A620000}"/>
    <cellStyle name="Total 6 4" xfId="19435" xr:uid="{00000000-0005-0000-0000-00007B620000}"/>
    <cellStyle name="Total 6 4 2" xfId="25394" xr:uid="{00000000-0005-0000-0000-00007C620000}"/>
    <cellStyle name="Total 6 5" xfId="19436" xr:uid="{00000000-0005-0000-0000-00007D620000}"/>
    <cellStyle name="Total 6 5 2" xfId="25395" xr:uid="{00000000-0005-0000-0000-00007E620000}"/>
    <cellStyle name="Total 6 6" xfId="19437" xr:uid="{00000000-0005-0000-0000-00007F620000}"/>
    <cellStyle name="Total 6 6 2" xfId="25396" xr:uid="{00000000-0005-0000-0000-000080620000}"/>
    <cellStyle name="Total 6 7" xfId="19438" xr:uid="{00000000-0005-0000-0000-000081620000}"/>
    <cellStyle name="Total 6 7 2" xfId="25397" xr:uid="{00000000-0005-0000-0000-000082620000}"/>
    <cellStyle name="Total 6 8" xfId="19439" xr:uid="{00000000-0005-0000-0000-000083620000}"/>
    <cellStyle name="Total 6 8 2" xfId="25398" xr:uid="{00000000-0005-0000-0000-000084620000}"/>
    <cellStyle name="Total 6 9" xfId="19440" xr:uid="{00000000-0005-0000-0000-000085620000}"/>
    <cellStyle name="Total 6 9 2" xfId="25399" xr:uid="{00000000-0005-0000-0000-000086620000}"/>
    <cellStyle name="Total 7" xfId="19441" xr:uid="{00000000-0005-0000-0000-000087620000}"/>
    <cellStyle name="Total 7 2" xfId="19442" xr:uid="{00000000-0005-0000-0000-000088620000}"/>
    <cellStyle name="Total 7 2 2" xfId="25401" xr:uid="{00000000-0005-0000-0000-000089620000}"/>
    <cellStyle name="Total 7 3" xfId="19443" xr:uid="{00000000-0005-0000-0000-00008A620000}"/>
    <cellStyle name="Total 7 3 2" xfId="25402" xr:uid="{00000000-0005-0000-0000-00008B620000}"/>
    <cellStyle name="Total 7 4" xfId="19444" xr:uid="{00000000-0005-0000-0000-00008C620000}"/>
    <cellStyle name="Total 7 4 2" xfId="25403" xr:uid="{00000000-0005-0000-0000-00008D620000}"/>
    <cellStyle name="Total 7 5" xfId="19445" xr:uid="{00000000-0005-0000-0000-00008E620000}"/>
    <cellStyle name="Total 7 5 2" xfId="25404" xr:uid="{00000000-0005-0000-0000-00008F620000}"/>
    <cellStyle name="Total 7 6" xfId="19446" xr:uid="{00000000-0005-0000-0000-000090620000}"/>
    <cellStyle name="Total 7 6 2" xfId="25405" xr:uid="{00000000-0005-0000-0000-000091620000}"/>
    <cellStyle name="Total 7 7" xfId="25400" xr:uid="{00000000-0005-0000-0000-000092620000}"/>
    <cellStyle name="Total 8" xfId="19447" xr:uid="{00000000-0005-0000-0000-000093620000}"/>
    <cellStyle name="Total 8 2" xfId="19448" xr:uid="{00000000-0005-0000-0000-000094620000}"/>
    <cellStyle name="Total 8 2 2" xfId="25407" xr:uid="{00000000-0005-0000-0000-000095620000}"/>
    <cellStyle name="Total 8 3" xfId="19449" xr:uid="{00000000-0005-0000-0000-000096620000}"/>
    <cellStyle name="Total 8 3 2" xfId="25408" xr:uid="{00000000-0005-0000-0000-000097620000}"/>
    <cellStyle name="Total 8 4" xfId="19450" xr:uid="{00000000-0005-0000-0000-000098620000}"/>
    <cellStyle name="Total 8 4 2" xfId="25409" xr:uid="{00000000-0005-0000-0000-000099620000}"/>
    <cellStyle name="Total 8 5" xfId="19451" xr:uid="{00000000-0005-0000-0000-00009A620000}"/>
    <cellStyle name="Total 8 5 2" xfId="25410" xr:uid="{00000000-0005-0000-0000-00009B620000}"/>
    <cellStyle name="Total 8 6" xfId="19452" xr:uid="{00000000-0005-0000-0000-00009C620000}"/>
    <cellStyle name="Total 8 6 2" xfId="25411" xr:uid="{00000000-0005-0000-0000-00009D620000}"/>
    <cellStyle name="Total 8 7" xfId="25406" xr:uid="{00000000-0005-0000-0000-00009E620000}"/>
    <cellStyle name="Total 9" xfId="19453" xr:uid="{00000000-0005-0000-0000-00009F620000}"/>
    <cellStyle name="Total 9 2" xfId="19454" xr:uid="{00000000-0005-0000-0000-0000A0620000}"/>
    <cellStyle name="Total 9 2 2" xfId="25413" xr:uid="{00000000-0005-0000-0000-0000A1620000}"/>
    <cellStyle name="Total 9 3" xfId="19455" xr:uid="{00000000-0005-0000-0000-0000A2620000}"/>
    <cellStyle name="Total 9 3 2" xfId="25414" xr:uid="{00000000-0005-0000-0000-0000A3620000}"/>
    <cellStyle name="Total 9 4" xfId="19456" xr:uid="{00000000-0005-0000-0000-0000A4620000}"/>
    <cellStyle name="Total 9 4 2" xfId="25415" xr:uid="{00000000-0005-0000-0000-0000A5620000}"/>
    <cellStyle name="Total 9 5" xfId="19457" xr:uid="{00000000-0005-0000-0000-0000A6620000}"/>
    <cellStyle name="Total 9 5 2" xfId="25416" xr:uid="{00000000-0005-0000-0000-0000A7620000}"/>
    <cellStyle name="Total 9 6" xfId="19458" xr:uid="{00000000-0005-0000-0000-0000A8620000}"/>
    <cellStyle name="Total 9 6 2" xfId="25417" xr:uid="{00000000-0005-0000-0000-0000A9620000}"/>
    <cellStyle name="Total 9 7" xfId="25412" xr:uid="{00000000-0005-0000-0000-0000AA620000}"/>
    <cellStyle name="Unprot" xfId="19459" xr:uid="{00000000-0005-0000-0000-0000AB620000}"/>
    <cellStyle name="Unprot 2" xfId="19460" xr:uid="{00000000-0005-0000-0000-0000AC620000}"/>
    <cellStyle name="Unprot 2 2" xfId="19461" xr:uid="{00000000-0005-0000-0000-0000AD620000}"/>
    <cellStyle name="Unprot 2 2 2" xfId="25419" xr:uid="{00000000-0005-0000-0000-0000AE620000}"/>
    <cellStyle name="Unprot 2 3" xfId="25418" xr:uid="{00000000-0005-0000-0000-0000AF620000}"/>
    <cellStyle name="Unprot 3" xfId="19462" xr:uid="{00000000-0005-0000-0000-0000B0620000}"/>
    <cellStyle name="Unprot 3 2" xfId="19463" xr:uid="{00000000-0005-0000-0000-0000B1620000}"/>
    <cellStyle name="Unprot 3 2 2" xfId="25421" xr:uid="{00000000-0005-0000-0000-0000B2620000}"/>
    <cellStyle name="Unprot 3 3" xfId="25420" xr:uid="{00000000-0005-0000-0000-0000B3620000}"/>
    <cellStyle name="Unprot 4" xfId="19464" xr:uid="{00000000-0005-0000-0000-0000B4620000}"/>
    <cellStyle name="Unprot 4 2" xfId="19465" xr:uid="{00000000-0005-0000-0000-0000B5620000}"/>
    <cellStyle name="Unprot 4 2 2" xfId="25423" xr:uid="{00000000-0005-0000-0000-0000B6620000}"/>
    <cellStyle name="Unprot 4 3" xfId="25422" xr:uid="{00000000-0005-0000-0000-0000B7620000}"/>
    <cellStyle name="Unprot 5" xfId="19466" xr:uid="{00000000-0005-0000-0000-0000B8620000}"/>
    <cellStyle name="Unprot 5 2" xfId="25424" xr:uid="{00000000-0005-0000-0000-0000B9620000}"/>
    <cellStyle name="Unprot 6" xfId="19467" xr:uid="{00000000-0005-0000-0000-0000BA620000}"/>
    <cellStyle name="Unprot 6 2" xfId="25425" xr:uid="{00000000-0005-0000-0000-0000BB620000}"/>
    <cellStyle name="Unprot 7" xfId="19468" xr:uid="{00000000-0005-0000-0000-0000BC620000}"/>
    <cellStyle name="Unprot 7 2" xfId="25426" xr:uid="{00000000-0005-0000-0000-0000BD620000}"/>
    <cellStyle name="Unprot 8" xfId="19469" xr:uid="{00000000-0005-0000-0000-0000BE620000}"/>
    <cellStyle name="Unprot 8 2" xfId="25427" xr:uid="{00000000-0005-0000-0000-0000BF620000}"/>
    <cellStyle name="Unprot$" xfId="19470" xr:uid="{00000000-0005-0000-0000-0000C0620000}"/>
    <cellStyle name="Unprot$ 2" xfId="19471" xr:uid="{00000000-0005-0000-0000-0000C1620000}"/>
    <cellStyle name="Unprot$ 2 2" xfId="19472" xr:uid="{00000000-0005-0000-0000-0000C2620000}"/>
    <cellStyle name="Unprot$ 2 2 2" xfId="25429" xr:uid="{00000000-0005-0000-0000-0000C3620000}"/>
    <cellStyle name="Unprot$ 2 3" xfId="19473" xr:uid="{00000000-0005-0000-0000-0000C4620000}"/>
    <cellStyle name="Unprot$ 2 3 2" xfId="25430" xr:uid="{00000000-0005-0000-0000-0000C5620000}"/>
    <cellStyle name="Unprot$ 2 4" xfId="19474" xr:uid="{00000000-0005-0000-0000-0000C6620000}"/>
    <cellStyle name="Unprot$ 2 4 2" xfId="25431" xr:uid="{00000000-0005-0000-0000-0000C7620000}"/>
    <cellStyle name="Unprot$ 2 5" xfId="25428" xr:uid="{00000000-0005-0000-0000-0000C8620000}"/>
    <cellStyle name="Unprot$ 3" xfId="19475" xr:uid="{00000000-0005-0000-0000-0000C9620000}"/>
    <cellStyle name="Unprot$ 3 2" xfId="25432" xr:uid="{00000000-0005-0000-0000-0000CA620000}"/>
    <cellStyle name="Unprot$ 4" xfId="19476" xr:uid="{00000000-0005-0000-0000-0000CB620000}"/>
    <cellStyle name="Unprot$ 4 2" xfId="25433" xr:uid="{00000000-0005-0000-0000-0000CC620000}"/>
    <cellStyle name="Unprot$ 5" xfId="19477" xr:uid="{00000000-0005-0000-0000-0000CD620000}"/>
    <cellStyle name="Unprot$ 5 2" xfId="25434" xr:uid="{00000000-0005-0000-0000-0000CE620000}"/>
    <cellStyle name="Unprot$ 6" xfId="19478" xr:uid="{00000000-0005-0000-0000-0000CF620000}"/>
    <cellStyle name="Unprot$ 6 2" xfId="19479" xr:uid="{00000000-0005-0000-0000-0000D0620000}"/>
    <cellStyle name="Unprot$ 6 2 2" xfId="25436" xr:uid="{00000000-0005-0000-0000-0000D1620000}"/>
    <cellStyle name="Unprot$ 6 3" xfId="19480" xr:uid="{00000000-0005-0000-0000-0000D2620000}"/>
    <cellStyle name="Unprot$ 6 3 2" xfId="25437" xr:uid="{00000000-0005-0000-0000-0000D3620000}"/>
    <cellStyle name="Unprot$ 6 4" xfId="25435" xr:uid="{00000000-0005-0000-0000-0000D4620000}"/>
    <cellStyle name="Unprot$ 7" xfId="19481" xr:uid="{00000000-0005-0000-0000-0000D5620000}"/>
    <cellStyle name="Unprot$ 7 2" xfId="25438" xr:uid="{00000000-0005-0000-0000-0000D6620000}"/>
    <cellStyle name="Unprot$ 8" xfId="19482" xr:uid="{00000000-0005-0000-0000-0000D7620000}"/>
    <cellStyle name="Unprot$ 8 2" xfId="25439" xr:uid="{00000000-0005-0000-0000-0000D8620000}"/>
    <cellStyle name="Unprot$ 9" xfId="19483" xr:uid="{00000000-0005-0000-0000-0000D9620000}"/>
    <cellStyle name="Unprot$ 9 2" xfId="25440" xr:uid="{00000000-0005-0000-0000-0000DA620000}"/>
    <cellStyle name="Unprot_2011 ERRA Nov Cost Model_v2" xfId="19484" xr:uid="{00000000-0005-0000-0000-0000DB620000}"/>
    <cellStyle name="Unprotect" xfId="19485" xr:uid="{00000000-0005-0000-0000-0000DC620000}"/>
    <cellStyle name="Unprotect 2" xfId="19486" xr:uid="{00000000-0005-0000-0000-0000DD620000}"/>
    <cellStyle name="Unprotect 2 2" xfId="25441" xr:uid="{00000000-0005-0000-0000-0000DE620000}"/>
    <cellStyle name="Unprotect 3" xfId="19487" xr:uid="{00000000-0005-0000-0000-0000DF620000}"/>
    <cellStyle name="Unprotect 3 2" xfId="25442" xr:uid="{00000000-0005-0000-0000-0000E0620000}"/>
    <cellStyle name="Unprotect 4" xfId="19488" xr:uid="{00000000-0005-0000-0000-0000E1620000}"/>
    <cellStyle name="Unprotect 4 2" xfId="25443" xr:uid="{00000000-0005-0000-0000-0000E2620000}"/>
    <cellStyle name="Unprotected" xfId="19489" xr:uid="{00000000-0005-0000-0000-0000E3620000}"/>
    <cellStyle name="Unprotected 2" xfId="19490" xr:uid="{00000000-0005-0000-0000-0000E4620000}"/>
    <cellStyle name="Unprotected 3" xfId="25444" xr:uid="{00000000-0005-0000-0000-0000E5620000}"/>
    <cellStyle name="User_Defined_A" xfId="19491" xr:uid="{00000000-0005-0000-0000-0000E6620000}"/>
    <cellStyle name="UserInput" xfId="19492" xr:uid="{00000000-0005-0000-0000-0000E7620000}"/>
    <cellStyle name="UserInput (no border)" xfId="19493" xr:uid="{00000000-0005-0000-0000-0000E8620000}"/>
    <cellStyle name="UserInput (no border) 2" xfId="19494" xr:uid="{00000000-0005-0000-0000-0000E9620000}"/>
    <cellStyle name="UserInput (no border) 2 2" xfId="25447" xr:uid="{00000000-0005-0000-0000-0000EA620000}"/>
    <cellStyle name="UserInput (no border) 3" xfId="25446" xr:uid="{00000000-0005-0000-0000-0000EB620000}"/>
    <cellStyle name="UserInput (no border) Lrg" xfId="19495" xr:uid="{00000000-0005-0000-0000-0000EC620000}"/>
    <cellStyle name="UserInput (no border) Lrg 2" xfId="25448" xr:uid="{00000000-0005-0000-0000-0000ED620000}"/>
    <cellStyle name="UserInput (no border)_Counterparties" xfId="19496" xr:uid="{00000000-0005-0000-0000-0000EE620000}"/>
    <cellStyle name="UserInput (no border, left)" xfId="19497" xr:uid="{00000000-0005-0000-0000-0000EF620000}"/>
    <cellStyle name="UserInput (no border, left) 2" xfId="19498" xr:uid="{00000000-0005-0000-0000-0000F0620000}"/>
    <cellStyle name="UserInput (no border, left) 2 2" xfId="25450" xr:uid="{00000000-0005-0000-0000-0000F1620000}"/>
    <cellStyle name="UserInput (no border, left) 3" xfId="25449" xr:uid="{00000000-0005-0000-0000-0000F2620000}"/>
    <cellStyle name="UserInput (no border, no font)" xfId="19499" xr:uid="{00000000-0005-0000-0000-0000F3620000}"/>
    <cellStyle name="UserInput (no border, no font) 2" xfId="19500" xr:uid="{00000000-0005-0000-0000-0000F4620000}"/>
    <cellStyle name="UserInput (no border, no font) 2 2" xfId="25452" xr:uid="{00000000-0005-0000-0000-0000F5620000}"/>
    <cellStyle name="UserInput (no border, no font) 3" xfId="25451" xr:uid="{00000000-0005-0000-0000-0000F6620000}"/>
    <cellStyle name="UserInput (no border,bold)" xfId="19501" xr:uid="{00000000-0005-0000-0000-0000F7620000}"/>
    <cellStyle name="UserInput (no border,bold) 2" xfId="25453" xr:uid="{00000000-0005-0000-0000-0000F8620000}"/>
    <cellStyle name="UserInput (white)" xfId="19502" xr:uid="{00000000-0005-0000-0000-0000F9620000}"/>
    <cellStyle name="UserInput (white) 2" xfId="19503" xr:uid="{00000000-0005-0000-0000-0000FA620000}"/>
    <cellStyle name="UserInput (white) 2 2" xfId="25455" xr:uid="{00000000-0005-0000-0000-0000FB620000}"/>
    <cellStyle name="UserInput (white) 3" xfId="25454" xr:uid="{00000000-0005-0000-0000-0000FC620000}"/>
    <cellStyle name="UserInput 10" xfId="19504" xr:uid="{00000000-0005-0000-0000-0000FD620000}"/>
    <cellStyle name="UserInput 10 2" xfId="25456" xr:uid="{00000000-0005-0000-0000-0000FE620000}"/>
    <cellStyle name="UserInput 11" xfId="19505" xr:uid="{00000000-0005-0000-0000-0000FF620000}"/>
    <cellStyle name="UserInput 11 2" xfId="25457" xr:uid="{00000000-0005-0000-0000-000000630000}"/>
    <cellStyle name="UserInput 12" xfId="19506" xr:uid="{00000000-0005-0000-0000-000001630000}"/>
    <cellStyle name="UserInput 12 2" xfId="25458" xr:uid="{00000000-0005-0000-0000-000002630000}"/>
    <cellStyle name="UserInput 13" xfId="19507" xr:uid="{00000000-0005-0000-0000-000003630000}"/>
    <cellStyle name="UserInput 13 2" xfId="25459" xr:uid="{00000000-0005-0000-0000-000004630000}"/>
    <cellStyle name="UserInput 14" xfId="19508" xr:uid="{00000000-0005-0000-0000-000005630000}"/>
    <cellStyle name="UserInput 14 2" xfId="25460" xr:uid="{00000000-0005-0000-0000-000006630000}"/>
    <cellStyle name="UserInput 15" xfId="25445" xr:uid="{00000000-0005-0000-0000-000007630000}"/>
    <cellStyle name="UserInput 16" xfId="25572" xr:uid="{00000000-0005-0000-0000-000008630000}"/>
    <cellStyle name="UserInput 17" xfId="24632" xr:uid="{00000000-0005-0000-0000-000009630000}"/>
    <cellStyle name="UserInput 2" xfId="19509" xr:uid="{00000000-0005-0000-0000-00000A630000}"/>
    <cellStyle name="UserInput 2 2" xfId="25461" xr:uid="{00000000-0005-0000-0000-00000B630000}"/>
    <cellStyle name="UserInput 3" xfId="19510" xr:uid="{00000000-0005-0000-0000-00000C630000}"/>
    <cellStyle name="UserInput 3 2" xfId="25462" xr:uid="{00000000-0005-0000-0000-00000D630000}"/>
    <cellStyle name="UserInput 4" xfId="19511" xr:uid="{00000000-0005-0000-0000-00000E630000}"/>
    <cellStyle name="UserInput 4 2" xfId="25463" xr:uid="{00000000-0005-0000-0000-00000F630000}"/>
    <cellStyle name="UserInput 5" xfId="19512" xr:uid="{00000000-0005-0000-0000-000010630000}"/>
    <cellStyle name="UserInput 5 2" xfId="25464" xr:uid="{00000000-0005-0000-0000-000011630000}"/>
    <cellStyle name="UserInput 6" xfId="19513" xr:uid="{00000000-0005-0000-0000-000012630000}"/>
    <cellStyle name="UserInput 6 2" xfId="25465" xr:uid="{00000000-0005-0000-0000-000013630000}"/>
    <cellStyle name="UserInput 7" xfId="19514" xr:uid="{00000000-0005-0000-0000-000014630000}"/>
    <cellStyle name="UserInput 7 2" xfId="25466" xr:uid="{00000000-0005-0000-0000-000015630000}"/>
    <cellStyle name="UserInput 8" xfId="19515" xr:uid="{00000000-0005-0000-0000-000016630000}"/>
    <cellStyle name="UserInput 8 2" xfId="25467" xr:uid="{00000000-0005-0000-0000-000017630000}"/>
    <cellStyle name="UserInput 9" xfId="19516" xr:uid="{00000000-0005-0000-0000-000018630000}"/>
    <cellStyle name="UserInput 9 2" xfId="25468" xr:uid="{00000000-0005-0000-0000-000019630000}"/>
    <cellStyle name="UserInput_04-06 Production Month" xfId="19517" xr:uid="{00000000-0005-0000-0000-00001A630000}"/>
    <cellStyle name="Value" xfId="19518" xr:uid="{00000000-0005-0000-0000-00001B630000}"/>
    <cellStyle name="Value 2" xfId="19519" xr:uid="{00000000-0005-0000-0000-00001C630000}"/>
    <cellStyle name="Value 2 2" xfId="25469" xr:uid="{00000000-0005-0000-0000-00001D630000}"/>
    <cellStyle name="Value 3" xfId="19520" xr:uid="{00000000-0005-0000-0000-00001E630000}"/>
    <cellStyle name="Value 3 2" xfId="25470" xr:uid="{00000000-0005-0000-0000-00001F630000}"/>
    <cellStyle name="Vert18" xfId="19521" xr:uid="{00000000-0005-0000-0000-000020630000}"/>
    <cellStyle name="Vert18 2" xfId="19522" xr:uid="{00000000-0005-0000-0000-000021630000}"/>
    <cellStyle name="Vert18 2 2" xfId="25472" xr:uid="{00000000-0005-0000-0000-000022630000}"/>
    <cellStyle name="Vert18 3" xfId="25471" xr:uid="{00000000-0005-0000-0000-000023630000}"/>
    <cellStyle name="Vert26" xfId="19523" xr:uid="{00000000-0005-0000-0000-000024630000}"/>
    <cellStyle name="Vert26 2" xfId="25473" xr:uid="{00000000-0005-0000-0000-000025630000}"/>
    <cellStyle name="Währung [0]_Compiling Utility Macros" xfId="19524" xr:uid="{00000000-0005-0000-0000-000026630000}"/>
    <cellStyle name="Währung_Compiling Utility Macros" xfId="19525" xr:uid="{00000000-0005-0000-0000-000027630000}"/>
    <cellStyle name="Warning Text 10" xfId="19526" xr:uid="{00000000-0005-0000-0000-000028630000}"/>
    <cellStyle name="Warning Text 10 2" xfId="25474" xr:uid="{00000000-0005-0000-0000-000029630000}"/>
    <cellStyle name="Warning Text 11" xfId="19527" xr:uid="{00000000-0005-0000-0000-00002A630000}"/>
    <cellStyle name="Warning Text 12" xfId="19528" xr:uid="{00000000-0005-0000-0000-00002B630000}"/>
    <cellStyle name="Warning Text 2" xfId="19529" xr:uid="{00000000-0005-0000-0000-00002C630000}"/>
    <cellStyle name="Warning Text 2 2" xfId="19530" xr:uid="{00000000-0005-0000-0000-00002D630000}"/>
    <cellStyle name="Warning Text 2 2 2" xfId="19531" xr:uid="{00000000-0005-0000-0000-00002E630000}"/>
    <cellStyle name="Warning Text 2 2 2 2" xfId="25476" xr:uid="{00000000-0005-0000-0000-00002F630000}"/>
    <cellStyle name="Warning Text 2 2 3" xfId="19532" xr:uid="{00000000-0005-0000-0000-000030630000}"/>
    <cellStyle name="Warning Text 2 2 3 2" xfId="25477" xr:uid="{00000000-0005-0000-0000-000031630000}"/>
    <cellStyle name="Warning Text 2 2 4" xfId="25475" xr:uid="{00000000-0005-0000-0000-000032630000}"/>
    <cellStyle name="Warning Text 2 3" xfId="19533" xr:uid="{00000000-0005-0000-0000-000033630000}"/>
    <cellStyle name="Warning Text 2 3 2" xfId="25478" xr:uid="{00000000-0005-0000-0000-000034630000}"/>
    <cellStyle name="Warning Text 2 4" xfId="19534" xr:uid="{00000000-0005-0000-0000-000035630000}"/>
    <cellStyle name="Warning Text 2 4 2" xfId="25479" xr:uid="{00000000-0005-0000-0000-000036630000}"/>
    <cellStyle name="Warning Text 2 5" xfId="19535" xr:uid="{00000000-0005-0000-0000-000037630000}"/>
    <cellStyle name="Warning Text 2 5 2" xfId="25480" xr:uid="{00000000-0005-0000-0000-000038630000}"/>
    <cellStyle name="Warning Text 2 6" xfId="19536" xr:uid="{00000000-0005-0000-0000-000039630000}"/>
    <cellStyle name="Warning Text 2 6 2" xfId="25481" xr:uid="{00000000-0005-0000-0000-00003A630000}"/>
    <cellStyle name="Warning Text 2 7" xfId="19537" xr:uid="{00000000-0005-0000-0000-00003B630000}"/>
    <cellStyle name="Warning Text 2 7 2" xfId="25482" xr:uid="{00000000-0005-0000-0000-00003C630000}"/>
    <cellStyle name="Warning Text 2 8" xfId="19538" xr:uid="{00000000-0005-0000-0000-00003D630000}"/>
    <cellStyle name="Warning Text 2 8 2" xfId="25483" xr:uid="{00000000-0005-0000-0000-00003E630000}"/>
    <cellStyle name="Warning Text 3" xfId="19539" xr:uid="{00000000-0005-0000-0000-00003F630000}"/>
    <cellStyle name="Warning Text 3 2" xfId="19540" xr:uid="{00000000-0005-0000-0000-000040630000}"/>
    <cellStyle name="Warning Text 3 2 2" xfId="19541" xr:uid="{00000000-0005-0000-0000-000041630000}"/>
    <cellStyle name="Warning Text 3 2 2 2" xfId="25486" xr:uid="{00000000-0005-0000-0000-000042630000}"/>
    <cellStyle name="Warning Text 3 2 3" xfId="25485" xr:uid="{00000000-0005-0000-0000-000043630000}"/>
    <cellStyle name="Warning Text 3 3" xfId="19542" xr:uid="{00000000-0005-0000-0000-000044630000}"/>
    <cellStyle name="Warning Text 3 3 2" xfId="25487" xr:uid="{00000000-0005-0000-0000-000045630000}"/>
    <cellStyle name="Warning Text 3 4" xfId="19543" xr:uid="{00000000-0005-0000-0000-000046630000}"/>
    <cellStyle name="Warning Text 3 5" xfId="25484" xr:uid="{00000000-0005-0000-0000-000047630000}"/>
    <cellStyle name="Warning Text 4" xfId="19544" xr:uid="{00000000-0005-0000-0000-000048630000}"/>
    <cellStyle name="Warning Text 4 2" xfId="19545" xr:uid="{00000000-0005-0000-0000-000049630000}"/>
    <cellStyle name="Warning Text 4 2 2" xfId="19546" xr:uid="{00000000-0005-0000-0000-00004A630000}"/>
    <cellStyle name="Warning Text 4 2 2 2" xfId="25490" xr:uid="{00000000-0005-0000-0000-00004B630000}"/>
    <cellStyle name="Warning Text 4 2 3" xfId="25489" xr:uid="{00000000-0005-0000-0000-00004C630000}"/>
    <cellStyle name="Warning Text 4 3" xfId="19547" xr:uid="{00000000-0005-0000-0000-00004D630000}"/>
    <cellStyle name="Warning Text 4 3 2" xfId="25491" xr:uid="{00000000-0005-0000-0000-00004E630000}"/>
    <cellStyle name="Warning Text 4 4" xfId="19548" xr:uid="{00000000-0005-0000-0000-00004F630000}"/>
    <cellStyle name="Warning Text 4 5" xfId="25488" xr:uid="{00000000-0005-0000-0000-000050630000}"/>
    <cellStyle name="Warning Text 5" xfId="19549" xr:uid="{00000000-0005-0000-0000-000051630000}"/>
    <cellStyle name="Warning Text 5 2" xfId="19550" xr:uid="{00000000-0005-0000-0000-000052630000}"/>
    <cellStyle name="Warning Text 5 3" xfId="25492" xr:uid="{00000000-0005-0000-0000-000053630000}"/>
    <cellStyle name="Warning Text 6" xfId="19551" xr:uid="{00000000-0005-0000-0000-000054630000}"/>
    <cellStyle name="Warning Text 6 2" xfId="25493" xr:uid="{00000000-0005-0000-0000-000055630000}"/>
    <cellStyle name="Warning Text 7" xfId="19552" xr:uid="{00000000-0005-0000-0000-000056630000}"/>
    <cellStyle name="Warning Text 7 2" xfId="25494" xr:uid="{00000000-0005-0000-0000-000057630000}"/>
    <cellStyle name="Warning Text 8" xfId="19553" xr:uid="{00000000-0005-0000-0000-000058630000}"/>
    <cellStyle name="Warning Text 8 2" xfId="25495" xr:uid="{00000000-0005-0000-0000-000059630000}"/>
    <cellStyle name="Warning Text 9" xfId="19554" xr:uid="{00000000-0005-0000-0000-00005A630000}"/>
    <cellStyle name="Warning Text 9 2" xfId="25496" xr:uid="{00000000-0005-0000-0000-00005B630000}"/>
    <cellStyle name="Year" xfId="19555" xr:uid="{00000000-0005-0000-0000-00005C630000}"/>
    <cellStyle name="Year 2" xfId="19556" xr:uid="{00000000-0005-0000-0000-00005D630000}"/>
    <cellStyle name="Year 3" xfId="25497" xr:uid="{00000000-0005-0000-0000-00005E630000}"/>
    <cellStyle name="Yellow" xfId="19557" xr:uid="{00000000-0005-0000-0000-00005F630000}"/>
    <cellStyle name="⠠散瑮牥搩 䠀礀瀀攀爀氀椀渀欀" xfId="19558" xr:uid="{00000000-0005-0000-0000-000060630000}"/>
    <cellStyle name="⠠散瑮牥搩 䠀礀瀀攀爀氀椀渀欀 2" xfId="25498" xr:uid="{00000000-0005-0000-0000-000061630000}"/>
    <cellStyle name="⠠敬瑦爩搩 䠀礀瀀攀爀氀椀" xfId="19559" xr:uid="{00000000-0005-0000-0000-000062630000}"/>
    <cellStyle name="⠠敬瑦爩搩 䠀礀瀀攀爀氀椀 2" xfId="25499" xr:uid="{00000000-0005-0000-0000-000063630000}"/>
    <cellStyle name="⠠楲桧⥴搩 䠀礀瀀攀爀氀椀渀" xfId="19560" xr:uid="{00000000-0005-0000-0000-000064630000}"/>
    <cellStyle name="⠠楲桧⥴搩 䠀礀瀀攀爀氀椀渀 2" xfId="25500" xr:uid="{00000000-0005-0000-0000-000065630000}"/>
    <cellStyle name="ㅧ氲畣慬楴湯䡳礀" xfId="19561" xr:uid="{00000000-0005-0000-0000-000066630000}"/>
    <cellStyle name="ㅧ氲畣慬楴湯䡳礀 2" xfId="25501" xr:uid="{00000000-0005-0000-0000-000067630000}"/>
    <cellStyle name="㉧氲畣慬楴湯䡳礀" xfId="19562" xr:uid="{00000000-0005-0000-0000-000068630000}"/>
    <cellStyle name="㉧氲畣慬楴湯䡳礀 2" xfId="25502" xr:uid="{00000000-0005-0000-0000-000069630000}"/>
    <cellStyle name="匠祴敬弱䍃R礀瀀攀爀氀椀渀欀" xfId="19563" xr:uid="{00000000-0005-0000-0000-00006A630000}"/>
    <cellStyle name="匠祴敬弱䍃R礀瀀攀爀氀椀渀欀 2" xfId="25503" xr:uid="{00000000-0005-0000-0000-00006B630000}"/>
    <cellStyle name="匠祴敬琱嵎⡜␢⌢⌬〣〮⥜〰〰〰" xfId="19564" xr:uid="{00000000-0005-0000-0000-00006C630000}"/>
    <cellStyle name="匠祴敬琱嵎⡜␢⌢⌬〣〮⥜〰〰〰 2" xfId="25504" xr:uid="{00000000-0005-0000-0000-00006D630000}"/>
    <cellStyle name="匠祴敬琲嵎⡜␢⌢⌬〣〮⥜〰〰〰" xfId="19565" xr:uid="{00000000-0005-0000-0000-00006E630000}"/>
    <cellStyle name="匠祴敬琲嵎⡜␢⌢⌬〣〮⥜〰〰〰 2" xfId="25505" xr:uid="{00000000-0005-0000-0000-00006F630000}"/>
    <cellStyle name="匠祴敬琳嵎⡜␢⌢⌬〣〮⥜〰〰〰" xfId="19566" xr:uid="{00000000-0005-0000-0000-000070630000}"/>
    <cellStyle name="匠祴敬琳嵎⡜␢⌢⌬〣〮⥜〰〰〰 2" xfId="25506" xr:uid="{00000000-0005-0000-0000-000071630000}"/>
    <cellStyle name="匠祴敬琴嵎⡜␢⌢⌬〣〮⥜〰〰〰" xfId="19567" xr:uid="{00000000-0005-0000-0000-000072630000}"/>
    <cellStyle name="匠祴敬琴嵎⡜␢⌢⌬〣〮⥜〰〰〰 2" xfId="25507" xr:uid="{00000000-0005-0000-0000-000073630000}"/>
    <cellStyle name="匠祴敬琵嵎⡜␢⌢⌬〣〮⥜〰〰〰" xfId="19568" xr:uid="{00000000-0005-0000-0000-000074630000}"/>
    <cellStyle name="匠祴敬琵嵎⡜␢⌢⌬〣〮⥜〰〰〰 2" xfId="25508" xr:uid="{00000000-0005-0000-0000-000075630000}"/>
    <cellStyle name="匠祴敬琶嵎⡜␢⌢⌬〣〮⥜〰〰〰" xfId="19569" xr:uid="{00000000-0005-0000-0000-000076630000}"/>
    <cellStyle name="匠祴敬琶嵎⡜␢⌢⌬〣〮⥜〰〰〰 2" xfId="25509" xr:uid="{00000000-0005-0000-0000-000077630000}"/>
    <cellStyle name="匠祴敬琷嵎⡜␢⌢⌬〣〮⥜〰〰〰" xfId="19570" xr:uid="{00000000-0005-0000-0000-000078630000}"/>
    <cellStyle name="匠祴敬琷嵎⡜␢⌢⌬〣〮⥜〰〰〰 2" xfId="25510" xr:uid="{00000000-0005-0000-0000-000079630000}"/>
    <cellStyle name="匠祴敬琸嵎⡜␢⌢⌬〣〮⥜〰〰〰" xfId="19571" xr:uid="{00000000-0005-0000-0000-00007A630000}"/>
    <cellStyle name="匠祴敬琸嵎⡜␢⌢⌬〣〮⥜〰〰〰 2" xfId="25511" xr:uid="{00000000-0005-0000-0000-00007B630000}"/>
    <cellStyle name="弰䍃敒琸嵎⡜␢⌢⌬" xfId="19572" xr:uid="{00000000-0005-0000-0000-00007C630000}"/>
    <cellStyle name="弰䍃敒琸嵎⡜␢⌢⌬ 2" xfId="25512" xr:uid="{00000000-0005-0000-0000-00007D630000}"/>
    <cellStyle name="彤偅⁌䅄䅔剃 嬀　崀" xfId="19573" xr:uid="{00000000-0005-0000-0000-00007E630000}"/>
    <cellStyle name="彤偅⁌䅄䅔剃 嬀　崀 2" xfId="25513" xr:uid="{00000000-0005-0000-0000-00007F630000}"/>
    <cellStyle name="愀 嬀　崀" xfId="19574" xr:uid="{00000000-0005-0000-0000-000080630000}"/>
    <cellStyle name="愀 嬀　崀 2" xfId="25514" xr:uid="{00000000-0005-0000-0000-000081630000}"/>
    <cellStyle name="愠楬湧敭瑮嵎⡜␢⌢⌬〣〮⥜〰〰〰" xfId="19575" xr:uid="{00000000-0005-0000-0000-000082630000}"/>
    <cellStyle name="愠楬湧敭瑮嵎⡜␢⌢⌬〣〮⥜〰〰〰 2" xfId="25515" xr:uid="{00000000-0005-0000-0000-000083630000}"/>
    <cellStyle name="慴椠灮瑵䍟剃礀 嬀　" xfId="19576" xr:uid="{00000000-0005-0000-0000-000084630000}"/>
    <cellStyle name="慴椠灮瑵䍟剃礀 嬀　 2" xfId="25516" xr:uid="{00000000-0005-0000-0000-000085630000}"/>
    <cellStyle name="损污畣慬楴湯䡳礀瀀攀爀氀椀渀欀" xfId="19577" xr:uid="{00000000-0005-0000-0000-000086630000}"/>
    <cellStyle name="损污畣慬楴湯䡳礀瀀攀爀氀椀渀欀 2" xfId="25517" xr:uid="{00000000-0005-0000-0000-000087630000}"/>
    <cellStyle name="⁥敎⁷潒慭" xfId="19578" xr:uid="{00000000-0005-0000-0000-000088630000}"/>
    <cellStyle name="⁥敎⁷潒慭 2" xfId="25518" xr:uid="{00000000-0005-0000-0000-000089630000}"/>
    <cellStyle name="⁳敎⁷潒慭彮䍃牒瘬散瑮牥 敬瑦" xfId="19579" xr:uid="{00000000-0005-0000-0000-00008A630000}"/>
    <cellStyle name="⁳敎⁷潒慭彮䍃牒瘬散瑮牥 敬瑦 2" xfId="25519" xr:uid="{00000000-0005-0000-0000-00008B630000}"/>
    <cellStyle name="敬瑦洩弩䍃R礀瀀攀爀氀椀渀" xfId="19580" xr:uid="{00000000-0005-0000-0000-00008C630000}"/>
    <cellStyle name="敬瑦洩弩䍃R礀瀀攀爀氀椀渀 2" xfId="25520" xr:uid="{00000000-0005-0000-0000-00008D630000}"/>
    <cellStyle name="整椠灮瑵" xfId="19581" xr:uid="{00000000-0005-0000-0000-00008E630000}"/>
    <cellStyle name="整椠灮瑵 2" xfId="25521" xr:uid="{00000000-0005-0000-0000-00008F630000}"/>
    <cellStyle name="整氠湯瑧䍟剃礀 嬀" xfId="19582" xr:uid="{00000000-0005-0000-0000-000090630000}"/>
    <cellStyle name="整氠湯瑧䍟剃礀 嬀 2" xfId="25522" xr:uid="{00000000-0005-0000-0000-000091630000}"/>
    <cellStyle name="整猠潨瑲䍟剃礀 嬀　" xfId="19583" xr:uid="{00000000-0005-0000-0000-000092630000}"/>
    <cellStyle name="整猠潨瑲䍟剃礀 嬀　 2" xfId="25523" xr:uid="{00000000-0005-0000-0000-000093630000}"/>
    <cellStyle name="整䕟䱐䐠呁剁礀 嬀　崀" xfId="19584" xr:uid="{00000000-0005-0000-0000-000094630000}"/>
    <cellStyle name="整䕟䱐䐠呁剁礀 嬀　崀 2" xfId="25524" xr:uid="{00000000-0005-0000-0000-000095630000}"/>
    <cellStyle name="敹䕟䱐" xfId="19585" xr:uid="{00000000-0005-0000-0000-000096630000}"/>
    <cellStyle name="敹䕟䱐 2" xfId="25525" xr:uid="{00000000-0005-0000-0000-000097630000}"/>
    <cellStyle name="桝瑩⥥弩䍃R礀瀀" xfId="19586" xr:uid="{00000000-0005-0000-0000-000098630000}"/>
    <cellStyle name="桝瑩⥥弩䍃R礀瀀 2" xfId="25526" xr:uid="{00000000-0005-0000-0000-000099630000}"/>
    <cellStyle name="桝瑩⥥弩䍃R礀瀀攀" xfId="19587" xr:uid="{00000000-0005-0000-0000-00009A630000}"/>
    <cellStyle name="桝瑩⥥弩䍃R礀瀀攀 2" xfId="25527" xr:uid="{00000000-0005-0000-0000-00009B630000}"/>
    <cellStyle name="桷瑩⥥弩䍃R礀瀀攀爀氀椀渀欀" xfId="19588" xr:uid="{00000000-0005-0000-0000-00009C630000}"/>
    <cellStyle name="桷瑩⥥弩䍃R礀瀀攀爀氀椀渀欀 2" xfId="25528" xr:uid="{00000000-0005-0000-0000-00009D630000}"/>
    <cellStyle name="業摤敬弩䍃R礀瀀攀爀氀椀渀欀" xfId="19589" xr:uid="{00000000-0005-0000-0000-00009E630000}"/>
    <cellStyle name="業摤敬弩䍃R礀瀀攀爀氀椀渀欀 2" xfId="25529" xr:uid="{00000000-0005-0000-0000-00009F630000}"/>
    <cellStyle name="楲桧⥴弩䍃R礀瀀攀爀氀椀渀欀" xfId="19590" xr:uid="{00000000-0005-0000-0000-0000A0630000}"/>
    <cellStyle name="楲桧⥴弩䍃R礀瀀攀爀氀椀渀欀 2" xfId="25530" xr:uid="{00000000-0005-0000-0000-0000A1630000}"/>
    <cellStyle name="氀漀眀攀搀 " xfId="19591" xr:uid="{00000000-0005-0000-0000-0000A2630000}"/>
    <cellStyle name="氀漀眀攀搀  2" xfId="25531" xr:uid="{00000000-0005-0000-0000-0000A3630000}"/>
    <cellStyle name="⁧氱畣慬楴湯䡳礀瀀" xfId="19592" xr:uid="{00000000-0005-0000-0000-0000A4630000}"/>
    <cellStyle name="⁧氱畣慬楴湯䡳礀瀀 2" xfId="25532" xr:uid="{00000000-0005-0000-0000-0000A5630000}"/>
    <cellStyle name="⁧氲畣慬楴湯䡳礀瀀" xfId="19593" xr:uid="{00000000-0005-0000-0000-0000A6630000}"/>
    <cellStyle name="⁧氲畣慬楴湯䡳礀瀀 2" xfId="25533" xr:uid="{00000000-0005-0000-0000-0000A7630000}"/>
    <cellStyle name="汮⁹戨瑯潴⁭慴汢⥥攀爀氀椀渀欀" xfId="19594" xr:uid="{00000000-0005-0000-0000-0000A8630000}"/>
    <cellStyle name="汮⁹戨瑯潴⁭慴汢⥥攀爀氀椀渀欀 2" xfId="25534" xr:uid="{00000000-0005-0000-0000-0000A9630000}"/>
    <cellStyle name="汮⁹挨污⥣⁭慴汢⥥攀爀氀椀渀欀" xfId="19595" xr:uid="{00000000-0005-0000-0000-0000AA630000}"/>
    <cellStyle name="汮⁹挨污⥣⁭慴汢⥥攀爀氀椀渀欀 2" xfId="25535" xr:uid="{00000000-0005-0000-0000-0000AB630000}"/>
    <cellStyle name="汮⁹挨污Ᵽ氠晥⥴⥥攀爀氀椀渀欀" xfId="19596" xr:uid="{00000000-0005-0000-0000-0000AC630000}"/>
    <cellStyle name="汮⁹挨污Ᵽ氠晥⥴⥥攀爀氀椀渀欀 2" xfId="25536" xr:uid="{00000000-0005-0000-0000-0000AD630000}"/>
    <cellStyle name="汮⁹挨污Ᵽ渠⁯潢摲牥爩氀椀渀欀" xfId="19597" xr:uid="{00000000-0005-0000-0000-0000AE630000}"/>
    <cellStyle name="汮⁹挨污Ᵽ渠⁯潢摲牥爩氀椀渀欀 2" xfId="25537" xr:uid="{00000000-0005-0000-0000-0000AF630000}"/>
    <cellStyle name="汮⁹栨慥敤⥲⁯潢摲牥爩氀椀渀欀" xfId="19598" xr:uid="{00000000-0005-0000-0000-0000B0630000}"/>
    <cellStyle name="汮⁹栨慥敤⥲⁯潢摲牥爩氀椀渀欀 2" xfId="25538" xr:uid="{00000000-0005-0000-0000-0000B1630000}"/>
    <cellStyle name="汮⁹栨慥敤Ⱳ挠湥整⥲爩氀椀渀欀" xfId="19599" xr:uid="{00000000-0005-0000-0000-0000B2630000}"/>
    <cellStyle name="汮⁹栨慥敤Ⱳ挠湥整⥲爩氀椀渀欀 2" xfId="25539" xr:uid="{00000000-0005-0000-0000-0000B3630000}"/>
    <cellStyle name="汮⁹栨慥敤Ⱳ氠晥⥴⥲爩氀椀渀欀" xfId="19600" xr:uid="{00000000-0005-0000-0000-0000B4630000}"/>
    <cellStyle name="汮⁹栨慥敤Ⱳ氠晥⥴⥲爩氀椀渀欀 2" xfId="25540" xr:uid="{00000000-0005-0000-0000-0000B5630000}"/>
    <cellStyle name="汮⁹栨慥敤Ⱳ渠⁯潢摲牥‬敬瑦欩" xfId="19601" xr:uid="{00000000-0005-0000-0000-0000B6630000}"/>
    <cellStyle name="汮⁹栨慥敤Ⱳ渠⁯潢摲牥‬敬瑦欩 2" xfId="25541" xr:uid="{00000000-0005-0000-0000-0000B7630000}"/>
    <cellStyle name="汮⁹栨慥敤Ⱳ渠⁯潢摲牥氩椀渀欀" xfId="19602" xr:uid="{00000000-0005-0000-0000-0000B8630000}"/>
    <cellStyle name="汮⁹栨慥敤Ⱳ渠⁯潢摲牥氩椀渀欀 2" xfId="25542" xr:uid="{00000000-0005-0000-0000-0000B9630000}"/>
    <cellStyle name="汮⁹氨晥⥴Ⱳ渠⁯潢摲牥‬敬瑦欩" xfId="19603" xr:uid="{00000000-0005-0000-0000-0000BA630000}"/>
    <cellStyle name="汮⁹氨晥⥴Ⱳ渠⁯潢摲牥‬敬瑦欩 2" xfId="25543" xr:uid="{00000000-0005-0000-0000-0000BB630000}"/>
    <cellStyle name="汮⁹渨慯楬湧爩瘬散瑮牥 敬瑦欩" xfId="19604" xr:uid="{00000000-0005-0000-0000-0000BC630000}"/>
    <cellStyle name="汮⁹渨慯楬湧爩瘬散瑮牥 敬瑦欩 2" xfId="25544" xr:uid="{00000000-0005-0000-0000-0000BD630000}"/>
    <cellStyle name="汮⁹渨⁯潢摲牥 潢摲牥‬敬瑦欩" xfId="19605" xr:uid="{00000000-0005-0000-0000-0000BE630000}"/>
    <cellStyle name="汮⁹渨⁯潢摲牥 潢摲牥‬敬瑦欩 2" xfId="25545" xr:uid="{00000000-0005-0000-0000-0000BF630000}"/>
    <cellStyle name="汮⁹渨⁯潢摲牥瘬散瑮牥 敬瑦欩" xfId="19606" xr:uid="{00000000-0005-0000-0000-0000C0630000}"/>
    <cellStyle name="汮⁹渨⁯潢摲牥瘬散瑮牥 敬瑦欩 2" xfId="25546" xr:uid="{00000000-0005-0000-0000-0000C1630000}"/>
    <cellStyle name="汮⁹牬慧楬湧爩瘬散瑮牥 敬" xfId="19607" xr:uid="{00000000-0005-0000-0000-0000C2630000}"/>
    <cellStyle name="汮⁹牬慧楬湧爩瘬散瑮牥 敬 2" xfId="25547" xr:uid="{00000000-0005-0000-0000-0000C3630000}"/>
    <cellStyle name="汮摹〠〮0䌀R礀瀀" xfId="19608" xr:uid="{00000000-0005-0000-0000-0000C4630000}"/>
    <cellStyle name="汮摹〠〮0䌀R礀瀀 2" xfId="25548" xr:uid="{00000000-0005-0000-0000-0000C5630000}"/>
    <cellStyle name="潢瑴浯弩䍃R礀瀀攀爀氀椀渀欀" xfId="19609" xr:uid="{00000000-0005-0000-0000-0000C6630000}"/>
    <cellStyle name="潢瑴浯弩䍃R礀瀀攀爀氀椀渀欀 2" xfId="25549" xr:uid="{00000000-0005-0000-0000-0000C7630000}"/>
    <cellStyle name="潴⥰⥴弩䍃R礀瀀攀爀氀椀" xfId="19610" xr:uid="{00000000-0005-0000-0000-0000C8630000}"/>
    <cellStyle name="潴⥰⥴弩䍃R礀瀀攀爀氀椀 2" xfId="25550" xr:uid="{00000000-0005-0000-0000-0000C9630000}"/>
    <cellStyle name="爀氀椀渀欀" xfId="19611" xr:uid="{00000000-0005-0000-0000-0000CA630000}"/>
    <cellStyle name="爀氀椀渀欀 2" xfId="25551" xr:uid="{00000000-0005-0000-0000-0000CB630000}"/>
    <cellStyle name="牥慤嵹渀欀" xfId="19612" xr:uid="{00000000-0005-0000-0000-0000CC630000}"/>
    <cellStyle name="牥慤嵹渀欀 2" xfId="25552" xr:uid="{00000000-0005-0000-0000-0000CD630000}"/>
    <cellStyle name="牥湉異⁴渨⁯潢摲牥 牌瑧牥 敬瑦欩" xfId="19613" xr:uid="{00000000-0005-0000-0000-0000CE630000}"/>
    <cellStyle name="牥湉異⁴渨⁯潢摲牥 牌瑧牥 敬瑦欩 2" xfId="25553" xr:uid="{00000000-0005-0000-0000-0000CF630000}"/>
    <cellStyle name="牥湉異⁴渨⁯潢摲牥戬汯⥤湯⥴敬瑦欩" xfId="19614" xr:uid="{00000000-0005-0000-0000-0000D0630000}"/>
    <cellStyle name="牥湉異⁴渨⁯潢摲牥戬汯⥤湯⥴敬瑦欩 2" xfId="25554" xr:uid="{00000000-0005-0000-0000-0000D1630000}"/>
    <cellStyle name="牥湉異⁴渨⁯潢摲牥‬敬瑦爩 敬瑦欩" xfId="19615" xr:uid="{00000000-0005-0000-0000-0000D2630000}"/>
    <cellStyle name="牥湉異⁴渨⁯潢摲牥‬敬瑦爩 敬瑦欩 2" xfId="25555" xr:uid="{00000000-0005-0000-0000-0000D3630000}"/>
    <cellStyle name="牥湉異⁴渨⁯潢摲牥‬潮映湯⥴敬瑦欩" xfId="19616" xr:uid="{00000000-0005-0000-0000-0000D4630000}"/>
    <cellStyle name="牥湉異⁴渨⁯潢摲牥‬潮映湯⥴敬瑦欩 2" xfId="25556" xr:uid="{00000000-0005-0000-0000-0000D5630000}"/>
    <cellStyle name="牥湉異⁴渨⁯潢摲牥瘩散瑮牥 敬瑦欩" xfId="19617" xr:uid="{00000000-0005-0000-0000-0000D6630000}"/>
    <cellStyle name="牥湉異⁴渨⁯潢摲牥瘩散瑮牥 敬瑦欩 2" xfId="25557" xr:uid="{00000000-0005-0000-0000-0000D7630000}"/>
    <cellStyle name="牥湉異⁴潒慭彮䍃牒" xfId="19618" xr:uid="{00000000-0005-0000-0000-0000D8630000}"/>
    <cellStyle name="牥湉異⁴潒慭彮䍃牒 2" xfId="25558" xr:uid="{00000000-0005-0000-0000-0000D9630000}"/>
    <cellStyle name="牥湉異⁴眨楨整搩牥戬汯⥤湯⥴敬瑦欩" xfId="19619" xr:uid="{00000000-0005-0000-0000-0000DA630000}"/>
    <cellStyle name="牥湉異⁴眨楨整搩牥戬汯⥤湯⥴敬瑦欩 2" xfId="25559" xr:uid="{00000000-0005-0000-0000-0000DB630000}"/>
    <cellStyle name="牥湉異彴慣捬汵瑡潩獮汯⥤湯⥴敬瑦欩" xfId="19620" xr:uid="{00000000-0005-0000-0000-0000DC630000}"/>
    <cellStyle name="牥湉異彴慣捬汵瑡潩獮汯⥤湯⥴敬瑦欩 2" xfId="25560" xr:uid="{00000000-0005-0000-0000-0000DD630000}"/>
    <cellStyle name="牧祥洩弩䍃R礀瀀攀爀氀椀渀" xfId="19621" xr:uid="{00000000-0005-0000-0000-0000DE630000}"/>
    <cellStyle name="牧祥洩弩䍃R礀瀀攀爀氀椀渀 2" xfId="25561" xr:uid="{00000000-0005-0000-0000-0000DF630000}"/>
    <cellStyle name="牮慤嵹渀欀" xfId="19622" xr:uid="{00000000-0005-0000-0000-0000E0630000}"/>
    <cellStyle name="牮慤嵹渀欀 2" xfId="25562" xr:uid="{00000000-0005-0000-0000-0000E1630000}"/>
    <cellStyle name="瑡摥〠〮0䌀R礀瀀攀爀氀椀渀欀" xfId="19623" xr:uid="{00000000-0005-0000-0000-0000E2630000}"/>
    <cellStyle name="瑡摥〠〮0䌀R礀瀀攀爀氀椀渀欀 2" xfId="25563" xr:uid="{00000000-0005-0000-0000-0000E3630000}"/>
    <cellStyle name="異彴慣捬汵瑡" xfId="19624" xr:uid="{00000000-0005-0000-0000-0000E4630000}"/>
    <cellStyle name="異彴慣捬汵瑡 2" xfId="25564" xr:uid="{00000000-0005-0000-0000-0000E5630000}"/>
    <cellStyle name="祣⸠〰䍟剃" xfId="19625" xr:uid="{00000000-0005-0000-0000-0000E6630000}"/>
    <cellStyle name="祣⸠〰䍟剃 2" xfId="25565" xr:uid="{00000000-0005-0000-0000-0000E7630000}"/>
    <cellStyle name="祣攰渀挀礀 嬀　崀" xfId="19626" xr:uid="{00000000-0005-0000-0000-0000E8630000}"/>
    <cellStyle name="祣攰渀挀礀 嬀　崀 2" xfId="25566" xr:uid="{00000000-0005-0000-0000-0000E9630000}"/>
    <cellStyle name="䑆㈠〰〶‱䕒佃嵎⡜␢⌢⌬〣〮⥜〰〰" xfId="19627" xr:uid="{00000000-0005-0000-0000-0000EA630000}"/>
    <cellStyle name="䑆㈠〰〶‱䕒佃嵎⡜␢⌢⌬〣〮⥜〰〰 2" xfId="25567" xr:uid="{00000000-0005-0000-0000-0000EB630000}"/>
    <cellStyle name="䕤䱐䐠呁剁" xfId="19628" xr:uid="{00000000-0005-0000-0000-0000EC630000}"/>
    <cellStyle name="䕤䱐䐠呁剁 2" xfId="25568" xr:uid="{00000000-0005-0000-0000-0000ED630000}"/>
    <cellStyle name="⁤䰰䐠呁剁礀 " xfId="19629" xr:uid="{00000000-0005-0000-0000-0000EE630000}"/>
    <cellStyle name="⁤䰰䐠呁剁礀  2" xfId="25569" xr:uid="{00000000-0005-0000-0000-0000EF630000}"/>
    <cellStyle name="䱐" xfId="19630" xr:uid="{00000000-0005-0000-0000-0000F0630000}"/>
    <cellStyle name="䱐 2" xfId="25570" xr:uid="{00000000-0005-0000-0000-0000F1630000}"/>
  </cellStyles>
  <dxfs count="0"/>
  <tableStyles count="0" defaultTableStyle="TableStyleMedium9" defaultPivotStyle="PivotStyleLight16"/>
  <colors>
    <mruColors>
      <color rgb="FFFFFF99"/>
      <color rgb="FFDDDDDD"/>
      <color rgb="FFCC9900"/>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100853</xdr:colOff>
      <xdr:row>2</xdr:row>
      <xdr:rowOff>0</xdr:rowOff>
    </xdr:from>
    <xdr:to>
      <xdr:col>0</xdr:col>
      <xdr:colOff>7306235</xdr:colOff>
      <xdr:row>10</xdr:row>
      <xdr:rowOff>347382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0853" y="1479176"/>
          <a:ext cx="7205382" cy="1770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300">
              <a:solidFill>
                <a:schemeClr val="dk1"/>
              </a:solidFill>
              <a:effectLst/>
              <a:latin typeface="Arial" panose="020B0604020202020204" pitchFamily="34" charset="0"/>
              <a:ea typeface="+mn-ea"/>
              <a:cs typeface="Arial" panose="020B0604020202020204" pitchFamily="34" charset="0"/>
            </a:rPr>
            <a:t>POUs must submit the following four Standardized Tables to the Energy Commission as part of the IRP Filing. The Energy Commission encourages POUs to submit data for multiple scenarios, though POUs are only required to submit data for one scenario that meets the requirements of PUC Section 9621. Annual data must be reported in the Standardized Tables through the planning horizon. </a:t>
          </a:r>
        </a:p>
        <a:p>
          <a:endParaRPr lang="en-US" sz="1300" baseline="0">
            <a:solidFill>
              <a:schemeClr val="dk1"/>
            </a:solidFill>
            <a:effectLst/>
            <a:latin typeface="Arial" panose="020B0604020202020204" pitchFamily="34" charset="0"/>
            <a:ea typeface="+mn-ea"/>
            <a:cs typeface="Arial" panose="020B0604020202020204" pitchFamily="34" charset="0"/>
          </a:endParaRPr>
        </a:p>
        <a:p>
          <a:r>
            <a:rPr lang="en-US" sz="1300" baseline="0">
              <a:solidFill>
                <a:schemeClr val="dk1"/>
              </a:solidFill>
              <a:effectLst/>
              <a:latin typeface="Arial" panose="020B0604020202020204" pitchFamily="34" charset="0"/>
              <a:ea typeface="+mn-ea"/>
              <a:cs typeface="Arial" panose="020B0604020202020204" pitchFamily="34" charset="0"/>
            </a:rPr>
            <a:t>Instructions for filling out the tables are in Appendix B Standardized Reporting Tables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363961</xdr:colOff>
      <xdr:row>4</xdr:row>
      <xdr:rowOff>161413</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801100" y="0"/>
          <a:ext cx="1102149"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886950" y="74083"/>
          <a:ext cx="1102149" cy="961513"/>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0</xdr:colOff>
      <xdr:row>0</xdr:row>
      <xdr:rowOff>74083</xdr:rowOff>
    </xdr:from>
    <xdr:ext cx="1102149" cy="961513"/>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4083"/>
          <a:ext cx="1102149" cy="961513"/>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4</xdr:col>
      <xdr:colOff>363961</xdr:colOff>
      <xdr:row>4</xdr:row>
      <xdr:rowOff>161413</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010525" y="0"/>
          <a:ext cx="1102149"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IMATE\SECURE\Production\2D_REPNew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rtknox\Divisions\CAPERS\CAPRAPSCHE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Users\dvidaver\Desktop\My%20Work%20Documents\0%20-%20SB%20350\OIR\Standardized%20Forms\Copy%20of%202013_SMUD_CEC-RPS-POU_06272014_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Users\rkennedy\AppData\Local\Microsoft\Windows\Temporary%20Internet%20Files\Content.Outlook\51R6DUP6\Copy%20of%202013_SMUD_CEC-RPS-POU_06272014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sheetName val="PRODUCTION REPORTS"/>
      <sheetName val="MASTER"/>
      <sheetName val="ANIMATION ONLY"/>
      <sheetName val="CONCEP-STREET"/>
      <sheetName val="ANIMATION COST FORECAST"/>
      <sheetName val="WEEKLY"/>
      <sheetName val="Sheet1"/>
      <sheetName val="EXTERNAL ANIMATION"/>
      <sheetName val="LMA"/>
    </sheetNames>
    <sheetDataSet>
      <sheetData sheetId="0" refreshError="1"/>
      <sheetData sheetId="1" refreshError="1"/>
      <sheetData sheetId="2" refreshError="1">
        <row r="18">
          <cell r="N18" t="str">
            <v>ENGINEERING</v>
          </cell>
          <cell r="Y18" t="str">
            <v>WK Count</v>
          </cell>
          <cell r="Z18" t="str">
            <v>Total Days</v>
          </cell>
        </row>
        <row r="20">
          <cell r="A20" t="str">
            <v>PREP</v>
          </cell>
          <cell r="F20" t="str">
            <v>ANIMATION</v>
          </cell>
          <cell r="I20" t="str">
            <v>INK &amp; PAINT</v>
          </cell>
          <cell r="L20" t="str">
            <v>ALPHA</v>
          </cell>
          <cell r="N20" t="str">
            <v>BETA</v>
          </cell>
          <cell r="P20" t="str">
            <v>RTM</v>
          </cell>
          <cell r="Y20">
            <v>11</v>
          </cell>
          <cell r="Z20">
            <v>77</v>
          </cell>
        </row>
        <row r="31">
          <cell r="A31" t="str">
            <v>Wks</v>
          </cell>
          <cell r="B31" t="str">
            <v>Days</v>
          </cell>
          <cell r="F31" t="str">
            <v>Wks</v>
          </cell>
          <cell r="G31" t="str">
            <v>Days</v>
          </cell>
          <cell r="H31" t="str">
            <v>Frames</v>
          </cell>
          <cell r="I31" t="str">
            <v>Wks</v>
          </cell>
          <cell r="J31" t="str">
            <v>Days</v>
          </cell>
          <cell r="Y31">
            <v>16</v>
          </cell>
          <cell r="Z31">
            <v>110</v>
          </cell>
        </row>
        <row r="32">
          <cell r="A32">
            <v>9</v>
          </cell>
          <cell r="B32">
            <v>77</v>
          </cell>
          <cell r="F32">
            <v>10</v>
          </cell>
          <cell r="G32">
            <v>110</v>
          </cell>
          <cell r="H32">
            <v>4500</v>
          </cell>
          <cell r="I32">
            <v>5</v>
          </cell>
          <cell r="J32">
            <v>49</v>
          </cell>
          <cell r="K32">
            <v>21</v>
          </cell>
          <cell r="M32">
            <v>29</v>
          </cell>
          <cell r="O32">
            <v>29</v>
          </cell>
          <cell r="Q32">
            <v>29</v>
          </cell>
          <cell r="Y32">
            <v>7</v>
          </cell>
          <cell r="Z32">
            <v>49</v>
          </cell>
        </row>
        <row r="45">
          <cell r="Y45">
            <v>154</v>
          </cell>
          <cell r="Z45">
            <v>35</v>
          </cell>
        </row>
        <row r="49">
          <cell r="N49" t="str">
            <v>ENGINEERING</v>
          </cell>
          <cell r="Y49" t="str">
            <v>WK Count</v>
          </cell>
          <cell r="Z49" t="str">
            <v>Total Days</v>
          </cell>
        </row>
        <row r="53">
          <cell r="A53" t="str">
            <v>PREP</v>
          </cell>
          <cell r="F53" t="str">
            <v>ANIMATION</v>
          </cell>
          <cell r="I53" t="str">
            <v>INK &amp; PAINT</v>
          </cell>
          <cell r="L53" t="str">
            <v>ALPHA</v>
          </cell>
          <cell r="N53" t="str">
            <v>BETA</v>
          </cell>
          <cell r="P53" t="str">
            <v>RTM</v>
          </cell>
          <cell r="Y53">
            <v>22</v>
          </cell>
          <cell r="Z53">
            <v>154</v>
          </cell>
        </row>
        <row r="64">
          <cell r="A64" t="str">
            <v>Wks</v>
          </cell>
          <cell r="B64" t="str">
            <v>Days</v>
          </cell>
          <cell r="F64" t="str">
            <v>Wks</v>
          </cell>
          <cell r="G64" t="str">
            <v>Days</v>
          </cell>
          <cell r="H64" t="str">
            <v>Frames</v>
          </cell>
          <cell r="I64" t="str">
            <v>Wks</v>
          </cell>
          <cell r="J64" t="str">
            <v>Days</v>
          </cell>
          <cell r="Y64">
            <v>16</v>
          </cell>
          <cell r="Z64">
            <v>76.666666666666671</v>
          </cell>
        </row>
        <row r="65">
          <cell r="A65">
            <v>20</v>
          </cell>
          <cell r="B65">
            <v>154</v>
          </cell>
          <cell r="F65">
            <v>6.666666666666667</v>
          </cell>
          <cell r="G65">
            <v>76.666666666666671</v>
          </cell>
          <cell r="H65">
            <v>3000</v>
          </cell>
          <cell r="I65">
            <v>3.3333333333333335</v>
          </cell>
          <cell r="J65">
            <v>37.333333333333336</v>
          </cell>
          <cell r="K65">
            <v>21</v>
          </cell>
          <cell r="M65">
            <v>29</v>
          </cell>
          <cell r="O65">
            <v>29</v>
          </cell>
          <cell r="Q65">
            <v>29</v>
          </cell>
          <cell r="Y65">
            <v>9</v>
          </cell>
          <cell r="Z65">
            <v>37.333333333333336</v>
          </cell>
        </row>
        <row r="93">
          <cell r="Y93">
            <v>154</v>
          </cell>
          <cell r="Z93">
            <v>23.333333333333336</v>
          </cell>
        </row>
        <row r="94">
          <cell r="Y94">
            <v>154</v>
          </cell>
          <cell r="Z94">
            <v>23.333333333333336</v>
          </cell>
        </row>
        <row r="97">
          <cell r="N97" t="str">
            <v>ENGINEERING</v>
          </cell>
          <cell r="Y97" t="str">
            <v>WK Count</v>
          </cell>
          <cell r="Z97" t="str">
            <v>Total Days</v>
          </cell>
        </row>
        <row r="98">
          <cell r="N98" t="str">
            <v>ENGINEERING</v>
          </cell>
          <cell r="R98" t="str">
            <v>MULAN STORY STUDIO</v>
          </cell>
          <cell r="V98" t="str">
            <v xml:space="preserve">START </v>
          </cell>
          <cell r="W98" t="str">
            <v>FRAMES</v>
          </cell>
          <cell r="X98">
            <v>5100</v>
          </cell>
          <cell r="Y98" t="str">
            <v>WK Count</v>
          </cell>
          <cell r="Z98" t="str">
            <v>Total Days</v>
          </cell>
          <cell r="AA98">
            <v>0</v>
          </cell>
          <cell r="AB98">
            <v>0</v>
          </cell>
          <cell r="AC98">
            <v>0</v>
          </cell>
          <cell r="AD98">
            <v>0</v>
          </cell>
          <cell r="AE98">
            <v>0</v>
          </cell>
          <cell r="AF98">
            <v>0</v>
          </cell>
          <cell r="AG98">
            <v>0</v>
          </cell>
          <cell r="AH98">
            <v>0</v>
          </cell>
          <cell r="AI98">
            <v>0</v>
          </cell>
          <cell r="AJ98">
            <v>0</v>
          </cell>
          <cell r="AK98">
            <v>0</v>
          </cell>
          <cell r="AL98">
            <v>0</v>
          </cell>
          <cell r="AM98">
            <v>35639</v>
          </cell>
          <cell r="AN98">
            <v>35646</v>
          </cell>
          <cell r="AO98">
            <v>35653</v>
          </cell>
          <cell r="AP98">
            <v>35660</v>
          </cell>
          <cell r="AQ98">
            <v>35667</v>
          </cell>
          <cell r="AR98">
            <v>35674</v>
          </cell>
          <cell r="AS98">
            <v>35681</v>
          </cell>
          <cell r="AT98">
            <v>35688</v>
          </cell>
          <cell r="AU98">
            <v>35695</v>
          </cell>
          <cell r="AV98">
            <v>35702</v>
          </cell>
          <cell r="AW98">
            <v>35709</v>
          </cell>
          <cell r="AX98">
            <v>35716</v>
          </cell>
          <cell r="AY98">
            <v>35723</v>
          </cell>
          <cell r="AZ98">
            <v>35730</v>
          </cell>
          <cell r="BA98">
            <v>0</v>
          </cell>
          <cell r="BB98">
            <v>0</v>
          </cell>
          <cell r="BC98">
            <v>0</v>
          </cell>
          <cell r="BD98">
            <v>0</v>
          </cell>
          <cell r="BE98">
            <v>0</v>
          </cell>
          <cell r="BF98">
            <v>0</v>
          </cell>
          <cell r="BG98">
            <v>0</v>
          </cell>
          <cell r="BH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row>
        <row r="99">
          <cell r="A99" t="str">
            <v>PREP</v>
          </cell>
          <cell r="F99" t="str">
            <v>ANIMATION</v>
          </cell>
          <cell r="I99" t="str">
            <v>INK &amp; PAINT</v>
          </cell>
          <cell r="L99" t="str">
            <v>ALPHA</v>
          </cell>
          <cell r="N99" t="str">
            <v>BETA</v>
          </cell>
          <cell r="P99" t="str">
            <v>RTM</v>
          </cell>
          <cell r="R99" t="str">
            <v>STREET</v>
          </cell>
          <cell r="T99" t="str">
            <v>Prep Projection</v>
          </cell>
          <cell r="V99" t="str">
            <v xml:space="preserve">START </v>
          </cell>
          <cell r="W99" t="str">
            <v>END</v>
          </cell>
          <cell r="X99">
            <v>500</v>
          </cell>
          <cell r="Y99">
            <v>14</v>
          </cell>
          <cell r="Z99">
            <v>94.5</v>
          </cell>
          <cell r="AA99">
            <v>0</v>
          </cell>
          <cell r="AB99">
            <v>0</v>
          </cell>
          <cell r="AC99">
            <v>0</v>
          </cell>
          <cell r="AD99">
            <v>0</v>
          </cell>
          <cell r="AE99">
            <v>0</v>
          </cell>
          <cell r="AF99">
            <v>0</v>
          </cell>
          <cell r="AG99">
            <v>0</v>
          </cell>
          <cell r="AH99">
            <v>0</v>
          </cell>
          <cell r="AI99">
            <v>0</v>
          </cell>
          <cell r="AJ99">
            <v>0</v>
          </cell>
          <cell r="AK99">
            <v>0</v>
          </cell>
          <cell r="AL99">
            <v>0</v>
          </cell>
          <cell r="AM99">
            <v>35639</v>
          </cell>
          <cell r="AN99">
            <v>35646</v>
          </cell>
          <cell r="AO99">
            <v>35653</v>
          </cell>
          <cell r="AP99">
            <v>35660</v>
          </cell>
          <cell r="AQ99">
            <v>35667</v>
          </cell>
          <cell r="AR99">
            <v>35674</v>
          </cell>
          <cell r="AS99">
            <v>35681</v>
          </cell>
          <cell r="AT99">
            <v>35688</v>
          </cell>
          <cell r="AU99">
            <v>35695</v>
          </cell>
          <cell r="AV99">
            <v>35702</v>
          </cell>
          <cell r="AW99">
            <v>35709</v>
          </cell>
          <cell r="AX99">
            <v>35716</v>
          </cell>
          <cell r="AY99">
            <v>0</v>
          </cell>
          <cell r="AZ99">
            <v>0</v>
          </cell>
          <cell r="BA99">
            <v>0</v>
          </cell>
          <cell r="BB99">
            <v>0</v>
          </cell>
          <cell r="BC99">
            <v>0</v>
          </cell>
          <cell r="BD99">
            <v>0</v>
          </cell>
          <cell r="BE99">
            <v>0</v>
          </cell>
          <cell r="BF99">
            <v>0</v>
          </cell>
          <cell r="BG99">
            <v>0</v>
          </cell>
          <cell r="BH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row>
        <row r="100">
          <cell r="A100" t="str">
            <v>PREP</v>
          </cell>
          <cell r="F100" t="str">
            <v>ANIMATION</v>
          </cell>
          <cell r="I100" t="str">
            <v>INK &amp; PAINT</v>
          </cell>
          <cell r="L100" t="str">
            <v>ALPHA</v>
          </cell>
          <cell r="N100" t="str">
            <v>BETA</v>
          </cell>
          <cell r="P100" t="str">
            <v>RTM</v>
          </cell>
          <cell r="R100" t="str">
            <v>STREET</v>
          </cell>
          <cell r="S100" t="str">
            <v>PRODUCTION TO DATE</v>
          </cell>
          <cell r="T100" t="str">
            <v>Prep Projection</v>
          </cell>
          <cell r="V100">
            <v>35636</v>
          </cell>
          <cell r="W100">
            <v>35721.4</v>
          </cell>
          <cell r="X100">
            <v>500</v>
          </cell>
          <cell r="Y100">
            <v>12</v>
          </cell>
          <cell r="Z100">
            <v>85.399999999999991</v>
          </cell>
          <cell r="AA100">
            <v>0</v>
          </cell>
          <cell r="AB100">
            <v>0</v>
          </cell>
          <cell r="AC100">
            <v>0</v>
          </cell>
          <cell r="AD100">
            <v>0</v>
          </cell>
          <cell r="AE100">
            <v>0</v>
          </cell>
          <cell r="AF100">
            <v>0</v>
          </cell>
          <cell r="AG100">
            <v>0</v>
          </cell>
          <cell r="AH100">
            <v>0</v>
          </cell>
          <cell r="AI100">
            <v>0</v>
          </cell>
          <cell r="AJ100">
            <v>0</v>
          </cell>
          <cell r="AK100">
            <v>0</v>
          </cell>
          <cell r="AL100">
            <v>0</v>
          </cell>
          <cell r="AM100">
            <v>125</v>
          </cell>
          <cell r="AN100">
            <v>250</v>
          </cell>
          <cell r="AO100">
            <v>375</v>
          </cell>
          <cell r="AP100">
            <v>500</v>
          </cell>
          <cell r="AQ100">
            <v>500</v>
          </cell>
          <cell r="AR100">
            <v>500</v>
          </cell>
          <cell r="AS100">
            <v>500</v>
          </cell>
          <cell r="AT100">
            <v>500</v>
          </cell>
          <cell r="AU100">
            <v>500</v>
          </cell>
          <cell r="AV100">
            <v>500</v>
          </cell>
          <cell r="AW100">
            <v>500</v>
          </cell>
          <cell r="AX100">
            <v>500</v>
          </cell>
          <cell r="AY100">
            <v>0</v>
          </cell>
          <cell r="AZ100">
            <v>0</v>
          </cell>
          <cell r="BA100">
            <v>0</v>
          </cell>
          <cell r="BB100">
            <v>0</v>
          </cell>
          <cell r="BC100">
            <v>0</v>
          </cell>
          <cell r="BD100">
            <v>0</v>
          </cell>
          <cell r="BE100">
            <v>0</v>
          </cell>
          <cell r="BF100">
            <v>0</v>
          </cell>
          <cell r="BG100">
            <v>0</v>
          </cell>
          <cell r="BH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row>
        <row r="101">
          <cell r="S101" t="str">
            <v>PRODUCTION TO DATE</v>
          </cell>
          <cell r="AS101" t="str">
            <v>WK 1</v>
          </cell>
          <cell r="AT101" t="str">
            <v>WK 2</v>
          </cell>
          <cell r="AU101" t="str">
            <v>WK 3</v>
          </cell>
          <cell r="AV101" t="str">
            <v>WK 4</v>
          </cell>
          <cell r="AW101" t="str">
            <v>WK 5</v>
          </cell>
          <cell r="AX101" t="str">
            <v>WK 6</v>
          </cell>
          <cell r="AY101" t="str">
            <v>WK 7</v>
          </cell>
          <cell r="AZ101" t="str">
            <v>WK 8</v>
          </cell>
          <cell r="BA101" t="str">
            <v>WK 9</v>
          </cell>
          <cell r="BB101" t="str">
            <v>WK 10</v>
          </cell>
          <cell r="BC101" t="str">
            <v>WK 11</v>
          </cell>
          <cell r="BD101" t="str">
            <v>WK 12</v>
          </cell>
          <cell r="BE101" t="str">
            <v>WK 13</v>
          </cell>
        </row>
        <row r="102">
          <cell r="T102" t="str">
            <v>Scenes Issued</v>
          </cell>
          <cell r="U102">
            <v>0.87008695652173917</v>
          </cell>
          <cell r="V102">
            <v>5003</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1700</v>
          </cell>
          <cell r="AT102">
            <v>0</v>
          </cell>
          <cell r="AU102">
            <v>568</v>
          </cell>
          <cell r="AV102">
            <v>0</v>
          </cell>
          <cell r="AW102">
            <v>262</v>
          </cell>
          <cell r="AX102">
            <v>864</v>
          </cell>
          <cell r="AY102">
            <v>486</v>
          </cell>
          <cell r="AZ102">
            <v>347</v>
          </cell>
          <cell r="BA102">
            <v>0</v>
          </cell>
          <cell r="BB102">
            <v>666</v>
          </cell>
          <cell r="BC102">
            <v>110</v>
          </cell>
          <cell r="BD102">
            <v>0</v>
          </cell>
          <cell r="BE102">
            <v>0</v>
          </cell>
        </row>
        <row r="103">
          <cell r="T103" t="str">
            <v>Scenes Issued</v>
          </cell>
          <cell r="U103">
            <v>0.98098039215686272</v>
          </cell>
          <cell r="V103">
            <v>5003</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1700</v>
          </cell>
          <cell r="AT103">
            <v>0</v>
          </cell>
          <cell r="AU103">
            <v>568</v>
          </cell>
          <cell r="AV103">
            <v>0</v>
          </cell>
          <cell r="AW103">
            <v>262</v>
          </cell>
          <cell r="AX103">
            <v>864</v>
          </cell>
          <cell r="AY103">
            <v>486</v>
          </cell>
          <cell r="AZ103">
            <v>347</v>
          </cell>
          <cell r="BA103">
            <v>0</v>
          </cell>
          <cell r="BB103">
            <v>666</v>
          </cell>
          <cell r="BC103">
            <v>110</v>
          </cell>
          <cell r="BD103">
            <v>0</v>
          </cell>
          <cell r="BE103">
            <v>0</v>
          </cell>
        </row>
        <row r="104">
          <cell r="T104" t="str">
            <v>Into Rough</v>
          </cell>
          <cell r="U104">
            <v>0.87235294117647055</v>
          </cell>
          <cell r="V104">
            <v>4449</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60</v>
          </cell>
          <cell r="AV104">
            <v>170</v>
          </cell>
          <cell r="AW104">
            <v>527</v>
          </cell>
          <cell r="AX104">
            <v>115</v>
          </cell>
          <cell r="AY104">
            <v>0</v>
          </cell>
          <cell r="AZ104">
            <v>1019</v>
          </cell>
          <cell r="BA104">
            <v>0</v>
          </cell>
          <cell r="BB104">
            <v>593</v>
          </cell>
          <cell r="BC104">
            <v>1148</v>
          </cell>
          <cell r="BD104">
            <v>817</v>
          </cell>
          <cell r="BE104">
            <v>0</v>
          </cell>
        </row>
        <row r="105">
          <cell r="T105" t="str">
            <v>Rough Complete</v>
          </cell>
          <cell r="U105">
            <v>0.81803921568627447</v>
          </cell>
          <cell r="V105">
            <v>4172</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60</v>
          </cell>
          <cell r="AV105">
            <v>65</v>
          </cell>
          <cell r="AW105">
            <v>114</v>
          </cell>
          <cell r="AX105">
            <v>323</v>
          </cell>
          <cell r="AY105">
            <v>352</v>
          </cell>
          <cell r="AZ105">
            <v>121</v>
          </cell>
          <cell r="BA105">
            <v>0</v>
          </cell>
          <cell r="BB105">
            <v>1204</v>
          </cell>
          <cell r="BC105">
            <v>274</v>
          </cell>
          <cell r="BD105">
            <v>1139</v>
          </cell>
          <cell r="BE105">
            <v>520</v>
          </cell>
        </row>
        <row r="106">
          <cell r="T106" t="str">
            <v>Ruff Approved</v>
          </cell>
          <cell r="U106">
            <v>0.7415686274509804</v>
          </cell>
          <cell r="V106">
            <v>3782</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60</v>
          </cell>
          <cell r="AV106">
            <v>65</v>
          </cell>
          <cell r="AW106">
            <v>10</v>
          </cell>
          <cell r="AX106">
            <v>294</v>
          </cell>
          <cell r="AY106">
            <v>294</v>
          </cell>
          <cell r="AZ106">
            <v>157</v>
          </cell>
          <cell r="BA106">
            <v>0</v>
          </cell>
          <cell r="BB106">
            <v>1116</v>
          </cell>
          <cell r="BC106">
            <v>238</v>
          </cell>
          <cell r="BD106">
            <v>1077</v>
          </cell>
          <cell r="BE106">
            <v>471</v>
          </cell>
        </row>
        <row r="107">
          <cell r="T107" t="str">
            <v>Clean Complete</v>
          </cell>
          <cell r="U107">
            <v>0.50901960784313727</v>
          </cell>
          <cell r="V107">
            <v>2596</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3</v>
          </cell>
          <cell r="AV107">
            <v>64</v>
          </cell>
          <cell r="AW107">
            <v>2</v>
          </cell>
          <cell r="AX107">
            <v>18</v>
          </cell>
          <cell r="AY107">
            <v>167</v>
          </cell>
          <cell r="AZ107">
            <v>115</v>
          </cell>
          <cell r="BA107">
            <v>0</v>
          </cell>
          <cell r="BB107">
            <v>600</v>
          </cell>
          <cell r="BC107">
            <v>148</v>
          </cell>
          <cell r="BD107">
            <v>1126</v>
          </cell>
          <cell r="BE107">
            <v>353</v>
          </cell>
        </row>
        <row r="108">
          <cell r="T108" t="str">
            <v>Approved</v>
          </cell>
          <cell r="U108">
            <v>0.40490196078431373</v>
          </cell>
          <cell r="V108">
            <v>2065</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3</v>
          </cell>
          <cell r="AV108">
            <v>53</v>
          </cell>
          <cell r="AW108">
            <v>0</v>
          </cell>
          <cell r="AX108">
            <v>20</v>
          </cell>
          <cell r="AY108">
            <v>150</v>
          </cell>
          <cell r="AZ108">
            <v>188</v>
          </cell>
          <cell r="BA108">
            <v>0</v>
          </cell>
          <cell r="BB108">
            <v>577</v>
          </cell>
          <cell r="BC108">
            <v>486</v>
          </cell>
          <cell r="BD108">
            <v>297</v>
          </cell>
          <cell r="BE108">
            <v>291</v>
          </cell>
        </row>
        <row r="109">
          <cell r="T109" t="str">
            <v>Turned In</v>
          </cell>
          <cell r="U109">
            <v>0.26078431372549021</v>
          </cell>
          <cell r="V109">
            <v>1330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121</v>
          </cell>
          <cell r="BA109">
            <v>0</v>
          </cell>
          <cell r="BB109">
            <v>74</v>
          </cell>
          <cell r="BC109">
            <v>506</v>
          </cell>
          <cell r="BD109">
            <v>0</v>
          </cell>
          <cell r="BE109">
            <v>629</v>
          </cell>
        </row>
        <row r="110">
          <cell r="A110" t="str">
            <v>Wks</v>
          </cell>
          <cell r="B110" t="str">
            <v>Days</v>
          </cell>
          <cell r="F110" t="str">
            <v>Wks</v>
          </cell>
          <cell r="G110" t="str">
            <v>Days</v>
          </cell>
          <cell r="H110" t="str">
            <v>Frames</v>
          </cell>
          <cell r="I110" t="str">
            <v>Wks</v>
          </cell>
          <cell r="J110" t="str">
            <v>Days</v>
          </cell>
          <cell r="R110" t="str">
            <v xml:space="preserve"> </v>
          </cell>
          <cell r="T110" t="str">
            <v>Animation Projection</v>
          </cell>
          <cell r="V110">
            <v>35718</v>
          </cell>
          <cell r="W110">
            <v>35814</v>
          </cell>
          <cell r="X110">
            <v>750</v>
          </cell>
          <cell r="Y110">
            <v>11</v>
          </cell>
          <cell r="Z110">
            <v>83.666666666666671</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187.5</v>
          </cell>
          <cell r="BC110">
            <v>375</v>
          </cell>
          <cell r="BD110">
            <v>562.5</v>
          </cell>
          <cell r="BE110">
            <v>500</v>
          </cell>
          <cell r="BF110">
            <v>500</v>
          </cell>
          <cell r="BG110">
            <v>500</v>
          </cell>
          <cell r="BH110">
            <v>500</v>
          </cell>
          <cell r="BK110">
            <v>500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row>
        <row r="111">
          <cell r="A111" t="str">
            <v>Wks</v>
          </cell>
          <cell r="B111" t="str">
            <v>Days</v>
          </cell>
          <cell r="F111" t="str">
            <v>Wks</v>
          </cell>
          <cell r="G111" t="str">
            <v>Days</v>
          </cell>
          <cell r="H111" t="str">
            <v>Frames</v>
          </cell>
          <cell r="I111" t="str">
            <v>Wks</v>
          </cell>
          <cell r="J111" t="str">
            <v>Days</v>
          </cell>
          <cell r="K111">
            <v>21</v>
          </cell>
          <cell r="M111">
            <v>29</v>
          </cell>
          <cell r="O111">
            <v>29</v>
          </cell>
          <cell r="Q111">
            <v>29</v>
          </cell>
          <cell r="R111" t="str">
            <v xml:space="preserve"> </v>
          </cell>
          <cell r="T111" t="str">
            <v>Animation Projection</v>
          </cell>
          <cell r="V111">
            <v>35718</v>
          </cell>
          <cell r="W111">
            <v>35814</v>
          </cell>
          <cell r="X111">
            <v>750</v>
          </cell>
          <cell r="Y111">
            <v>11</v>
          </cell>
          <cell r="Z111">
            <v>77.599999999999994</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187.5</v>
          </cell>
          <cell r="BC111">
            <v>375</v>
          </cell>
          <cell r="BD111">
            <v>562.5</v>
          </cell>
          <cell r="BE111">
            <v>500</v>
          </cell>
          <cell r="BF111">
            <v>500</v>
          </cell>
          <cell r="BG111">
            <v>500</v>
          </cell>
          <cell r="BH111">
            <v>500</v>
          </cell>
          <cell r="BK111">
            <v>500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row>
        <row r="112">
          <cell r="A112">
            <v>10.199999999999999</v>
          </cell>
          <cell r="B112">
            <v>85.399999999999991</v>
          </cell>
          <cell r="F112">
            <v>6.8</v>
          </cell>
          <cell r="G112">
            <v>77.599999999999994</v>
          </cell>
          <cell r="H112">
            <v>5100</v>
          </cell>
          <cell r="I112">
            <v>5.666666666666667</v>
          </cell>
          <cell r="J112">
            <v>53.666666666666671</v>
          </cell>
          <cell r="K112">
            <v>21</v>
          </cell>
          <cell r="M112">
            <v>29</v>
          </cell>
          <cell r="O112">
            <v>29</v>
          </cell>
          <cell r="Q112">
            <v>29</v>
          </cell>
          <cell r="R112">
            <v>35961</v>
          </cell>
          <cell r="T112" t="str">
            <v>Ink &amp; Paint Projection</v>
          </cell>
          <cell r="V112">
            <v>35774.333333333336</v>
          </cell>
          <cell r="W112">
            <v>35828</v>
          </cell>
          <cell r="X112">
            <v>900</v>
          </cell>
          <cell r="Y112">
            <v>5</v>
          </cell>
          <cell r="Z112">
            <v>53.666666666666671</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225</v>
          </cell>
          <cell r="BH112">
            <v>450</v>
          </cell>
          <cell r="BK112">
            <v>900</v>
          </cell>
          <cell r="BL112">
            <v>900</v>
          </cell>
          <cell r="BM112">
            <v>900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row>
        <row r="114">
          <cell r="T114" t="str">
            <v>BUDGET FORECAST</v>
          </cell>
          <cell r="W114">
            <v>153000</v>
          </cell>
          <cell r="X114">
            <v>40800</v>
          </cell>
          <cell r="AA114">
            <v>0</v>
          </cell>
          <cell r="AB114">
            <v>0</v>
          </cell>
          <cell r="AC114">
            <v>0</v>
          </cell>
          <cell r="AD114">
            <v>0</v>
          </cell>
          <cell r="AE114">
            <v>0</v>
          </cell>
          <cell r="AF114">
            <v>0</v>
          </cell>
          <cell r="AG114">
            <v>0</v>
          </cell>
          <cell r="AH114">
            <v>0</v>
          </cell>
          <cell r="AI114">
            <v>0</v>
          </cell>
          <cell r="AJ114">
            <v>0</v>
          </cell>
          <cell r="AK114">
            <v>0</v>
          </cell>
          <cell r="AL114">
            <v>0</v>
          </cell>
          <cell r="AM114">
            <v>35639</v>
          </cell>
          <cell r="AN114">
            <v>35646</v>
          </cell>
          <cell r="AO114">
            <v>35653</v>
          </cell>
          <cell r="AP114">
            <v>35660</v>
          </cell>
          <cell r="AQ114">
            <v>35667</v>
          </cell>
          <cell r="AR114">
            <v>35674</v>
          </cell>
          <cell r="AS114">
            <v>35681</v>
          </cell>
          <cell r="AT114">
            <v>35688</v>
          </cell>
          <cell r="AU114">
            <v>35695</v>
          </cell>
          <cell r="AV114">
            <v>35702</v>
          </cell>
          <cell r="AW114">
            <v>35709</v>
          </cell>
          <cell r="AX114">
            <v>35716</v>
          </cell>
          <cell r="AY114">
            <v>35723</v>
          </cell>
          <cell r="AZ114">
            <v>35730</v>
          </cell>
        </row>
        <row r="115">
          <cell r="T115" t="str">
            <v>BUDGET FORECAST</v>
          </cell>
          <cell r="V115" t="str">
            <v>PRE PROD</v>
          </cell>
          <cell r="W115">
            <v>765000</v>
          </cell>
          <cell r="X115">
            <v>60000</v>
          </cell>
          <cell r="AA115">
            <v>35555</v>
          </cell>
          <cell r="AB115">
            <v>0</v>
          </cell>
          <cell r="AC115">
            <v>0</v>
          </cell>
          <cell r="AD115">
            <v>0</v>
          </cell>
          <cell r="AE115">
            <v>0</v>
          </cell>
          <cell r="AF115">
            <v>0</v>
          </cell>
          <cell r="AG115">
            <v>0</v>
          </cell>
          <cell r="AH115">
            <v>0</v>
          </cell>
          <cell r="AI115">
            <v>0</v>
          </cell>
          <cell r="AJ115">
            <v>0</v>
          </cell>
          <cell r="AK115">
            <v>0</v>
          </cell>
          <cell r="AL115">
            <v>0</v>
          </cell>
          <cell r="AM115">
            <v>3750</v>
          </cell>
          <cell r="AN115">
            <v>7500</v>
          </cell>
          <cell r="AO115">
            <v>11250</v>
          </cell>
          <cell r="AP115">
            <v>15000</v>
          </cell>
          <cell r="AQ115">
            <v>15000</v>
          </cell>
          <cell r="AR115">
            <v>15000</v>
          </cell>
          <cell r="AS115">
            <v>15000</v>
          </cell>
          <cell r="AT115">
            <v>15000</v>
          </cell>
          <cell r="AU115">
            <v>15000</v>
          </cell>
          <cell r="AV115">
            <v>15000</v>
          </cell>
          <cell r="AW115">
            <v>15000</v>
          </cell>
          <cell r="AX115">
            <v>15000</v>
          </cell>
          <cell r="AY115">
            <v>15000</v>
          </cell>
          <cell r="AZ115">
            <v>15000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row>
        <row r="116">
          <cell r="V116" t="str">
            <v>PRE PROD</v>
          </cell>
          <cell r="W116">
            <v>30</v>
          </cell>
          <cell r="X116">
            <v>180000</v>
          </cell>
          <cell r="AA116">
            <v>180000</v>
          </cell>
          <cell r="AB116">
            <v>0</v>
          </cell>
          <cell r="AC116">
            <v>0</v>
          </cell>
          <cell r="AD116">
            <v>0</v>
          </cell>
          <cell r="AE116">
            <v>0</v>
          </cell>
          <cell r="AF116">
            <v>0</v>
          </cell>
          <cell r="AG116">
            <v>0</v>
          </cell>
          <cell r="AH116">
            <v>0</v>
          </cell>
          <cell r="AI116">
            <v>0</v>
          </cell>
          <cell r="AJ116">
            <v>0</v>
          </cell>
          <cell r="AK116">
            <v>0</v>
          </cell>
          <cell r="AL116">
            <v>0</v>
          </cell>
          <cell r="AM116">
            <v>3750</v>
          </cell>
          <cell r="AN116">
            <v>7250</v>
          </cell>
          <cell r="AO116">
            <v>5000</v>
          </cell>
          <cell r="AP116">
            <v>5000</v>
          </cell>
          <cell r="AQ116">
            <v>5000</v>
          </cell>
          <cell r="AR116">
            <v>5000</v>
          </cell>
          <cell r="AS116">
            <v>5000</v>
          </cell>
          <cell r="AT116">
            <v>9000</v>
          </cell>
          <cell r="AU116">
            <v>10000</v>
          </cell>
          <cell r="AV116">
            <v>10000</v>
          </cell>
          <cell r="AW116">
            <v>10000</v>
          </cell>
          <cell r="AX116">
            <v>10000</v>
          </cell>
          <cell r="AY116">
            <v>10000</v>
          </cell>
          <cell r="AZ116">
            <v>10000</v>
          </cell>
          <cell r="BA116">
            <v>15000</v>
          </cell>
          <cell r="BB116">
            <v>15000</v>
          </cell>
          <cell r="BC116">
            <v>15000</v>
          </cell>
          <cell r="BD116">
            <v>15000</v>
          </cell>
          <cell r="BE116">
            <v>15000</v>
          </cell>
          <cell r="BF116">
            <v>35772</v>
          </cell>
          <cell r="BG116">
            <v>35779</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row>
        <row r="117">
          <cell r="V117" t="str">
            <v>BACKGROUNDS</v>
          </cell>
          <cell r="W117">
            <v>12</v>
          </cell>
          <cell r="X117">
            <v>60000</v>
          </cell>
          <cell r="AA117">
            <v>59999.974293795312</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1732.0178636821199</v>
          </cell>
          <cell r="AS117">
            <v>1875.9564301131923</v>
          </cell>
          <cell r="AT117">
            <v>4392</v>
          </cell>
          <cell r="AU117">
            <v>7000</v>
          </cell>
          <cell r="AV117">
            <v>7000</v>
          </cell>
          <cell r="AW117">
            <v>7000</v>
          </cell>
          <cell r="AX117">
            <v>7000</v>
          </cell>
          <cell r="AY117">
            <v>7000</v>
          </cell>
          <cell r="AZ117">
            <v>7000</v>
          </cell>
          <cell r="BA117">
            <v>10000</v>
          </cell>
          <cell r="BB117">
            <v>28125</v>
          </cell>
          <cell r="BC117">
            <v>56250</v>
          </cell>
          <cell r="BD117">
            <v>84375</v>
          </cell>
          <cell r="BE117">
            <v>75000</v>
          </cell>
          <cell r="BF117">
            <v>75000</v>
          </cell>
          <cell r="BG117">
            <v>75000</v>
          </cell>
          <cell r="BH117">
            <v>75000</v>
          </cell>
          <cell r="BI117">
            <v>0</v>
          </cell>
          <cell r="BJ117">
            <v>75000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row>
        <row r="118">
          <cell r="V118" t="str">
            <v>PRODUCTION</v>
          </cell>
          <cell r="W118">
            <v>150</v>
          </cell>
          <cell r="X118">
            <v>950000</v>
          </cell>
          <cell r="AA118">
            <v>950000.03</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10000</v>
          </cell>
          <cell r="BC118">
            <v>75714.289999999994</v>
          </cell>
          <cell r="BD118">
            <v>75714.289999999994</v>
          </cell>
          <cell r="BE118">
            <v>105714.29</v>
          </cell>
          <cell r="BF118">
            <v>115714.29</v>
          </cell>
          <cell r="BG118">
            <v>135714.29</v>
          </cell>
          <cell r="BH118">
            <v>145714.29</v>
          </cell>
          <cell r="BI118">
            <v>0</v>
          </cell>
          <cell r="BJ118">
            <v>155714.29</v>
          </cell>
          <cell r="BK118">
            <v>130000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row>
        <row r="119">
          <cell r="V119" t="str">
            <v>INK &amp; PAINT</v>
          </cell>
          <cell r="W119">
            <v>8</v>
          </cell>
          <cell r="X119">
            <v>32400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1800</v>
          </cell>
          <cell r="BG119">
            <v>3600</v>
          </cell>
          <cell r="BH119">
            <v>5400</v>
          </cell>
          <cell r="BI119">
            <v>0</v>
          </cell>
          <cell r="BJ119">
            <v>7200</v>
          </cell>
          <cell r="BK119">
            <v>7200</v>
          </cell>
          <cell r="BL119">
            <v>7200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row>
        <row r="120">
          <cell r="V120" t="str">
            <v>INK &amp; PAINT</v>
          </cell>
          <cell r="W120">
            <v>8</v>
          </cell>
          <cell r="X120">
            <v>72000</v>
          </cell>
          <cell r="AA120">
            <v>72000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8000</v>
          </cell>
          <cell r="BH120">
            <v>10000</v>
          </cell>
          <cell r="BI120">
            <v>0</v>
          </cell>
          <cell r="BJ120">
            <v>14000</v>
          </cell>
          <cell r="BK120">
            <v>15000</v>
          </cell>
          <cell r="BL120">
            <v>15000</v>
          </cell>
          <cell r="BM120">
            <v>10000</v>
          </cell>
        </row>
        <row r="121">
          <cell r="X121">
            <v>1262000</v>
          </cell>
          <cell r="AA121">
            <v>0</v>
          </cell>
          <cell r="AB121">
            <v>0</v>
          </cell>
          <cell r="AC121">
            <v>0</v>
          </cell>
          <cell r="AD121">
            <v>0</v>
          </cell>
          <cell r="AE121">
            <v>0</v>
          </cell>
          <cell r="AF121">
            <v>0</v>
          </cell>
          <cell r="AG121">
            <v>0</v>
          </cell>
          <cell r="AH121">
            <v>0</v>
          </cell>
          <cell r="AI121">
            <v>0</v>
          </cell>
          <cell r="AJ121">
            <v>0</v>
          </cell>
          <cell r="AK121">
            <v>0</v>
          </cell>
          <cell r="AL121">
            <v>0</v>
          </cell>
          <cell r="AM121">
            <v>3750</v>
          </cell>
          <cell r="AN121">
            <v>7500</v>
          </cell>
          <cell r="AO121">
            <v>11250</v>
          </cell>
          <cell r="AP121">
            <v>15000</v>
          </cell>
          <cell r="AQ121">
            <v>15000</v>
          </cell>
          <cell r="AR121">
            <v>15000</v>
          </cell>
          <cell r="AS121">
            <v>15000</v>
          </cell>
          <cell r="AT121">
            <v>15000</v>
          </cell>
          <cell r="AU121">
            <v>15000</v>
          </cell>
          <cell r="AV121">
            <v>15000</v>
          </cell>
          <cell r="AW121">
            <v>15000</v>
          </cell>
          <cell r="AX121">
            <v>15000</v>
          </cell>
          <cell r="AY121">
            <v>15000</v>
          </cell>
          <cell r="AZ121">
            <v>15000</v>
          </cell>
          <cell r="BA121">
            <v>0</v>
          </cell>
          <cell r="BB121">
            <v>28125</v>
          </cell>
          <cell r="BC121">
            <v>56250</v>
          </cell>
          <cell r="BD121">
            <v>84375</v>
          </cell>
          <cell r="BE121">
            <v>75000</v>
          </cell>
          <cell r="BF121">
            <v>76800</v>
          </cell>
          <cell r="BG121">
            <v>78600</v>
          </cell>
          <cell r="BH121">
            <v>80400</v>
          </cell>
          <cell r="BI121">
            <v>0</v>
          </cell>
          <cell r="BJ121">
            <v>82200</v>
          </cell>
          <cell r="BK121">
            <v>7200</v>
          </cell>
          <cell r="BL121">
            <v>7200</v>
          </cell>
          <cell r="BM121">
            <v>0</v>
          </cell>
        </row>
        <row r="122">
          <cell r="X122" t="str">
            <v>cost</v>
          </cell>
          <cell r="AA122">
            <v>0</v>
          </cell>
          <cell r="AB122">
            <v>0</v>
          </cell>
          <cell r="AC122">
            <v>0</v>
          </cell>
          <cell r="AD122">
            <v>0</v>
          </cell>
          <cell r="AE122">
            <v>0</v>
          </cell>
          <cell r="AF122">
            <v>0</v>
          </cell>
          <cell r="AG122">
            <v>0</v>
          </cell>
          <cell r="AH122">
            <v>0</v>
          </cell>
          <cell r="AI122">
            <v>0</v>
          </cell>
          <cell r="AJ122">
            <v>0</v>
          </cell>
          <cell r="AK122">
            <v>0</v>
          </cell>
          <cell r="AL122">
            <v>0</v>
          </cell>
          <cell r="AM122">
            <v>3750</v>
          </cell>
          <cell r="AN122">
            <v>7250</v>
          </cell>
          <cell r="AO122">
            <v>5000</v>
          </cell>
          <cell r="AP122">
            <v>5000</v>
          </cell>
          <cell r="AQ122">
            <v>5000</v>
          </cell>
          <cell r="AR122">
            <v>6732.0178636821202</v>
          </cell>
          <cell r="AS122">
            <v>6875.9564301131923</v>
          </cell>
          <cell r="AT122">
            <v>13392</v>
          </cell>
          <cell r="AU122">
            <v>17000</v>
          </cell>
          <cell r="AV122">
            <v>17000</v>
          </cell>
          <cell r="AW122">
            <v>17000</v>
          </cell>
          <cell r="AX122">
            <v>17000</v>
          </cell>
          <cell r="AY122">
            <v>17000</v>
          </cell>
          <cell r="AZ122">
            <v>17000</v>
          </cell>
          <cell r="BA122">
            <v>25000</v>
          </cell>
          <cell r="BB122">
            <v>25000</v>
          </cell>
          <cell r="BC122">
            <v>90714.29</v>
          </cell>
          <cell r="BD122">
            <v>90714.29</v>
          </cell>
          <cell r="BE122">
            <v>120714.29</v>
          </cell>
          <cell r="BF122">
            <v>115714.29</v>
          </cell>
          <cell r="BG122">
            <v>143714.29</v>
          </cell>
          <cell r="BH122">
            <v>155714.29</v>
          </cell>
          <cell r="BI122">
            <v>0</v>
          </cell>
          <cell r="BJ122">
            <v>169714.29</v>
          </cell>
          <cell r="BK122">
            <v>145000</v>
          </cell>
          <cell r="BL122">
            <v>15000</v>
          </cell>
          <cell r="BM122">
            <v>10000</v>
          </cell>
        </row>
        <row r="123">
          <cell r="T123" t="str">
            <v>ACTUAL COST TO DATE</v>
          </cell>
          <cell r="X123" t="str">
            <v>cumulative</v>
          </cell>
          <cell r="AA123">
            <v>0</v>
          </cell>
          <cell r="AB123">
            <v>0</v>
          </cell>
          <cell r="AC123">
            <v>0</v>
          </cell>
          <cell r="AD123">
            <v>0</v>
          </cell>
          <cell r="AE123">
            <v>0</v>
          </cell>
          <cell r="AF123">
            <v>0</v>
          </cell>
          <cell r="AG123">
            <v>0</v>
          </cell>
          <cell r="AH123">
            <v>0</v>
          </cell>
          <cell r="AI123">
            <v>0</v>
          </cell>
          <cell r="AJ123">
            <v>0</v>
          </cell>
          <cell r="AK123">
            <v>0</v>
          </cell>
          <cell r="AL123">
            <v>0</v>
          </cell>
          <cell r="AM123">
            <v>3750</v>
          </cell>
          <cell r="AN123">
            <v>11000</v>
          </cell>
          <cell r="AO123">
            <v>16000</v>
          </cell>
          <cell r="AP123">
            <v>21000</v>
          </cell>
          <cell r="AQ123">
            <v>26000</v>
          </cell>
          <cell r="AR123">
            <v>32732.017863682122</v>
          </cell>
          <cell r="AS123">
            <v>39607.974293795312</v>
          </cell>
          <cell r="AT123">
            <v>52999.974293795312</v>
          </cell>
          <cell r="AU123">
            <v>69999.974293795312</v>
          </cell>
          <cell r="AV123">
            <v>86999.974293795312</v>
          </cell>
          <cell r="AW123">
            <v>103999.97429379531</v>
          </cell>
          <cell r="AX123">
            <v>120999.97429379531</v>
          </cell>
          <cell r="AY123">
            <v>137999.9742937953</v>
          </cell>
          <cell r="AZ123">
            <v>154999.9742937953</v>
          </cell>
          <cell r="BA123">
            <v>179999.9742937953</v>
          </cell>
          <cell r="BB123">
            <v>204999.9742937953</v>
          </cell>
          <cell r="BC123">
            <v>295714.26429379528</v>
          </cell>
          <cell r="BD123">
            <v>386428.55429379526</v>
          </cell>
          <cell r="BE123">
            <v>507142.84429379523</v>
          </cell>
          <cell r="BF123">
            <v>622857.13429379521</v>
          </cell>
          <cell r="BG123">
            <v>766571.42429379525</v>
          </cell>
          <cell r="BH123">
            <v>922285.71429379529</v>
          </cell>
          <cell r="BI123">
            <v>922285.71429379529</v>
          </cell>
          <cell r="BJ123">
            <v>1092000.0042937952</v>
          </cell>
          <cell r="BK123">
            <v>1237000.0042937952</v>
          </cell>
          <cell r="BL123">
            <v>1252000.0042937952</v>
          </cell>
          <cell r="BM123">
            <v>1262000.0042937952</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row>
        <row r="124">
          <cell r="S124" t="str">
            <v>COST TO DATE</v>
          </cell>
          <cell r="T124" t="str">
            <v>ACTUAL COST TO DATE</v>
          </cell>
          <cell r="V124" t="str">
            <v>DIRECT TO DATE</v>
          </cell>
          <cell r="W124" t="str">
            <v>BUDGET</v>
          </cell>
          <cell r="AC124" t="str">
            <v>ADJ</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row>
        <row r="125">
          <cell r="S125" t="str">
            <v>COST TO DATE</v>
          </cell>
          <cell r="T125" t="str">
            <v>DEVELOPMENT</v>
          </cell>
          <cell r="V125" t="str">
            <v>DIRECT TO DATE</v>
          </cell>
          <cell r="W125" t="str">
            <v>BUDGET</v>
          </cell>
          <cell r="AA125">
            <v>0</v>
          </cell>
          <cell r="AB125">
            <v>0</v>
          </cell>
          <cell r="AC125" t="str">
            <v>ADJ</v>
          </cell>
          <cell r="AD125">
            <v>0</v>
          </cell>
          <cell r="AE125">
            <v>556</v>
          </cell>
          <cell r="AF125">
            <v>0</v>
          </cell>
          <cell r="AG125">
            <v>0</v>
          </cell>
          <cell r="AH125">
            <v>225.55794045076053</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J125">
            <v>0</v>
          </cell>
          <cell r="BK125">
            <v>0</v>
          </cell>
        </row>
        <row r="126">
          <cell r="T126" t="str">
            <v>DEVELOPMENT</v>
          </cell>
          <cell r="U126">
            <v>0.37622265856429798</v>
          </cell>
          <cell r="V126">
            <v>781.5579404507605</v>
          </cell>
          <cell r="W126">
            <v>257500</v>
          </cell>
          <cell r="AA126">
            <v>0</v>
          </cell>
          <cell r="AB126">
            <v>0</v>
          </cell>
          <cell r="AC126">
            <v>0</v>
          </cell>
          <cell r="AD126">
            <v>0</v>
          </cell>
          <cell r="AE126">
            <v>556</v>
          </cell>
          <cell r="AF126">
            <v>0</v>
          </cell>
          <cell r="AG126">
            <v>0</v>
          </cell>
          <cell r="AH126">
            <v>225.55794045076053</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J126">
            <v>0</v>
          </cell>
          <cell r="BK126">
            <v>0</v>
          </cell>
        </row>
        <row r="127">
          <cell r="T127" t="str">
            <v>PRE PRODUCTION</v>
          </cell>
          <cell r="U127">
            <v>0.67267656191281877</v>
          </cell>
          <cell r="V127">
            <v>121081.78114430739</v>
          </cell>
          <cell r="W127">
            <v>180000</v>
          </cell>
          <cell r="AA127">
            <v>0</v>
          </cell>
          <cell r="AB127">
            <v>0</v>
          </cell>
          <cell r="AC127">
            <v>0</v>
          </cell>
          <cell r="AD127">
            <v>0</v>
          </cell>
          <cell r="AE127">
            <v>0</v>
          </cell>
          <cell r="AF127">
            <v>0</v>
          </cell>
          <cell r="AG127">
            <v>0</v>
          </cell>
          <cell r="AH127">
            <v>0</v>
          </cell>
          <cell r="AI127">
            <v>0</v>
          </cell>
          <cell r="AJ127">
            <v>225.55628575430856</v>
          </cell>
          <cell r="AK127">
            <v>0</v>
          </cell>
          <cell r="AL127">
            <v>74.922477898637339</v>
          </cell>
          <cell r="AM127">
            <v>0</v>
          </cell>
          <cell r="AN127">
            <v>614.32809706842977</v>
          </cell>
          <cell r="AO127">
            <v>0</v>
          </cell>
          <cell r="AP127">
            <v>2915.9174162648774</v>
          </cell>
          <cell r="AQ127">
            <v>7867.1733779534479</v>
          </cell>
          <cell r="AR127">
            <v>4064.0451453240603</v>
          </cell>
          <cell r="AS127">
            <v>9041.3607883394416</v>
          </cell>
          <cell r="AT127">
            <v>11006.794436358707</v>
          </cell>
          <cell r="AU127">
            <v>11571.463629061991</v>
          </cell>
          <cell r="AV127">
            <v>9189.0230686597188</v>
          </cell>
          <cell r="AW127">
            <v>8134.0665271506159</v>
          </cell>
          <cell r="AX127">
            <v>9010.5715878441351</v>
          </cell>
          <cell r="AY127">
            <v>7642.9955473019645</v>
          </cell>
          <cell r="AZ127">
            <v>9370.5950551100541</v>
          </cell>
          <cell r="BA127">
            <v>6148.5211402163377</v>
          </cell>
          <cell r="BB127">
            <v>5646.163868004558</v>
          </cell>
          <cell r="BC127">
            <v>9356.6533685899794</v>
          </cell>
          <cell r="BD127">
            <v>4752.2</v>
          </cell>
          <cell r="BE127">
            <v>4449.4293274061238</v>
          </cell>
          <cell r="BF127">
            <v>0</v>
          </cell>
          <cell r="BG127">
            <v>0</v>
          </cell>
          <cell r="BH127">
            <v>0</v>
          </cell>
          <cell r="BJ127">
            <v>0</v>
          </cell>
          <cell r="BK127">
            <v>0</v>
          </cell>
        </row>
        <row r="128">
          <cell r="T128" t="str">
            <v>PRE DOWNTIME</v>
          </cell>
          <cell r="V128">
            <v>0</v>
          </cell>
          <cell r="W128">
            <v>60000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J128">
            <v>0</v>
          </cell>
          <cell r="BK128">
            <v>0</v>
          </cell>
        </row>
        <row r="129">
          <cell r="T129" t="str">
            <v>BACKGROUNDS</v>
          </cell>
          <cell r="V129">
            <v>44274.066319164602</v>
          </cell>
          <cell r="W129">
            <v>60000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2168.5116182725365</v>
          </cell>
          <cell r="AV129">
            <v>4029.8235921001065</v>
          </cell>
          <cell r="AW129">
            <v>2928.7536192926427</v>
          </cell>
          <cell r="AX129">
            <v>3228.8156868971791</v>
          </cell>
          <cell r="AY129">
            <v>3195.1259861679241</v>
          </cell>
          <cell r="AZ129">
            <v>2118.903449655686</v>
          </cell>
          <cell r="BA129">
            <v>11760.823760630472</v>
          </cell>
          <cell r="BB129">
            <v>2853.6236495778326</v>
          </cell>
          <cell r="BC129">
            <v>3389.8502404685496</v>
          </cell>
          <cell r="BD129">
            <v>4416.6223200000004</v>
          </cell>
          <cell r="BE129">
            <v>4183.2123961016732</v>
          </cell>
          <cell r="BF129">
            <v>0</v>
          </cell>
          <cell r="BG129">
            <v>0</v>
          </cell>
          <cell r="BH129">
            <v>0</v>
          </cell>
          <cell r="BJ129">
            <v>0</v>
          </cell>
          <cell r="BK129">
            <v>0</v>
          </cell>
        </row>
        <row r="130">
          <cell r="T130" t="str">
            <v>LAYOUTS</v>
          </cell>
          <cell r="U130">
            <v>9.9009759709437734E-2</v>
          </cell>
          <cell r="V130">
            <v>80208.475269764909</v>
          </cell>
          <cell r="W130">
            <v>1130400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1732.0178636821199</v>
          </cell>
          <cell r="AS130">
            <v>1875.9564301131923</v>
          </cell>
          <cell r="AT130">
            <v>5843.2364341781531</v>
          </cell>
          <cell r="AU130">
            <v>7583.6296806897026</v>
          </cell>
          <cell r="AV130">
            <v>5923.5718655284209</v>
          </cell>
          <cell r="AW130">
            <v>4518.7292942670792</v>
          </cell>
          <cell r="AX130">
            <v>5840.3874759042837</v>
          </cell>
          <cell r="AY130">
            <v>5645.4544799682171</v>
          </cell>
          <cell r="AZ130">
            <v>6719.7171195349429</v>
          </cell>
          <cell r="BA130">
            <v>6979.9810585183259</v>
          </cell>
          <cell r="BB130">
            <v>6557.5817166642018</v>
          </cell>
          <cell r="BC130">
            <v>6364.3577685364307</v>
          </cell>
          <cell r="BD130">
            <v>6253.8630000000003</v>
          </cell>
          <cell r="BE130">
            <v>8369.9910821798203</v>
          </cell>
          <cell r="BF130">
            <v>0</v>
          </cell>
          <cell r="BG130">
            <v>0</v>
          </cell>
          <cell r="BH130">
            <v>0</v>
          </cell>
          <cell r="BJ130">
            <v>0</v>
          </cell>
          <cell r="BK130">
            <v>0</v>
          </cell>
        </row>
        <row r="131">
          <cell r="T131" t="str">
            <v>PRODUCTION</v>
          </cell>
          <cell r="U131">
            <v>0.22292725679671649</v>
          </cell>
          <cell r="V131">
            <v>211870.06485959934</v>
          </cell>
          <cell r="W131">
            <v>950400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3518.3407847338499</v>
          </cell>
          <cell r="AW131">
            <v>7515.9846155627492</v>
          </cell>
          <cell r="AX131">
            <v>7704.9188252708136</v>
          </cell>
          <cell r="AY131">
            <v>21635.664197121168</v>
          </cell>
          <cell r="AZ131">
            <v>11261.879070113606</v>
          </cell>
          <cell r="BA131">
            <v>23127.379132341266</v>
          </cell>
          <cell r="BB131">
            <v>14543.835027283996</v>
          </cell>
          <cell r="BC131">
            <v>26073.366907773368</v>
          </cell>
          <cell r="BD131">
            <v>35523.176160000003</v>
          </cell>
          <cell r="BE131">
            <v>60965.520139398541</v>
          </cell>
          <cell r="BF131">
            <v>0</v>
          </cell>
          <cell r="BG131">
            <v>0</v>
          </cell>
          <cell r="BH131">
            <v>0</v>
          </cell>
          <cell r="BJ131">
            <v>0</v>
          </cell>
          <cell r="BK131">
            <v>0</v>
          </cell>
        </row>
        <row r="132">
          <cell r="T132" t="str">
            <v>INK &amp; PAINT</v>
          </cell>
          <cell r="V132">
            <v>0</v>
          </cell>
          <cell r="W132">
            <v>72000</v>
          </cell>
          <cell r="AA132">
            <v>0</v>
          </cell>
          <cell r="AB132">
            <v>0</v>
          </cell>
          <cell r="AC132">
            <v>0</v>
          </cell>
          <cell r="AD132">
            <v>0</v>
          </cell>
          <cell r="AE132">
            <v>556</v>
          </cell>
          <cell r="AF132">
            <v>0</v>
          </cell>
          <cell r="AG132">
            <v>0</v>
          </cell>
          <cell r="AH132">
            <v>225.55794045076053</v>
          </cell>
          <cell r="AI132">
            <v>0</v>
          </cell>
          <cell r="AJ132">
            <v>225.55628575430856</v>
          </cell>
          <cell r="AK132">
            <v>0</v>
          </cell>
          <cell r="AL132">
            <v>74.922477898637339</v>
          </cell>
          <cell r="AM132">
            <v>0</v>
          </cell>
          <cell r="AN132">
            <v>614.32809706842977</v>
          </cell>
          <cell r="AO132">
            <v>0</v>
          </cell>
          <cell r="AP132">
            <v>2915.9174162648774</v>
          </cell>
          <cell r="AQ132">
            <v>7867.1733779534479</v>
          </cell>
          <cell r="AR132">
            <v>5796.0630090061804</v>
          </cell>
          <cell r="AS132">
            <v>10917.317218452634</v>
          </cell>
          <cell r="AT132">
            <v>16850.030870536859</v>
          </cell>
          <cell r="AU132">
            <v>21323.60492802423</v>
          </cell>
          <cell r="AV132">
            <v>22660.759311022095</v>
          </cell>
          <cell r="AW132">
            <v>23097.534056273085</v>
          </cell>
          <cell r="AX132">
            <v>25784.693575916412</v>
          </cell>
          <cell r="AY132">
            <v>38119.240210559277</v>
          </cell>
          <cell r="AZ132">
            <v>29471.094694414289</v>
          </cell>
          <cell r="BA132">
            <v>48016.705091706404</v>
          </cell>
          <cell r="BB132">
            <v>8165.0692360868397</v>
          </cell>
          <cell r="BC132">
            <v>20644.313154318137</v>
          </cell>
          <cell r="BF132">
            <v>0</v>
          </cell>
          <cell r="BG132">
            <v>0</v>
          </cell>
          <cell r="BH132">
            <v>0</v>
          </cell>
          <cell r="BJ132">
            <v>0</v>
          </cell>
          <cell r="BK132">
            <v>0</v>
          </cell>
        </row>
        <row r="133">
          <cell r="T133" t="str">
            <v>TOTAL DIRECT</v>
          </cell>
          <cell r="V133">
            <v>458215.94553328701</v>
          </cell>
          <cell r="X133" t="str">
            <v>DIRECT</v>
          </cell>
          <cell r="AA133">
            <v>0</v>
          </cell>
          <cell r="AB133">
            <v>0</v>
          </cell>
          <cell r="AC133">
            <v>0</v>
          </cell>
          <cell r="AD133">
            <v>0</v>
          </cell>
          <cell r="AE133">
            <v>556</v>
          </cell>
          <cell r="AF133">
            <v>0</v>
          </cell>
          <cell r="AG133">
            <v>0</v>
          </cell>
          <cell r="AH133">
            <v>225.55794045076053</v>
          </cell>
          <cell r="AI133">
            <v>0</v>
          </cell>
          <cell r="AJ133">
            <v>225.55628575430856</v>
          </cell>
          <cell r="AK133">
            <v>0</v>
          </cell>
          <cell r="AL133">
            <v>74.922477898637339</v>
          </cell>
          <cell r="AM133">
            <v>0</v>
          </cell>
          <cell r="AN133">
            <v>614.32809706842977</v>
          </cell>
          <cell r="AO133">
            <v>0</v>
          </cell>
          <cell r="AP133">
            <v>2915.9174162648774</v>
          </cell>
          <cell r="AQ133">
            <v>7867.1733779534479</v>
          </cell>
          <cell r="AR133">
            <v>5796.0630090061804</v>
          </cell>
          <cell r="AS133">
            <v>10917.317218452634</v>
          </cell>
          <cell r="AT133">
            <v>16850.030870536859</v>
          </cell>
          <cell r="AU133">
            <v>21323.60492802423</v>
          </cell>
          <cell r="AV133">
            <v>22660.759311022095</v>
          </cell>
          <cell r="AW133">
            <v>23097.534056273085</v>
          </cell>
          <cell r="AX133">
            <v>25784.693575916412</v>
          </cell>
          <cell r="AY133">
            <v>38119.240210559277</v>
          </cell>
          <cell r="AZ133">
            <v>29471.094694414289</v>
          </cell>
          <cell r="BA133">
            <v>48016.705091706404</v>
          </cell>
          <cell r="BB133">
            <v>29601.204261530587</v>
          </cell>
          <cell r="BC133">
            <v>45184.228285368328</v>
          </cell>
          <cell r="BD133">
            <v>50945.861480000007</v>
          </cell>
          <cell r="BE133">
            <v>77968.152945086156</v>
          </cell>
        </row>
        <row r="134">
          <cell r="T134" t="str">
            <v>"L"TOTAL TO DATE</v>
          </cell>
          <cell r="V134">
            <v>397899.75224877341</v>
          </cell>
          <cell r="W134">
            <v>1519900</v>
          </cell>
          <cell r="X134" t="str">
            <v>DIRECT</v>
          </cell>
          <cell r="AA134">
            <v>0</v>
          </cell>
          <cell r="AB134">
            <v>0</v>
          </cell>
          <cell r="AC134">
            <v>0</v>
          </cell>
          <cell r="AD134">
            <v>0</v>
          </cell>
          <cell r="AE134">
            <v>556</v>
          </cell>
          <cell r="AF134">
            <v>556</v>
          </cell>
          <cell r="AG134">
            <v>556</v>
          </cell>
          <cell r="AH134">
            <v>781.5579404507605</v>
          </cell>
          <cell r="AI134">
            <v>781.5579404507605</v>
          </cell>
          <cell r="AJ134">
            <v>1007.114226205069</v>
          </cell>
          <cell r="AK134">
            <v>1007.114226205069</v>
          </cell>
          <cell r="AL134">
            <v>1082.0367041037064</v>
          </cell>
          <cell r="AM134">
            <v>1082.0367041037064</v>
          </cell>
          <cell r="AN134">
            <v>1696.3648011721361</v>
          </cell>
          <cell r="AO134">
            <v>1696.3648011721361</v>
          </cell>
          <cell r="AP134">
            <v>4612.282217437014</v>
          </cell>
          <cell r="AQ134">
            <v>12479.455595390462</v>
          </cell>
          <cell r="AR134">
            <v>18275.518604396642</v>
          </cell>
          <cell r="AS134">
            <v>29192.835822849276</v>
          </cell>
          <cell r="AT134">
            <v>46042.866693386139</v>
          </cell>
          <cell r="AU134">
            <v>67366.471621410368</v>
          </cell>
          <cell r="AV134">
            <v>90027.23093243246</v>
          </cell>
          <cell r="AW134">
            <v>113124.76498870554</v>
          </cell>
          <cell r="AX134">
            <v>138909.45856462195</v>
          </cell>
          <cell r="AY134">
            <v>177028.69877518123</v>
          </cell>
          <cell r="AZ134">
            <v>206499.79346959552</v>
          </cell>
          <cell r="BA134">
            <v>254516.49856130191</v>
          </cell>
          <cell r="BB134">
            <v>284117.70282283251</v>
          </cell>
          <cell r="BC134">
            <v>329301.93110820081</v>
          </cell>
          <cell r="BD134">
            <v>380247.79258820083</v>
          </cell>
          <cell r="BE134">
            <v>458215.94553328701</v>
          </cell>
        </row>
        <row r="135">
          <cell r="T135" t="str">
            <v>"L"TOTAL TO DATE</v>
          </cell>
          <cell r="V135">
            <v>595680.72919327312</v>
          </cell>
          <cell r="W135">
            <v>1262400</v>
          </cell>
          <cell r="X135" t="str">
            <v>cumulative</v>
          </cell>
          <cell r="AA135">
            <v>0</v>
          </cell>
          <cell r="AB135">
            <v>0</v>
          </cell>
          <cell r="AC135">
            <v>0</v>
          </cell>
          <cell r="AD135">
            <v>0</v>
          </cell>
          <cell r="AE135">
            <v>722.8</v>
          </cell>
          <cell r="AF135">
            <v>722.8</v>
          </cell>
          <cell r="AG135">
            <v>722.8</v>
          </cell>
          <cell r="AH135">
            <v>1016.0253225859886</v>
          </cell>
          <cell r="AI135">
            <v>1016.0253225859886</v>
          </cell>
          <cell r="AJ135">
            <v>1309.2484940665897</v>
          </cell>
          <cell r="AK135">
            <v>1309.2484940665897</v>
          </cell>
          <cell r="AL135">
            <v>1406.6477153348183</v>
          </cell>
          <cell r="AM135">
            <v>1406.6477153348183</v>
          </cell>
          <cell r="AN135">
            <v>2205.2742415237772</v>
          </cell>
          <cell r="AO135">
            <v>2205.2742415237772</v>
          </cell>
          <cell r="AP135">
            <v>5995.9668826681182</v>
          </cell>
          <cell r="AQ135">
            <v>16223.292274007599</v>
          </cell>
          <cell r="AR135">
            <v>23758.174185715634</v>
          </cell>
          <cell r="AS135">
            <v>37950.686569704063</v>
          </cell>
          <cell r="AT135">
            <v>59855.726701401982</v>
          </cell>
          <cell r="AU135">
            <v>87576.413107833476</v>
          </cell>
          <cell r="AV135">
            <v>117035.4002121622</v>
          </cell>
          <cell r="AW135">
            <v>147062.19448531722</v>
          </cell>
          <cell r="AX135">
            <v>180582.29613400853</v>
          </cell>
          <cell r="AY135">
            <v>230137.3084077356</v>
          </cell>
          <cell r="AZ135">
            <v>268449.73151047417</v>
          </cell>
          <cell r="BA135">
            <v>330871.44812969246</v>
          </cell>
          <cell r="BB135">
            <v>369353.01366968226</v>
          </cell>
          <cell r="BC135">
            <v>428092.51044066105</v>
          </cell>
          <cell r="BD135">
            <v>494322.1303646611</v>
          </cell>
          <cell r="BE135">
            <v>595680.72919327312</v>
          </cell>
        </row>
        <row r="136">
          <cell r="V136" t="str">
            <v>PROJECTED RTM</v>
          </cell>
          <cell r="X136">
            <v>35907</v>
          </cell>
          <cell r="Y136">
            <v>119</v>
          </cell>
          <cell r="Z136">
            <v>44.722222222222229</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row>
        <row r="137">
          <cell r="V137" t="str">
            <v>PROJECTED RTM</v>
          </cell>
          <cell r="X137">
            <v>35907</v>
          </cell>
          <cell r="Y137">
            <v>119</v>
          </cell>
          <cell r="Z137">
            <v>39.666666666666671</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BA137">
            <v>0</v>
          </cell>
          <cell r="BB137">
            <v>0</v>
          </cell>
          <cell r="BC137">
            <v>0</v>
          </cell>
          <cell r="BD137">
            <v>0</v>
          </cell>
          <cell r="BE137">
            <v>0</v>
          </cell>
          <cell r="BF137">
            <v>0</v>
          </cell>
          <cell r="BG137">
            <v>0</v>
          </cell>
          <cell r="BH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row>
        <row r="138">
          <cell r="V138" t="str">
            <v>PROJECTED STREET</v>
          </cell>
          <cell r="X138">
            <v>35936</v>
          </cell>
        </row>
        <row r="139">
          <cell r="V139" t="str">
            <v>+ or - Scheduled Date</v>
          </cell>
          <cell r="X139">
            <v>25</v>
          </cell>
        </row>
        <row r="141">
          <cell r="N141" t="str">
            <v>ENGINEERING</v>
          </cell>
          <cell r="R141" t="str">
            <v>MAGOO FEATURE FILM</v>
          </cell>
          <cell r="W141" t="str">
            <v>FRAMES</v>
          </cell>
          <cell r="X141">
            <v>3000</v>
          </cell>
          <cell r="Y141" t="str">
            <v>WK Count</v>
          </cell>
          <cell r="Z141" t="str">
            <v>Total Days</v>
          </cell>
        </row>
        <row r="142">
          <cell r="N142" t="str">
            <v>ENGINEERING</v>
          </cell>
          <cell r="R142" t="str">
            <v>MAGOO FEATURE FILM</v>
          </cell>
          <cell r="V142" t="str">
            <v xml:space="preserve">START </v>
          </cell>
          <cell r="W142" t="str">
            <v>FRAMES</v>
          </cell>
          <cell r="X142">
            <v>3000</v>
          </cell>
          <cell r="Y142" t="str">
            <v>WK Count</v>
          </cell>
          <cell r="Z142" t="str">
            <v>Total Days</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row>
        <row r="143">
          <cell r="A143" t="str">
            <v>PREP</v>
          </cell>
          <cell r="F143" t="str">
            <v>ANIMATION</v>
          </cell>
          <cell r="I143" t="str">
            <v>INK &amp; PAINT</v>
          </cell>
          <cell r="L143" t="str">
            <v>ALPHA</v>
          </cell>
          <cell r="N143" t="str">
            <v>BETA</v>
          </cell>
          <cell r="P143" t="str">
            <v>RTM</v>
          </cell>
          <cell r="R143" t="str">
            <v>STREET</v>
          </cell>
          <cell r="T143" t="str">
            <v>Story Boards</v>
          </cell>
          <cell r="V143" t="str">
            <v xml:space="preserve">START </v>
          </cell>
          <cell r="W143" t="str">
            <v>END</v>
          </cell>
          <cell r="X143" t="str">
            <v>Billed As</v>
          </cell>
          <cell r="Y143">
            <v>0</v>
          </cell>
          <cell r="Z143" t="e">
            <v>#REF!</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row>
        <row r="144">
          <cell r="A144" t="str">
            <v>PREP</v>
          </cell>
          <cell r="F144" t="str">
            <v>ANIMATION</v>
          </cell>
          <cell r="I144" t="str">
            <v>INK &amp; PAINT</v>
          </cell>
          <cell r="L144" t="str">
            <v>ALPHA</v>
          </cell>
          <cell r="N144" t="str">
            <v>BETA</v>
          </cell>
          <cell r="P144" t="str">
            <v>RTM</v>
          </cell>
          <cell r="R144" t="str">
            <v>STREET</v>
          </cell>
          <cell r="S144" t="str">
            <v>PRODUCTION TO DATE</v>
          </cell>
          <cell r="T144" t="str">
            <v>Story Boards</v>
          </cell>
          <cell r="W144">
            <v>35697</v>
          </cell>
          <cell r="X144" t="str">
            <v>TEST</v>
          </cell>
          <cell r="Y144">
            <v>0</v>
          </cell>
          <cell r="Z144" t="e">
            <v>#REF!</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row>
        <row r="145">
          <cell r="S145" t="str">
            <v>PRODUCTION TO DATE</v>
          </cell>
          <cell r="T145" t="str">
            <v>Film &amp; Animatic</v>
          </cell>
          <cell r="V145">
            <v>35702</v>
          </cell>
          <cell r="W145">
            <v>35699</v>
          </cell>
          <cell r="X145" t="str">
            <v>TEST</v>
          </cell>
        </row>
        <row r="146">
          <cell r="T146" t="str">
            <v>Finalize StoryBoards</v>
          </cell>
          <cell r="V146">
            <v>35702</v>
          </cell>
          <cell r="W146">
            <v>35706</v>
          </cell>
          <cell r="X146" t="str">
            <v>TEST</v>
          </cell>
        </row>
        <row r="147">
          <cell r="T147" t="str">
            <v>LAYOUTS</v>
          </cell>
          <cell r="V147">
            <v>35709</v>
          </cell>
          <cell r="W147">
            <v>35727</v>
          </cell>
          <cell r="X147" t="str">
            <v>LAYOUT</v>
          </cell>
        </row>
        <row r="148">
          <cell r="T148" t="str">
            <v>2D ANIMATION</v>
          </cell>
          <cell r="V148">
            <v>35716</v>
          </cell>
          <cell r="W148">
            <v>35741</v>
          </cell>
          <cell r="X148" t="str">
            <v>2D</v>
          </cell>
        </row>
        <row r="149">
          <cell r="T149" t="str">
            <v>3D ANIMATION</v>
          </cell>
          <cell r="V149">
            <v>35716</v>
          </cell>
          <cell r="W149">
            <v>35746</v>
          </cell>
          <cell r="X149" t="str">
            <v>3D</v>
          </cell>
        </row>
        <row r="150">
          <cell r="T150" t="str">
            <v>CLEANUP</v>
          </cell>
          <cell r="V150">
            <v>35723</v>
          </cell>
          <cell r="W150">
            <v>35746</v>
          </cell>
          <cell r="X150" t="str">
            <v>2D</v>
          </cell>
        </row>
        <row r="151">
          <cell r="T151" t="str">
            <v>CHECKING</v>
          </cell>
          <cell r="V151">
            <v>35737</v>
          </cell>
          <cell r="W151">
            <v>35750</v>
          </cell>
          <cell r="X151" t="str">
            <v>2D</v>
          </cell>
        </row>
        <row r="152">
          <cell r="T152" t="str">
            <v>DIP &amp; COMPOSITE</v>
          </cell>
          <cell r="V152">
            <v>35744</v>
          </cell>
          <cell r="W152">
            <v>35760</v>
          </cell>
          <cell r="X152" t="str">
            <v>POST</v>
          </cell>
        </row>
        <row r="153">
          <cell r="T153" t="str">
            <v>FINAL LAB</v>
          </cell>
          <cell r="V153">
            <v>35760</v>
          </cell>
          <cell r="W153">
            <v>35765</v>
          </cell>
          <cell r="X153" t="str">
            <v>FINAL LAB</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row>
        <row r="154">
          <cell r="S154" t="str">
            <v>COST TO DATE</v>
          </cell>
          <cell r="V154" t="str">
            <v>DIRECT TO DATE</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row>
        <row r="155">
          <cell r="S155" t="str">
            <v>COST TO DATE</v>
          </cell>
          <cell r="T155" t="str">
            <v>TEST</v>
          </cell>
          <cell r="V155" t="str">
            <v>DIRECT TO DATE</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21030.803483748608</v>
          </cell>
          <cell r="AW155">
            <v>14839.647470976515</v>
          </cell>
          <cell r="AX155">
            <v>22.73</v>
          </cell>
          <cell r="AY155">
            <v>718.75</v>
          </cell>
          <cell r="AZ155">
            <v>0</v>
          </cell>
          <cell r="BA155">
            <v>0</v>
          </cell>
          <cell r="BB155">
            <v>0</v>
          </cell>
          <cell r="BC155">
            <v>0</v>
          </cell>
          <cell r="BD155">
            <v>0</v>
          </cell>
          <cell r="BE155">
            <v>0</v>
          </cell>
          <cell r="BF155">
            <v>0</v>
          </cell>
          <cell r="BG155">
            <v>0</v>
          </cell>
          <cell r="BH155">
            <v>0</v>
          </cell>
          <cell r="BJ155">
            <v>0</v>
          </cell>
          <cell r="BK155">
            <v>0</v>
          </cell>
          <cell r="BL155">
            <v>0</v>
          </cell>
          <cell r="BM155">
            <v>0</v>
          </cell>
          <cell r="BN155">
            <v>0</v>
          </cell>
          <cell r="BO155">
            <v>0</v>
          </cell>
          <cell r="BP155">
            <v>0</v>
          </cell>
          <cell r="BQ155">
            <v>0</v>
          </cell>
        </row>
        <row r="156">
          <cell r="T156" t="str">
            <v>TEST</v>
          </cell>
          <cell r="V156">
            <v>36611.930954725125</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21030.803483748608</v>
          </cell>
          <cell r="AW156">
            <v>14839.647470976515</v>
          </cell>
          <cell r="AX156">
            <v>22.73</v>
          </cell>
          <cell r="AY156">
            <v>718.75</v>
          </cell>
          <cell r="AZ156">
            <v>0</v>
          </cell>
          <cell r="BA156">
            <v>0</v>
          </cell>
          <cell r="BB156">
            <v>0</v>
          </cell>
          <cell r="BC156">
            <v>0</v>
          </cell>
          <cell r="BD156">
            <v>0</v>
          </cell>
          <cell r="BE156">
            <v>0</v>
          </cell>
          <cell r="BF156">
            <v>0</v>
          </cell>
          <cell r="BG156">
            <v>0</v>
          </cell>
          <cell r="BH156">
            <v>0</v>
          </cell>
          <cell r="BJ156">
            <v>0</v>
          </cell>
          <cell r="BK156">
            <v>0</v>
          </cell>
          <cell r="BL156">
            <v>0</v>
          </cell>
          <cell r="BM156">
            <v>0</v>
          </cell>
          <cell r="BN156">
            <v>0</v>
          </cell>
          <cell r="BO156">
            <v>0</v>
          </cell>
          <cell r="BP156">
            <v>0</v>
          </cell>
          <cell r="BQ156">
            <v>0</v>
          </cell>
        </row>
        <row r="157">
          <cell r="T157" t="str">
            <v>LAYOUTS</v>
          </cell>
          <cell r="V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J157">
            <v>0</v>
          </cell>
          <cell r="BK157">
            <v>0</v>
          </cell>
          <cell r="BL157">
            <v>0</v>
          </cell>
          <cell r="BM157">
            <v>0</v>
          </cell>
          <cell r="BN157">
            <v>0</v>
          </cell>
          <cell r="BO157">
            <v>0</v>
          </cell>
          <cell r="BP157">
            <v>0</v>
          </cell>
          <cell r="BQ157">
            <v>0</v>
          </cell>
        </row>
        <row r="158">
          <cell r="T158" t="str">
            <v>2D ANIMATION</v>
          </cell>
          <cell r="V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J158">
            <v>0</v>
          </cell>
          <cell r="BK158">
            <v>0</v>
          </cell>
          <cell r="BL158">
            <v>0</v>
          </cell>
          <cell r="BM158">
            <v>0</v>
          </cell>
          <cell r="BN158">
            <v>0</v>
          </cell>
          <cell r="BO158">
            <v>0</v>
          </cell>
          <cell r="BP158">
            <v>0</v>
          </cell>
          <cell r="BQ158">
            <v>0</v>
          </cell>
        </row>
        <row r="159">
          <cell r="T159" t="str">
            <v>3D ANIMATION</v>
          </cell>
          <cell r="V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J159">
            <v>0</v>
          </cell>
          <cell r="BK159">
            <v>0</v>
          </cell>
          <cell r="BL159">
            <v>0</v>
          </cell>
          <cell r="BM159">
            <v>0</v>
          </cell>
          <cell r="BN159">
            <v>0</v>
          </cell>
          <cell r="BO159">
            <v>0</v>
          </cell>
          <cell r="BP159">
            <v>0</v>
          </cell>
          <cell r="BQ159">
            <v>0</v>
          </cell>
        </row>
        <row r="160">
          <cell r="T160" t="str">
            <v>POST</v>
          </cell>
          <cell r="V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J160">
            <v>0</v>
          </cell>
          <cell r="BK160">
            <v>0</v>
          </cell>
          <cell r="BL160">
            <v>0</v>
          </cell>
          <cell r="BM160">
            <v>0</v>
          </cell>
          <cell r="BN160">
            <v>0</v>
          </cell>
          <cell r="BO160">
            <v>0</v>
          </cell>
          <cell r="BP160">
            <v>0</v>
          </cell>
          <cell r="BQ160">
            <v>0</v>
          </cell>
        </row>
        <row r="161">
          <cell r="T161" t="str">
            <v>FINAL LAB</v>
          </cell>
          <cell r="V161">
            <v>14978.465132694124</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4724.5948103852506</v>
          </cell>
          <cell r="AY161">
            <v>4955.8712437185713</v>
          </cell>
          <cell r="AZ161">
            <v>2629.7578282211111</v>
          </cell>
          <cell r="BA161">
            <v>2519.2112503691919</v>
          </cell>
          <cell r="BB161">
            <v>0</v>
          </cell>
          <cell r="BC161">
            <v>0</v>
          </cell>
          <cell r="BD161">
            <v>0</v>
          </cell>
          <cell r="BE161">
            <v>149.03</v>
          </cell>
          <cell r="BF161">
            <v>0</v>
          </cell>
          <cell r="BG161">
            <v>0</v>
          </cell>
          <cell r="BH161">
            <v>0</v>
          </cell>
          <cell r="BJ161">
            <v>0</v>
          </cell>
          <cell r="BK161">
            <v>0</v>
          </cell>
          <cell r="BL161">
            <v>0</v>
          </cell>
          <cell r="BM161">
            <v>0</v>
          </cell>
          <cell r="BN161">
            <v>0</v>
          </cell>
          <cell r="BO161">
            <v>0</v>
          </cell>
          <cell r="BP161">
            <v>0</v>
          </cell>
          <cell r="BQ161">
            <v>0</v>
          </cell>
        </row>
        <row r="162">
          <cell r="T162" t="str">
            <v>TOTAL COST</v>
          </cell>
          <cell r="V162">
            <v>14978.465132694124</v>
          </cell>
          <cell r="X162" t="str">
            <v>WEEKLY COST</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4724.5948103852506</v>
          </cell>
          <cell r="AY162">
            <v>4955.8712437185713</v>
          </cell>
          <cell r="AZ162">
            <v>2629.7578282211111</v>
          </cell>
          <cell r="BA162">
            <v>2519.2112503691919</v>
          </cell>
          <cell r="BB162">
            <v>0</v>
          </cell>
          <cell r="BC162">
            <v>0</v>
          </cell>
          <cell r="BD162">
            <v>0</v>
          </cell>
          <cell r="BE162">
            <v>149.03</v>
          </cell>
          <cell r="BF162">
            <v>0</v>
          </cell>
          <cell r="BG162">
            <v>0</v>
          </cell>
          <cell r="BH162">
            <v>0</v>
          </cell>
          <cell r="BJ162">
            <v>0</v>
          </cell>
          <cell r="BK162">
            <v>0</v>
          </cell>
          <cell r="BL162">
            <v>0</v>
          </cell>
          <cell r="BM162">
            <v>0</v>
          </cell>
          <cell r="BN162">
            <v>0</v>
          </cell>
          <cell r="BO162">
            <v>0</v>
          </cell>
          <cell r="BP162">
            <v>0</v>
          </cell>
          <cell r="BQ162">
            <v>0</v>
          </cell>
        </row>
        <row r="163">
          <cell r="V163">
            <v>20761.209185771775</v>
          </cell>
          <cell r="X163" t="str">
            <v>WEEKLY COST</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4724.5948103852506</v>
          </cell>
          <cell r="AY163">
            <v>4955.8712437185713</v>
          </cell>
          <cell r="AZ163">
            <v>2629.7578282211111</v>
          </cell>
          <cell r="BA163">
            <v>2519.2112503691919</v>
          </cell>
          <cell r="BB163">
            <v>0</v>
          </cell>
          <cell r="BC163">
            <v>0</v>
          </cell>
          <cell r="BD163">
            <v>0</v>
          </cell>
          <cell r="BE163">
            <v>149.03</v>
          </cell>
          <cell r="BF163">
            <v>0</v>
          </cell>
          <cell r="BG163">
            <v>0</v>
          </cell>
          <cell r="BH163">
            <v>0</v>
          </cell>
          <cell r="BJ163">
            <v>0</v>
          </cell>
          <cell r="BK163">
            <v>0</v>
          </cell>
          <cell r="BL163">
            <v>0</v>
          </cell>
          <cell r="BM163">
            <v>0</v>
          </cell>
          <cell r="BN163">
            <v>0</v>
          </cell>
          <cell r="BO163">
            <v>0</v>
          </cell>
          <cell r="BP163">
            <v>0</v>
          </cell>
          <cell r="BQ163">
            <v>0</v>
          </cell>
        </row>
        <row r="164">
          <cell r="V164">
            <v>20969.851185771775</v>
          </cell>
          <cell r="X164" t="str">
            <v>CUMULATIVE</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6614.4327345393513</v>
          </cell>
          <cell r="AY164">
            <v>6938.2197412059995</v>
          </cell>
          <cell r="AZ164">
            <v>3681.6609595095556</v>
          </cell>
          <cell r="BA164">
            <v>3526.8957505168687</v>
          </cell>
          <cell r="BB164">
            <v>0</v>
          </cell>
          <cell r="BC164">
            <v>0</v>
          </cell>
          <cell r="BD164">
            <v>0</v>
          </cell>
          <cell r="BE164">
            <v>208.642</v>
          </cell>
          <cell r="BF164">
            <v>0</v>
          </cell>
          <cell r="BG164">
            <v>0</v>
          </cell>
          <cell r="BH164">
            <v>0</v>
          </cell>
          <cell r="BJ164">
            <v>0</v>
          </cell>
          <cell r="BK164">
            <v>0</v>
          </cell>
          <cell r="BL164">
            <v>0</v>
          </cell>
          <cell r="BM164">
            <v>0</v>
          </cell>
          <cell r="BN164">
            <v>0</v>
          </cell>
          <cell r="BO164">
            <v>0</v>
          </cell>
          <cell r="BP164">
            <v>0</v>
          </cell>
          <cell r="BQ164">
            <v>0</v>
          </cell>
        </row>
        <row r="165">
          <cell r="V165" t="str">
            <v>PROJECTED RTM</v>
          </cell>
          <cell r="Y165" t="e">
            <v>#REF!</v>
          </cell>
          <cell r="Z165" t="e">
            <v>#REF!</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428.57142857142856</v>
          </cell>
          <cell r="AZ165">
            <v>428.57142857142856</v>
          </cell>
          <cell r="BA165">
            <v>428.57142857142856</v>
          </cell>
          <cell r="BB165">
            <v>428.57142857142856</v>
          </cell>
          <cell r="BC165">
            <v>428.57142857142856</v>
          </cell>
          <cell r="BD165">
            <v>0</v>
          </cell>
          <cell r="BE165">
            <v>0</v>
          </cell>
          <cell r="BF165">
            <v>0</v>
          </cell>
          <cell r="BG165">
            <v>0</v>
          </cell>
          <cell r="BH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row>
        <row r="166">
          <cell r="V166" t="str">
            <v>PROJECTED RTM</v>
          </cell>
          <cell r="Y166" t="e">
            <v>#REF!</v>
          </cell>
          <cell r="Z166" t="e">
            <v>#REF!</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BD166">
            <v>0</v>
          </cell>
          <cell r="BE166">
            <v>0</v>
          </cell>
          <cell r="BF166">
            <v>0</v>
          </cell>
          <cell r="BG166">
            <v>0</v>
          </cell>
          <cell r="BH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row>
        <row r="167">
          <cell r="V167" t="str">
            <v>PROJECTED STREET</v>
          </cell>
        </row>
        <row r="168">
          <cell r="V168" t="str">
            <v>+ or - Scheduled Date</v>
          </cell>
        </row>
        <row r="169">
          <cell r="N169" t="str">
            <v>ENGINEERING</v>
          </cell>
          <cell r="R169" t="str">
            <v>ALADDIN READING</v>
          </cell>
          <cell r="W169" t="str">
            <v>FRAMES</v>
          </cell>
          <cell r="X169">
            <v>2956.22</v>
          </cell>
          <cell r="Y169" t="str">
            <v>WK Count</v>
          </cell>
          <cell r="Z169" t="str">
            <v>Total Days</v>
          </cell>
        </row>
        <row r="170">
          <cell r="N170" t="str">
            <v>ENGINEERING</v>
          </cell>
          <cell r="R170" t="str">
            <v>ALADDIN READING</v>
          </cell>
          <cell r="V170" t="str">
            <v xml:space="preserve">START </v>
          </cell>
          <cell r="W170" t="str">
            <v>FRAMES</v>
          </cell>
          <cell r="X170">
            <v>2956.22</v>
          </cell>
          <cell r="Y170" t="str">
            <v>WK Count</v>
          </cell>
          <cell r="Z170" t="str">
            <v>Total Days</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35730</v>
          </cell>
          <cell r="BA170">
            <v>35737</v>
          </cell>
          <cell r="BB170">
            <v>35744</v>
          </cell>
          <cell r="BC170">
            <v>35751</v>
          </cell>
          <cell r="BD170">
            <v>35758</v>
          </cell>
          <cell r="BE170">
            <v>35765</v>
          </cell>
          <cell r="BF170">
            <v>35772</v>
          </cell>
          <cell r="BG170">
            <v>35779</v>
          </cell>
          <cell r="BH170">
            <v>35786</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cell r="DK170">
            <v>0</v>
          </cell>
          <cell r="DL170">
            <v>0</v>
          </cell>
          <cell r="DM170">
            <v>0</v>
          </cell>
          <cell r="DN170">
            <v>0</v>
          </cell>
          <cell r="DO170">
            <v>0</v>
          </cell>
          <cell r="DP170">
            <v>0</v>
          </cell>
          <cell r="DQ170">
            <v>0</v>
          </cell>
          <cell r="DR170">
            <v>0</v>
          </cell>
          <cell r="DS170">
            <v>0</v>
          </cell>
          <cell r="DT170">
            <v>0</v>
          </cell>
          <cell r="DU170">
            <v>0</v>
          </cell>
          <cell r="DV170">
            <v>0</v>
          </cell>
          <cell r="DW170">
            <v>0</v>
          </cell>
          <cell r="DX170">
            <v>0</v>
          </cell>
          <cell r="DY170">
            <v>0</v>
          </cell>
          <cell r="DZ170">
            <v>0</v>
          </cell>
          <cell r="EA170">
            <v>0</v>
          </cell>
          <cell r="EB170">
            <v>0</v>
          </cell>
          <cell r="EC170">
            <v>0</v>
          </cell>
          <cell r="ED170">
            <v>0</v>
          </cell>
          <cell r="EE170">
            <v>0</v>
          </cell>
          <cell r="EF170">
            <v>0</v>
          </cell>
          <cell r="EG170">
            <v>0</v>
          </cell>
          <cell r="EH170">
            <v>0</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row>
        <row r="171">
          <cell r="A171" t="str">
            <v>PREP</v>
          </cell>
          <cell r="F171" t="str">
            <v>ANIMATION</v>
          </cell>
          <cell r="I171" t="str">
            <v>INK &amp; PAINT</v>
          </cell>
          <cell r="L171" t="str">
            <v>ALPHA</v>
          </cell>
          <cell r="N171" t="str">
            <v>BETA</v>
          </cell>
          <cell r="P171" t="str">
            <v>RTM</v>
          </cell>
          <cell r="R171" t="str">
            <v>STREET</v>
          </cell>
          <cell r="T171" t="str">
            <v>Prep Projection</v>
          </cell>
          <cell r="V171" t="str">
            <v xml:space="preserve">START </v>
          </cell>
          <cell r="W171" t="str">
            <v>END</v>
          </cell>
          <cell r="X171">
            <v>400</v>
          </cell>
          <cell r="Y171">
            <v>9</v>
          </cell>
          <cell r="Z171">
            <v>65.73384999999999</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35730</v>
          </cell>
          <cell r="BA171">
            <v>35737</v>
          </cell>
          <cell r="BB171">
            <v>35744</v>
          </cell>
          <cell r="BC171">
            <v>35751</v>
          </cell>
          <cell r="BD171">
            <v>35758</v>
          </cell>
          <cell r="BE171">
            <v>35765</v>
          </cell>
          <cell r="BF171">
            <v>35772</v>
          </cell>
          <cell r="BG171">
            <v>35779</v>
          </cell>
          <cell r="BH171">
            <v>35786</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cell r="DK171">
            <v>0</v>
          </cell>
          <cell r="DL171">
            <v>0</v>
          </cell>
          <cell r="DM171">
            <v>0</v>
          </cell>
          <cell r="DN171">
            <v>0</v>
          </cell>
          <cell r="DO171">
            <v>0</v>
          </cell>
          <cell r="DP171">
            <v>0</v>
          </cell>
          <cell r="DQ171">
            <v>0</v>
          </cell>
          <cell r="DR171">
            <v>0</v>
          </cell>
          <cell r="DS171">
            <v>0</v>
          </cell>
          <cell r="DT171">
            <v>0</v>
          </cell>
          <cell r="DU171">
            <v>0</v>
          </cell>
          <cell r="DV171">
            <v>0</v>
          </cell>
          <cell r="DW171">
            <v>0</v>
          </cell>
          <cell r="DX171">
            <v>0</v>
          </cell>
          <cell r="DY171">
            <v>0</v>
          </cell>
          <cell r="DZ171">
            <v>0</v>
          </cell>
          <cell r="EA171">
            <v>0</v>
          </cell>
          <cell r="EB171">
            <v>0</v>
          </cell>
          <cell r="EC171">
            <v>0</v>
          </cell>
          <cell r="ED171">
            <v>0</v>
          </cell>
          <cell r="EE171">
            <v>0</v>
          </cell>
          <cell r="EF171">
            <v>0</v>
          </cell>
          <cell r="EG171">
            <v>0</v>
          </cell>
          <cell r="EH171">
            <v>0</v>
          </cell>
          <cell r="EI171">
            <v>0</v>
          </cell>
          <cell r="EJ171">
            <v>0</v>
          </cell>
          <cell r="EK171">
            <v>0</v>
          </cell>
          <cell r="EL171">
            <v>0</v>
          </cell>
          <cell r="EM171">
            <v>0</v>
          </cell>
          <cell r="EN171">
            <v>0</v>
          </cell>
          <cell r="EO171">
            <v>0</v>
          </cell>
          <cell r="EP171">
            <v>0</v>
          </cell>
          <cell r="EQ171">
            <v>0</v>
          </cell>
          <cell r="ER171">
            <v>0</v>
          </cell>
          <cell r="ES171">
            <v>0</v>
          </cell>
          <cell r="ET171">
            <v>0</v>
          </cell>
          <cell r="EU171">
            <v>0</v>
          </cell>
          <cell r="EV171">
            <v>0</v>
          </cell>
          <cell r="EW171">
            <v>0</v>
          </cell>
        </row>
        <row r="172">
          <cell r="A172" t="str">
            <v>PREP</v>
          </cell>
          <cell r="F172" t="str">
            <v>ANIMATION</v>
          </cell>
          <cell r="I172" t="str">
            <v>INK &amp; PAINT</v>
          </cell>
          <cell r="L172" t="str">
            <v>ALPHA</v>
          </cell>
          <cell r="N172" t="str">
            <v>BETA</v>
          </cell>
          <cell r="P172" t="str">
            <v>RTM</v>
          </cell>
          <cell r="R172" t="str">
            <v>STREET</v>
          </cell>
          <cell r="S172" t="str">
            <v>PRODUCTION TO DATE</v>
          </cell>
          <cell r="T172" t="str">
            <v>Prep Projection</v>
          </cell>
          <cell r="V172">
            <v>35727</v>
          </cell>
          <cell r="W172">
            <v>35811</v>
          </cell>
          <cell r="X172">
            <v>400</v>
          </cell>
          <cell r="Y172">
            <v>9</v>
          </cell>
          <cell r="Z172">
            <v>65.73384999999999</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100</v>
          </cell>
          <cell r="BA172">
            <v>200</v>
          </cell>
          <cell r="BB172">
            <v>300</v>
          </cell>
          <cell r="BC172">
            <v>400</v>
          </cell>
          <cell r="BD172">
            <v>400</v>
          </cell>
          <cell r="BE172">
            <v>400</v>
          </cell>
          <cell r="BF172">
            <v>400</v>
          </cell>
          <cell r="BG172">
            <v>400</v>
          </cell>
          <cell r="BH172">
            <v>400</v>
          </cell>
          <cell r="BI172">
            <v>0</v>
          </cell>
          <cell r="BJ172">
            <v>0</v>
          </cell>
          <cell r="BK172">
            <v>0</v>
          </cell>
          <cell r="BL172">
            <v>0</v>
          </cell>
          <cell r="BM172">
            <v>0</v>
          </cell>
          <cell r="BN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A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row>
        <row r="173">
          <cell r="S173" t="str">
            <v>PRODUCTION TO DATE</v>
          </cell>
        </row>
        <row r="174">
          <cell r="T174" t="str">
            <v>Scenes Issued</v>
          </cell>
          <cell r="V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row>
        <row r="175">
          <cell r="T175" t="str">
            <v>Scenes Issued</v>
          </cell>
          <cell r="V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row>
        <row r="176">
          <cell r="T176" t="str">
            <v>Into Rough</v>
          </cell>
          <cell r="V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row>
        <row r="177">
          <cell r="T177" t="str">
            <v>Rough Complete</v>
          </cell>
          <cell r="V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row>
        <row r="178">
          <cell r="T178" t="str">
            <v>Ruff Approved</v>
          </cell>
          <cell r="V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row>
        <row r="179">
          <cell r="T179" t="str">
            <v>Clean Complete</v>
          </cell>
          <cell r="V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row>
        <row r="180">
          <cell r="T180" t="str">
            <v>Approved</v>
          </cell>
          <cell r="V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row>
        <row r="181">
          <cell r="T181" t="str">
            <v>Turned In</v>
          </cell>
          <cell r="V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row>
        <row r="182">
          <cell r="A182" t="str">
            <v>Wks</v>
          </cell>
          <cell r="B182" t="str">
            <v>Days</v>
          </cell>
          <cell r="F182" t="str">
            <v>Wks</v>
          </cell>
          <cell r="G182" t="str">
            <v>Days</v>
          </cell>
          <cell r="H182" t="str">
            <v>Frames</v>
          </cell>
          <cell r="I182" t="str">
            <v>Wks</v>
          </cell>
          <cell r="J182" t="str">
            <v>Days</v>
          </cell>
          <cell r="T182" t="str">
            <v>Animation Projection</v>
          </cell>
          <cell r="V182">
            <v>35786</v>
          </cell>
          <cell r="W182">
            <v>35853</v>
          </cell>
          <cell r="X182">
            <v>750</v>
          </cell>
          <cell r="Y182">
            <v>12</v>
          </cell>
          <cell r="Z182">
            <v>57.591386666666665</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375</v>
          </cell>
          <cell r="BM182">
            <v>425</v>
          </cell>
          <cell r="BN182">
            <v>425</v>
          </cell>
          <cell r="BO182">
            <v>425</v>
          </cell>
          <cell r="BP182">
            <v>425</v>
          </cell>
          <cell r="BQ182">
            <v>425</v>
          </cell>
          <cell r="BR182">
            <v>425</v>
          </cell>
          <cell r="BS182">
            <v>425</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A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row>
        <row r="183">
          <cell r="A183" t="str">
            <v>Wks</v>
          </cell>
          <cell r="B183" t="str">
            <v>Days</v>
          </cell>
          <cell r="F183" t="str">
            <v>Wks</v>
          </cell>
          <cell r="G183" t="str">
            <v>Days</v>
          </cell>
          <cell r="H183" t="str">
            <v>Frames</v>
          </cell>
          <cell r="I183" t="str">
            <v>Wks</v>
          </cell>
          <cell r="J183" t="str">
            <v>Days</v>
          </cell>
          <cell r="K183">
            <v>21</v>
          </cell>
          <cell r="M183">
            <v>29</v>
          </cell>
          <cell r="O183">
            <v>29</v>
          </cell>
          <cell r="Q183">
            <v>29</v>
          </cell>
          <cell r="R183">
            <v>36008</v>
          </cell>
          <cell r="T183" t="str">
            <v>Animation Projection</v>
          </cell>
          <cell r="V183">
            <v>35786</v>
          </cell>
          <cell r="W183">
            <v>35863</v>
          </cell>
          <cell r="X183">
            <v>750</v>
          </cell>
          <cell r="Y183">
            <v>12</v>
          </cell>
          <cell r="Z183">
            <v>57.591386666666665</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375</v>
          </cell>
          <cell r="BM183">
            <v>425</v>
          </cell>
          <cell r="BN183">
            <v>425</v>
          </cell>
          <cell r="BO183">
            <v>425</v>
          </cell>
          <cell r="BP183">
            <v>425</v>
          </cell>
          <cell r="BQ183">
            <v>425</v>
          </cell>
          <cell r="BR183">
            <v>425</v>
          </cell>
          <cell r="BS183">
            <v>425</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A183">
            <v>0</v>
          </cell>
          <cell r="EB183">
            <v>0</v>
          </cell>
          <cell r="EC183">
            <v>0</v>
          </cell>
          <cell r="ED183">
            <v>0</v>
          </cell>
          <cell r="EE183">
            <v>0</v>
          </cell>
          <cell r="EF183">
            <v>0</v>
          </cell>
          <cell r="EG183">
            <v>0</v>
          </cell>
          <cell r="EH183">
            <v>0</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row>
        <row r="184">
          <cell r="A184">
            <v>7.3905499999999993</v>
          </cell>
          <cell r="B184">
            <v>65.73384999999999</v>
          </cell>
          <cell r="F184">
            <v>3.9416266666666666</v>
          </cell>
          <cell r="G184">
            <v>57.591386666666665</v>
          </cell>
          <cell r="H184">
            <v>2956.22</v>
          </cell>
          <cell r="I184">
            <v>3.2846888888888888</v>
          </cell>
          <cell r="J184">
            <v>36.992822222222223</v>
          </cell>
          <cell r="K184">
            <v>21</v>
          </cell>
          <cell r="M184">
            <v>29</v>
          </cell>
          <cell r="O184">
            <v>29</v>
          </cell>
          <cell r="Q184">
            <v>29</v>
          </cell>
          <cell r="R184">
            <v>36008</v>
          </cell>
          <cell r="T184" t="str">
            <v>Ink &amp; Paint Projection</v>
          </cell>
          <cell r="V184">
            <v>35822</v>
          </cell>
          <cell r="W184">
            <v>35858.992822222222</v>
          </cell>
          <cell r="X184">
            <v>900</v>
          </cell>
          <cell r="Y184">
            <v>8</v>
          </cell>
          <cell r="Z184">
            <v>36.992822222222223</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225</v>
          </cell>
          <cell r="BO184">
            <v>450</v>
          </cell>
          <cell r="BP184">
            <v>450</v>
          </cell>
          <cell r="BQ184">
            <v>675</v>
          </cell>
          <cell r="BR184">
            <v>450</v>
          </cell>
          <cell r="BS184">
            <v>675</v>
          </cell>
          <cell r="BT184">
            <v>900</v>
          </cell>
          <cell r="BU184">
            <v>900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row>
        <row r="186">
          <cell r="T186" t="str">
            <v>BUDGET FORECAST</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35730</v>
          </cell>
          <cell r="BA186">
            <v>35737</v>
          </cell>
          <cell r="BB186">
            <v>35744</v>
          </cell>
          <cell r="BC186">
            <v>35751</v>
          </cell>
          <cell r="BD186">
            <v>35758</v>
          </cell>
          <cell r="BE186">
            <v>35765</v>
          </cell>
          <cell r="BF186">
            <v>35772</v>
          </cell>
          <cell r="BG186">
            <v>35779</v>
          </cell>
          <cell r="BH186">
            <v>35786</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cell r="DK186">
            <v>0</v>
          </cell>
          <cell r="DL186">
            <v>0</v>
          </cell>
          <cell r="DM186">
            <v>0</v>
          </cell>
          <cell r="DN186">
            <v>0</v>
          </cell>
          <cell r="DO186">
            <v>0</v>
          </cell>
          <cell r="DP186">
            <v>0</v>
          </cell>
          <cell r="DQ186">
            <v>0</v>
          </cell>
          <cell r="DR186">
            <v>0</v>
          </cell>
          <cell r="DS186">
            <v>0</v>
          </cell>
          <cell r="DT186">
            <v>0</v>
          </cell>
          <cell r="DU186">
            <v>0</v>
          </cell>
          <cell r="DV186">
            <v>0</v>
          </cell>
          <cell r="DW186">
            <v>0</v>
          </cell>
          <cell r="DX186">
            <v>0</v>
          </cell>
          <cell r="DY186">
            <v>0</v>
          </cell>
          <cell r="DZ186">
            <v>0</v>
          </cell>
          <cell r="EA186">
            <v>0</v>
          </cell>
          <cell r="EB186">
            <v>0</v>
          </cell>
          <cell r="EC186">
            <v>0</v>
          </cell>
          <cell r="ED186">
            <v>0</v>
          </cell>
          <cell r="EE186">
            <v>0</v>
          </cell>
          <cell r="EF186">
            <v>0</v>
          </cell>
          <cell r="EG186">
            <v>0</v>
          </cell>
          <cell r="EH186">
            <v>0</v>
          </cell>
          <cell r="EI186">
            <v>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row>
        <row r="187">
          <cell r="T187" t="str">
            <v>BUDGET FORECAST</v>
          </cell>
          <cell r="V187" t="str">
            <v>PRE PROD</v>
          </cell>
          <cell r="W187">
            <v>30</v>
          </cell>
          <cell r="X187">
            <v>90000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3000</v>
          </cell>
          <cell r="BA187">
            <v>6000</v>
          </cell>
          <cell r="BB187">
            <v>9000</v>
          </cell>
          <cell r="BC187">
            <v>12000</v>
          </cell>
          <cell r="BD187">
            <v>12000</v>
          </cell>
          <cell r="BE187">
            <v>12000</v>
          </cell>
          <cell r="BF187">
            <v>12000</v>
          </cell>
          <cell r="BG187">
            <v>12000</v>
          </cell>
          <cell r="BH187">
            <v>12000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A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row>
        <row r="188">
          <cell r="V188" t="str">
            <v>PRE PROD</v>
          </cell>
          <cell r="W188">
            <v>30</v>
          </cell>
          <cell r="X188">
            <v>97000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3000</v>
          </cell>
          <cell r="BA188">
            <v>6000</v>
          </cell>
          <cell r="BB188">
            <v>9000</v>
          </cell>
          <cell r="BC188">
            <v>12000</v>
          </cell>
          <cell r="BD188">
            <v>12000</v>
          </cell>
          <cell r="BE188">
            <v>12000</v>
          </cell>
          <cell r="BF188">
            <v>13000</v>
          </cell>
          <cell r="BG188">
            <v>18000</v>
          </cell>
          <cell r="BH188">
            <v>12000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A188">
            <v>0</v>
          </cell>
          <cell r="EB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row>
        <row r="189">
          <cell r="V189" t="str">
            <v>PRODUCTION</v>
          </cell>
          <cell r="W189">
            <v>150</v>
          </cell>
          <cell r="X189">
            <v>438750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56250</v>
          </cell>
          <cell r="BM189">
            <v>63750</v>
          </cell>
          <cell r="BN189">
            <v>63750</v>
          </cell>
          <cell r="BO189">
            <v>63750</v>
          </cell>
          <cell r="BP189">
            <v>63750</v>
          </cell>
          <cell r="BQ189">
            <v>63750</v>
          </cell>
          <cell r="BR189">
            <v>63750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cell r="DK189">
            <v>0</v>
          </cell>
          <cell r="DL189">
            <v>0</v>
          </cell>
          <cell r="DM189">
            <v>0</v>
          </cell>
          <cell r="DN189">
            <v>0</v>
          </cell>
          <cell r="DO189">
            <v>0</v>
          </cell>
          <cell r="DP189">
            <v>0</v>
          </cell>
          <cell r="DQ189">
            <v>0</v>
          </cell>
          <cell r="DR189">
            <v>0</v>
          </cell>
          <cell r="DS189">
            <v>0</v>
          </cell>
          <cell r="DT189">
            <v>0</v>
          </cell>
          <cell r="DU189">
            <v>0</v>
          </cell>
          <cell r="DV189">
            <v>0</v>
          </cell>
          <cell r="DW189">
            <v>0</v>
          </cell>
          <cell r="DX189">
            <v>0</v>
          </cell>
          <cell r="DY189">
            <v>0</v>
          </cell>
          <cell r="DZ189">
            <v>0</v>
          </cell>
          <cell r="EA189">
            <v>0</v>
          </cell>
          <cell r="EB189">
            <v>0</v>
          </cell>
          <cell r="EC189">
            <v>0</v>
          </cell>
          <cell r="ED189">
            <v>0</v>
          </cell>
          <cell r="EE189">
            <v>0</v>
          </cell>
          <cell r="EF189">
            <v>0</v>
          </cell>
          <cell r="EG189">
            <v>0</v>
          </cell>
          <cell r="EH189">
            <v>0</v>
          </cell>
          <cell r="EI189">
            <v>0</v>
          </cell>
          <cell r="EJ189">
            <v>0</v>
          </cell>
          <cell r="EK189">
            <v>0</v>
          </cell>
          <cell r="EL189">
            <v>0</v>
          </cell>
          <cell r="EM189">
            <v>0</v>
          </cell>
          <cell r="EN189">
            <v>0</v>
          </cell>
          <cell r="EO189">
            <v>0</v>
          </cell>
          <cell r="EP189">
            <v>0</v>
          </cell>
          <cell r="EQ189">
            <v>0</v>
          </cell>
          <cell r="ER189">
            <v>0</v>
          </cell>
          <cell r="ES189">
            <v>0</v>
          </cell>
          <cell r="ET189">
            <v>0</v>
          </cell>
          <cell r="EU189">
            <v>0</v>
          </cell>
          <cell r="EV189">
            <v>0</v>
          </cell>
          <cell r="EW189">
            <v>0</v>
          </cell>
          <cell r="EX189">
            <v>0</v>
          </cell>
          <cell r="EY189">
            <v>0</v>
          </cell>
          <cell r="EZ189">
            <v>0</v>
          </cell>
          <cell r="FA189">
            <v>0</v>
          </cell>
          <cell r="FB189">
            <v>0</v>
          </cell>
          <cell r="FC189">
            <v>0</v>
          </cell>
          <cell r="FD189">
            <v>0</v>
          </cell>
          <cell r="FE189">
            <v>0</v>
          </cell>
          <cell r="FF189">
            <v>0</v>
          </cell>
          <cell r="FG189">
            <v>0</v>
          </cell>
          <cell r="FH189">
            <v>0</v>
          </cell>
          <cell r="FI189">
            <v>0</v>
          </cell>
        </row>
        <row r="190">
          <cell r="V190" t="str">
            <v>PRODUCTION</v>
          </cell>
          <cell r="W190">
            <v>150</v>
          </cell>
          <cell r="X190">
            <v>531400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15150</v>
          </cell>
          <cell r="BI190">
            <v>22000</v>
          </cell>
          <cell r="BJ190">
            <v>28000</v>
          </cell>
          <cell r="BK190">
            <v>34000</v>
          </cell>
          <cell r="BL190">
            <v>40000</v>
          </cell>
          <cell r="BM190">
            <v>63750</v>
          </cell>
          <cell r="BN190">
            <v>63750</v>
          </cell>
          <cell r="BO190">
            <v>63750</v>
          </cell>
          <cell r="BP190">
            <v>67000</v>
          </cell>
          <cell r="BQ190">
            <v>67000</v>
          </cell>
          <cell r="BR190">
            <v>67000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DV190">
            <v>0</v>
          </cell>
          <cell r="DW190">
            <v>0</v>
          </cell>
          <cell r="DX190">
            <v>0</v>
          </cell>
          <cell r="DY190">
            <v>0</v>
          </cell>
          <cell r="DZ190">
            <v>0</v>
          </cell>
          <cell r="EA190">
            <v>0</v>
          </cell>
          <cell r="EB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row>
        <row r="191">
          <cell r="V191" t="str">
            <v>INK &amp; PAINT</v>
          </cell>
          <cell r="W191">
            <v>8</v>
          </cell>
          <cell r="X191">
            <v>34200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v>
          </cell>
          <cell r="BN191">
            <v>1800</v>
          </cell>
          <cell r="BO191">
            <v>3600</v>
          </cell>
          <cell r="BP191">
            <v>5400</v>
          </cell>
          <cell r="BQ191">
            <v>3600</v>
          </cell>
          <cell r="BR191">
            <v>5400</v>
          </cell>
          <cell r="BS191">
            <v>7200</v>
          </cell>
          <cell r="BT191">
            <v>7200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cell r="DK191">
            <v>0</v>
          </cell>
          <cell r="DL191">
            <v>0</v>
          </cell>
          <cell r="DM191">
            <v>0</v>
          </cell>
          <cell r="DN191">
            <v>0</v>
          </cell>
          <cell r="DO191">
            <v>0</v>
          </cell>
          <cell r="DP191">
            <v>0</v>
          </cell>
          <cell r="DQ191">
            <v>0</v>
          </cell>
          <cell r="DR191">
            <v>0</v>
          </cell>
          <cell r="DS191">
            <v>0</v>
          </cell>
          <cell r="DT191">
            <v>0</v>
          </cell>
          <cell r="DU191">
            <v>0</v>
          </cell>
          <cell r="DV191">
            <v>0</v>
          </cell>
          <cell r="DW191">
            <v>0</v>
          </cell>
          <cell r="DX191">
            <v>0</v>
          </cell>
          <cell r="DY191">
            <v>0</v>
          </cell>
          <cell r="DZ191">
            <v>0</v>
          </cell>
          <cell r="EA191">
            <v>0</v>
          </cell>
          <cell r="EB191">
            <v>0</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row>
        <row r="192">
          <cell r="V192" t="str">
            <v>INK &amp; PAINT</v>
          </cell>
          <cell r="W192">
            <v>8</v>
          </cell>
          <cell r="X192">
            <v>39600</v>
          </cell>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0</v>
          </cell>
          <cell r="BB192">
            <v>0</v>
          </cell>
          <cell r="BC192">
            <v>0</v>
          </cell>
          <cell r="BD192">
            <v>0</v>
          </cell>
          <cell r="BE192">
            <v>0</v>
          </cell>
          <cell r="BF192">
            <v>0</v>
          </cell>
          <cell r="BG192">
            <v>0</v>
          </cell>
          <cell r="BH192">
            <v>0</v>
          </cell>
          <cell r="BI192">
            <v>0</v>
          </cell>
          <cell r="BJ192">
            <v>0</v>
          </cell>
          <cell r="BK192">
            <v>0</v>
          </cell>
          <cell r="BL192">
            <v>0</v>
          </cell>
          <cell r="BM192">
            <v>0</v>
          </cell>
          <cell r="BN192">
            <v>1800</v>
          </cell>
          <cell r="BO192">
            <v>3600</v>
          </cell>
          <cell r="BP192">
            <v>5400</v>
          </cell>
          <cell r="BQ192">
            <v>7200</v>
          </cell>
          <cell r="BR192">
            <v>7200</v>
          </cell>
          <cell r="BS192">
            <v>7200</v>
          </cell>
          <cell r="BT192">
            <v>7200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cell r="DK192">
            <v>0</v>
          </cell>
          <cell r="DL192">
            <v>0</v>
          </cell>
          <cell r="DM192">
            <v>0</v>
          </cell>
          <cell r="DN192">
            <v>0</v>
          </cell>
          <cell r="DO192">
            <v>0</v>
          </cell>
          <cell r="DP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row>
        <row r="193">
          <cell r="X193" t="str">
            <v>DIRECT</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3000</v>
          </cell>
          <cell r="BA193">
            <v>6000</v>
          </cell>
          <cell r="BB193">
            <v>9000</v>
          </cell>
          <cell r="BC193">
            <v>12000</v>
          </cell>
          <cell r="BD193">
            <v>12000</v>
          </cell>
          <cell r="BE193">
            <v>12000</v>
          </cell>
          <cell r="BF193">
            <v>12000</v>
          </cell>
          <cell r="BG193">
            <v>12000</v>
          </cell>
          <cell r="BH193">
            <v>12000</v>
          </cell>
          <cell r="BI193">
            <v>0</v>
          </cell>
          <cell r="BJ193">
            <v>0</v>
          </cell>
          <cell r="BK193">
            <v>0</v>
          </cell>
          <cell r="BL193">
            <v>56250</v>
          </cell>
          <cell r="BM193">
            <v>63750</v>
          </cell>
          <cell r="BN193">
            <v>65550</v>
          </cell>
          <cell r="BO193">
            <v>67350</v>
          </cell>
          <cell r="BP193">
            <v>69150</v>
          </cell>
          <cell r="BQ193">
            <v>67350</v>
          </cell>
          <cell r="BR193">
            <v>69150</v>
          </cell>
          <cell r="BS193">
            <v>43063</v>
          </cell>
          <cell r="BT193">
            <v>43070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cell r="DK193">
            <v>0</v>
          </cell>
          <cell r="DL193">
            <v>0</v>
          </cell>
          <cell r="DM193">
            <v>0</v>
          </cell>
          <cell r="DN193">
            <v>0</v>
          </cell>
          <cell r="DO193">
            <v>0</v>
          </cell>
          <cell r="DP193">
            <v>0</v>
          </cell>
          <cell r="DQ193">
            <v>0</v>
          </cell>
          <cell r="DR193">
            <v>0</v>
          </cell>
          <cell r="DS193">
            <v>0</v>
          </cell>
          <cell r="DT193">
            <v>0</v>
          </cell>
          <cell r="DU193">
            <v>0</v>
          </cell>
          <cell r="DV193">
            <v>0</v>
          </cell>
          <cell r="DW193">
            <v>0</v>
          </cell>
          <cell r="DX193">
            <v>0</v>
          </cell>
          <cell r="DY193">
            <v>0</v>
          </cell>
          <cell r="DZ193">
            <v>0</v>
          </cell>
          <cell r="EA193">
            <v>0</v>
          </cell>
          <cell r="EB193">
            <v>0</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row>
        <row r="194">
          <cell r="W194">
            <v>668000</v>
          </cell>
          <cell r="X194" t="str">
            <v>DIRECT</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3000</v>
          </cell>
          <cell r="BA194">
            <v>4000</v>
          </cell>
          <cell r="BB194">
            <v>4000</v>
          </cell>
          <cell r="BC194">
            <v>4000</v>
          </cell>
          <cell r="BD194">
            <v>4000</v>
          </cell>
          <cell r="BE194">
            <v>4000</v>
          </cell>
          <cell r="BF194">
            <v>8000</v>
          </cell>
          <cell r="BG194">
            <v>12000</v>
          </cell>
          <cell r="BH194">
            <v>27150</v>
          </cell>
          <cell r="BI194">
            <v>22000</v>
          </cell>
          <cell r="BJ194">
            <v>28000</v>
          </cell>
          <cell r="BK194">
            <v>34000</v>
          </cell>
          <cell r="BL194">
            <v>40000</v>
          </cell>
          <cell r="BM194">
            <v>63750</v>
          </cell>
          <cell r="BN194">
            <v>65550</v>
          </cell>
          <cell r="BO194">
            <v>67350</v>
          </cell>
          <cell r="BP194">
            <v>72400</v>
          </cell>
          <cell r="BQ194">
            <v>74200</v>
          </cell>
          <cell r="BR194">
            <v>74200</v>
          </cell>
          <cell r="BS194">
            <v>50000</v>
          </cell>
          <cell r="BT194">
            <v>6400</v>
          </cell>
          <cell r="BU194">
            <v>0</v>
          </cell>
          <cell r="BV194">
            <v>0</v>
          </cell>
          <cell r="BW194">
            <v>0</v>
          </cell>
          <cell r="BX194">
            <v>0</v>
          </cell>
          <cell r="BY194">
            <v>0</v>
          </cell>
          <cell r="BZ194">
            <v>0</v>
          </cell>
          <cell r="CA194">
            <v>0</v>
          </cell>
          <cell r="CB194">
            <v>0</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cell r="DK194">
            <v>0</v>
          </cell>
          <cell r="DL194">
            <v>0</v>
          </cell>
          <cell r="DM194">
            <v>0</v>
          </cell>
          <cell r="DN194">
            <v>0</v>
          </cell>
          <cell r="DO194">
            <v>0</v>
          </cell>
          <cell r="DP194">
            <v>0</v>
          </cell>
          <cell r="DQ194">
            <v>0</v>
          </cell>
          <cell r="DR194">
            <v>0</v>
          </cell>
          <cell r="DS194">
            <v>0</v>
          </cell>
          <cell r="DT194">
            <v>0</v>
          </cell>
          <cell r="DU194">
            <v>0</v>
          </cell>
          <cell r="DV194">
            <v>0</v>
          </cell>
          <cell r="DW194">
            <v>0</v>
          </cell>
          <cell r="DX194">
            <v>0</v>
          </cell>
          <cell r="DY194">
            <v>0</v>
          </cell>
          <cell r="DZ194">
            <v>0</v>
          </cell>
          <cell r="EA194">
            <v>0</v>
          </cell>
          <cell r="EB194">
            <v>0</v>
          </cell>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row>
        <row r="195">
          <cell r="X195" t="str">
            <v>LOADED</v>
          </cell>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3000</v>
          </cell>
          <cell r="BA195">
            <v>7000</v>
          </cell>
          <cell r="BB195">
            <v>11000</v>
          </cell>
          <cell r="BC195">
            <v>15000</v>
          </cell>
          <cell r="BD195">
            <v>19000</v>
          </cell>
          <cell r="BE195">
            <v>23000</v>
          </cell>
          <cell r="BF195">
            <v>31000</v>
          </cell>
          <cell r="BG195">
            <v>43000</v>
          </cell>
          <cell r="BH195">
            <v>70150</v>
          </cell>
          <cell r="BI195">
            <v>92150</v>
          </cell>
          <cell r="BJ195">
            <v>120150</v>
          </cell>
          <cell r="BK195">
            <v>154150</v>
          </cell>
          <cell r="BL195">
            <v>194150</v>
          </cell>
          <cell r="BM195">
            <v>257900</v>
          </cell>
          <cell r="BN195">
            <v>323450</v>
          </cell>
          <cell r="BO195">
            <v>390800</v>
          </cell>
          <cell r="BP195">
            <v>463200</v>
          </cell>
          <cell r="BQ195">
            <v>537400</v>
          </cell>
          <cell r="BR195">
            <v>611600</v>
          </cell>
          <cell r="BS195">
            <v>661600</v>
          </cell>
          <cell r="BT195">
            <v>668000</v>
          </cell>
          <cell r="BU195">
            <v>0</v>
          </cell>
          <cell r="BV195">
            <v>0</v>
          </cell>
          <cell r="BW195">
            <v>0</v>
          </cell>
          <cell r="BX195">
            <v>0</v>
          </cell>
          <cell r="BY195">
            <v>0</v>
          </cell>
          <cell r="BZ195">
            <v>0</v>
          </cell>
          <cell r="CA195">
            <v>0</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cell r="DK195">
            <v>0</v>
          </cell>
          <cell r="DL195">
            <v>0</v>
          </cell>
          <cell r="DM195">
            <v>0</v>
          </cell>
          <cell r="DN195">
            <v>0</v>
          </cell>
          <cell r="DO195">
            <v>0</v>
          </cell>
          <cell r="DP195">
            <v>0</v>
          </cell>
          <cell r="DQ195">
            <v>0</v>
          </cell>
          <cell r="DR195">
            <v>0</v>
          </cell>
          <cell r="DS195">
            <v>0</v>
          </cell>
          <cell r="DT195">
            <v>0</v>
          </cell>
          <cell r="DU195">
            <v>0</v>
          </cell>
          <cell r="DV195">
            <v>0</v>
          </cell>
          <cell r="DW195">
            <v>0</v>
          </cell>
          <cell r="DX195">
            <v>0</v>
          </cell>
          <cell r="DY195">
            <v>0</v>
          </cell>
          <cell r="DZ195">
            <v>0</v>
          </cell>
          <cell r="EA195">
            <v>0</v>
          </cell>
          <cell r="EB195">
            <v>0</v>
          </cell>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row>
        <row r="196">
          <cell r="T196" t="str">
            <v>ACTUAL COST TO DATE</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J196">
            <v>0</v>
          </cell>
          <cell r="BK196">
            <v>0</v>
          </cell>
          <cell r="BT196">
            <v>35870</v>
          </cell>
          <cell r="BU196">
            <v>0</v>
          </cell>
          <cell r="BV196">
            <v>0</v>
          </cell>
          <cell r="BW196">
            <v>0</v>
          </cell>
          <cell r="BX196">
            <v>0</v>
          </cell>
          <cell r="BY196">
            <v>0</v>
          </cell>
          <cell r="BZ196">
            <v>0</v>
          </cell>
          <cell r="CA196">
            <v>0</v>
          </cell>
          <cell r="CB196">
            <v>0</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cell r="DK196">
            <v>0</v>
          </cell>
          <cell r="DL196">
            <v>0</v>
          </cell>
          <cell r="DM196">
            <v>0</v>
          </cell>
          <cell r="DN196">
            <v>0</v>
          </cell>
          <cell r="DO196">
            <v>0</v>
          </cell>
          <cell r="DP196">
            <v>0</v>
          </cell>
          <cell r="DQ196">
            <v>0</v>
          </cell>
          <cell r="DR196">
            <v>0</v>
          </cell>
          <cell r="DS196">
            <v>0</v>
          </cell>
          <cell r="DT196">
            <v>0</v>
          </cell>
          <cell r="DU196">
            <v>0</v>
          </cell>
          <cell r="DV196">
            <v>0</v>
          </cell>
          <cell r="DW196">
            <v>0</v>
          </cell>
          <cell r="DX196">
            <v>0</v>
          </cell>
          <cell r="DY196">
            <v>0</v>
          </cell>
          <cell r="DZ196">
            <v>0</v>
          </cell>
          <cell r="EA196">
            <v>0</v>
          </cell>
          <cell r="EB196">
            <v>0</v>
          </cell>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row>
        <row r="197">
          <cell r="S197" t="str">
            <v>COST TO DATE</v>
          </cell>
          <cell r="T197" t="str">
            <v>ACTUAL COST TO DATE</v>
          </cell>
          <cell r="V197" t="str">
            <v>DIRECT TO DATE</v>
          </cell>
          <cell r="W197" t="str">
            <v>BUDGET</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v>
          </cell>
          <cell r="BG197">
            <v>0</v>
          </cell>
          <cell r="BH197">
            <v>0</v>
          </cell>
          <cell r="BJ197">
            <v>0</v>
          </cell>
          <cell r="BK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cell r="DK197">
            <v>0</v>
          </cell>
          <cell r="DL197">
            <v>0</v>
          </cell>
          <cell r="DM197">
            <v>0</v>
          </cell>
          <cell r="DN197">
            <v>0</v>
          </cell>
          <cell r="DO197">
            <v>0</v>
          </cell>
          <cell r="DP197">
            <v>0</v>
          </cell>
          <cell r="DQ197">
            <v>0</v>
          </cell>
          <cell r="DR197">
            <v>0</v>
          </cell>
          <cell r="DS197">
            <v>0</v>
          </cell>
          <cell r="DT197">
            <v>0</v>
          </cell>
          <cell r="DU197">
            <v>0</v>
          </cell>
          <cell r="DV197">
            <v>0</v>
          </cell>
          <cell r="DW197">
            <v>0</v>
          </cell>
          <cell r="DX197">
            <v>0</v>
          </cell>
          <cell r="DY197">
            <v>0</v>
          </cell>
          <cell r="DZ197">
            <v>0</v>
          </cell>
          <cell r="EA197">
            <v>0</v>
          </cell>
          <cell r="EB197">
            <v>0</v>
          </cell>
          <cell r="EC197">
            <v>0</v>
          </cell>
          <cell r="ED197">
            <v>0</v>
          </cell>
          <cell r="EE197">
            <v>0</v>
          </cell>
          <cell r="EF197">
            <v>0</v>
          </cell>
          <cell r="EG197">
            <v>0</v>
          </cell>
          <cell r="EH197">
            <v>0</v>
          </cell>
          <cell r="EI197">
            <v>0</v>
          </cell>
          <cell r="EJ197">
            <v>0</v>
          </cell>
          <cell r="EK197">
            <v>0</v>
          </cell>
          <cell r="EL197">
            <v>0</v>
          </cell>
          <cell r="EM197">
            <v>0</v>
          </cell>
          <cell r="EN197">
            <v>0</v>
          </cell>
          <cell r="EO197">
            <v>0</v>
          </cell>
          <cell r="EP197">
            <v>0</v>
          </cell>
          <cell r="EQ197">
            <v>0</v>
          </cell>
          <cell r="ER197">
            <v>0</v>
          </cell>
          <cell r="ES197">
            <v>0</v>
          </cell>
          <cell r="ET197">
            <v>0</v>
          </cell>
          <cell r="EU197">
            <v>0</v>
          </cell>
          <cell r="EV197">
            <v>0</v>
          </cell>
        </row>
        <row r="198">
          <cell r="S198" t="str">
            <v>COST TO DATE</v>
          </cell>
          <cell r="T198" t="str">
            <v>DEVELOPMENT</v>
          </cell>
          <cell r="V198" t="str">
            <v>DIRECT TO DATE</v>
          </cell>
          <cell r="W198" t="str">
            <v>BUDGET</v>
          </cell>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J198">
            <v>0</v>
          </cell>
          <cell r="BK198">
            <v>0</v>
          </cell>
          <cell r="BL198">
            <v>0</v>
          </cell>
          <cell r="BM198">
            <v>0</v>
          </cell>
          <cell r="BN198">
            <v>0</v>
          </cell>
          <cell r="BO198">
            <v>0</v>
          </cell>
          <cell r="BP198">
            <v>0</v>
          </cell>
          <cell r="BQ198">
            <v>0</v>
          </cell>
        </row>
        <row r="199">
          <cell r="T199" t="str">
            <v>DEVELOPMENT</v>
          </cell>
          <cell r="U199">
            <v>2.6577205773952221E-2</v>
          </cell>
          <cell r="V199">
            <v>0</v>
          </cell>
          <cell r="W199">
            <v>136000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J199">
            <v>0</v>
          </cell>
          <cell r="BK199">
            <v>0</v>
          </cell>
          <cell r="BL199">
            <v>0</v>
          </cell>
          <cell r="BM199">
            <v>0</v>
          </cell>
          <cell r="BN199">
            <v>0</v>
          </cell>
          <cell r="BO199">
            <v>0</v>
          </cell>
          <cell r="BP199">
            <v>0</v>
          </cell>
          <cell r="BQ199">
            <v>0</v>
          </cell>
        </row>
        <row r="200">
          <cell r="T200" t="str">
            <v>PRE PRODUCTION</v>
          </cell>
          <cell r="U200">
            <v>5.5194045738399006E-2</v>
          </cell>
          <cell r="V200">
            <v>7506.390220422265</v>
          </cell>
          <cell r="W200">
            <v>136000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73.249909107150017</v>
          </cell>
          <cell r="AV200">
            <v>0</v>
          </cell>
          <cell r="AW200">
            <v>0</v>
          </cell>
          <cell r="AX200">
            <v>211.84885891174685</v>
          </cell>
          <cell r="AY200">
            <v>131.4440248158169</v>
          </cell>
          <cell r="AZ200">
            <v>538.99606500616505</v>
          </cell>
          <cell r="BA200">
            <v>832.02093803214586</v>
          </cell>
          <cell r="BB200">
            <v>997.95049164271302</v>
          </cell>
          <cell r="BC200">
            <v>290.56169774176448</v>
          </cell>
          <cell r="BD200">
            <v>538.428</v>
          </cell>
          <cell r="BE200">
            <v>3891.8902351647635</v>
          </cell>
          <cell r="BF200">
            <v>0</v>
          </cell>
          <cell r="BG200">
            <v>0</v>
          </cell>
          <cell r="BH200">
            <v>0</v>
          </cell>
          <cell r="BJ200">
            <v>0</v>
          </cell>
          <cell r="BK200">
            <v>0</v>
          </cell>
          <cell r="BL200">
            <v>0</v>
          </cell>
          <cell r="BM200">
            <v>0</v>
          </cell>
          <cell r="BN200">
            <v>0</v>
          </cell>
          <cell r="BO200">
            <v>0</v>
          </cell>
          <cell r="BP200">
            <v>0</v>
          </cell>
          <cell r="BQ200">
            <v>0</v>
          </cell>
        </row>
        <row r="201">
          <cell r="T201" t="str">
            <v>PRODUCTION</v>
          </cell>
          <cell r="V201">
            <v>0</v>
          </cell>
          <cell r="W201">
            <v>480000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J201">
            <v>0</v>
          </cell>
          <cell r="BK201">
            <v>0</v>
          </cell>
          <cell r="BL201">
            <v>0</v>
          </cell>
          <cell r="BM201">
            <v>0</v>
          </cell>
          <cell r="BN201">
            <v>0</v>
          </cell>
          <cell r="BO201">
            <v>0</v>
          </cell>
          <cell r="BP201">
            <v>0</v>
          </cell>
          <cell r="BQ201">
            <v>0</v>
          </cell>
        </row>
        <row r="202">
          <cell r="T202" t="str">
            <v>INK &amp; PAINT</v>
          </cell>
          <cell r="V202">
            <v>0</v>
          </cell>
          <cell r="W202">
            <v>52000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0</v>
          </cell>
          <cell r="BJ202">
            <v>0</v>
          </cell>
          <cell r="BK202">
            <v>0</v>
          </cell>
          <cell r="BL202">
            <v>0</v>
          </cell>
          <cell r="BM202">
            <v>0</v>
          </cell>
          <cell r="BN202">
            <v>0</v>
          </cell>
          <cell r="BO202">
            <v>0</v>
          </cell>
          <cell r="BP202">
            <v>0</v>
          </cell>
          <cell r="BQ202">
            <v>0</v>
          </cell>
          <cell r="EF202">
            <v>0</v>
          </cell>
          <cell r="EG202">
            <v>0</v>
          </cell>
          <cell r="EH202">
            <v>0</v>
          </cell>
          <cell r="EI202">
            <v>0</v>
          </cell>
          <cell r="EJ202">
            <v>0</v>
          </cell>
          <cell r="EK202">
            <v>0</v>
          </cell>
          <cell r="EL202">
            <v>0</v>
          </cell>
          <cell r="EM202">
            <v>0</v>
          </cell>
          <cell r="EN202">
            <v>0</v>
          </cell>
          <cell r="EO202">
            <v>0</v>
          </cell>
          <cell r="EP202">
            <v>0</v>
          </cell>
          <cell r="EQ202">
            <v>0</v>
          </cell>
          <cell r="ER202">
            <v>0</v>
          </cell>
          <cell r="ES202">
            <v>0</v>
          </cell>
          <cell r="ET202">
            <v>0</v>
          </cell>
          <cell r="EU202">
            <v>0</v>
          </cell>
          <cell r="EV202">
            <v>0</v>
          </cell>
        </row>
        <row r="203">
          <cell r="T203" t="str">
            <v>TOTAL DIRECT</v>
          </cell>
          <cell r="V203">
            <v>7506.390220422265</v>
          </cell>
          <cell r="X203" t="str">
            <v>DIRECT</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73.249909107150017</v>
          </cell>
          <cell r="AV203">
            <v>0</v>
          </cell>
          <cell r="AW203">
            <v>0</v>
          </cell>
          <cell r="AX203">
            <v>211.84885891174685</v>
          </cell>
          <cell r="AY203">
            <v>131.4440248158169</v>
          </cell>
          <cell r="AZ203">
            <v>538.99606500616505</v>
          </cell>
          <cell r="BA203">
            <v>832.02093803214586</v>
          </cell>
          <cell r="BB203">
            <v>997.95049164271302</v>
          </cell>
          <cell r="BC203">
            <v>290.56169774176448</v>
          </cell>
          <cell r="BD203">
            <v>538.428</v>
          </cell>
          <cell r="BE203">
            <v>3891.8902351647635</v>
          </cell>
          <cell r="BF203">
            <v>0</v>
          </cell>
          <cell r="BG203">
            <v>0</v>
          </cell>
          <cell r="BH203">
            <v>0</v>
          </cell>
          <cell r="BJ203">
            <v>0</v>
          </cell>
          <cell r="BK203">
            <v>0</v>
          </cell>
          <cell r="BL203">
            <v>0</v>
          </cell>
          <cell r="BM203">
            <v>0</v>
          </cell>
          <cell r="BN203">
            <v>0</v>
          </cell>
          <cell r="BO203">
            <v>0</v>
          </cell>
          <cell r="BP203">
            <v>0</v>
          </cell>
          <cell r="BQ203">
            <v>0</v>
          </cell>
          <cell r="EF203">
            <v>0</v>
          </cell>
          <cell r="EG203">
            <v>0</v>
          </cell>
          <cell r="EH203">
            <v>0</v>
          </cell>
          <cell r="EI203">
            <v>0</v>
          </cell>
          <cell r="EJ203">
            <v>0</v>
          </cell>
          <cell r="EK203">
            <v>0</v>
          </cell>
          <cell r="EL203">
            <v>0</v>
          </cell>
          <cell r="EM203">
            <v>0</v>
          </cell>
          <cell r="EN203">
            <v>0</v>
          </cell>
          <cell r="EO203">
            <v>0</v>
          </cell>
          <cell r="EP203">
            <v>0</v>
          </cell>
          <cell r="EQ203">
            <v>0</v>
          </cell>
          <cell r="ER203">
            <v>0</v>
          </cell>
          <cell r="ES203">
            <v>0</v>
          </cell>
          <cell r="ET203">
            <v>0</v>
          </cell>
          <cell r="EU203">
            <v>0</v>
          </cell>
          <cell r="EV203">
            <v>0</v>
          </cell>
        </row>
        <row r="204">
          <cell r="T204" t="str">
            <v>TOTAL TO DATE</v>
          </cell>
          <cell r="V204">
            <v>5060.2999793605031</v>
          </cell>
          <cell r="W204">
            <v>668000</v>
          </cell>
          <cell r="X204" t="str">
            <v>DIRECT</v>
          </cell>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73.249909107150017</v>
          </cell>
          <cell r="AV204">
            <v>0</v>
          </cell>
          <cell r="AW204">
            <v>0</v>
          </cell>
          <cell r="AX204">
            <v>211.84885891174685</v>
          </cell>
          <cell r="AY204">
            <v>131.4440248158169</v>
          </cell>
          <cell r="AZ204">
            <v>538.99606500616505</v>
          </cell>
          <cell r="BA204">
            <v>832.02093803214586</v>
          </cell>
          <cell r="BB204">
            <v>997.95049164271302</v>
          </cell>
          <cell r="BC204">
            <v>290.56169774176448</v>
          </cell>
          <cell r="BD204">
            <v>538.428</v>
          </cell>
          <cell r="BE204">
            <v>3891.8902351647635</v>
          </cell>
          <cell r="BF204">
            <v>0</v>
          </cell>
          <cell r="BG204">
            <v>0</v>
          </cell>
          <cell r="BH204">
            <v>0</v>
          </cell>
          <cell r="BJ204">
            <v>0</v>
          </cell>
          <cell r="BK204">
            <v>0</v>
          </cell>
          <cell r="BL204">
            <v>0</v>
          </cell>
          <cell r="BM204">
            <v>0</v>
          </cell>
          <cell r="BN204">
            <v>0</v>
          </cell>
          <cell r="BO204">
            <v>0</v>
          </cell>
          <cell r="BP204">
            <v>0</v>
          </cell>
          <cell r="BQ204">
            <v>0</v>
          </cell>
          <cell r="EF204">
            <v>0</v>
          </cell>
          <cell r="EG204">
            <v>0</v>
          </cell>
          <cell r="EH204">
            <v>0</v>
          </cell>
          <cell r="EI204">
            <v>0</v>
          </cell>
          <cell r="EJ204">
            <v>0</v>
          </cell>
          <cell r="EK204">
            <v>0</v>
          </cell>
          <cell r="EL204">
            <v>0</v>
          </cell>
          <cell r="EM204">
            <v>0</v>
          </cell>
          <cell r="EN204">
            <v>0</v>
          </cell>
          <cell r="EO204">
            <v>0</v>
          </cell>
          <cell r="EP204">
            <v>0</v>
          </cell>
          <cell r="EQ204">
            <v>0</v>
          </cell>
          <cell r="ER204">
            <v>0</v>
          </cell>
          <cell r="ES204">
            <v>0</v>
          </cell>
          <cell r="ET204">
            <v>0</v>
          </cell>
          <cell r="EU204">
            <v>0</v>
          </cell>
          <cell r="EV204">
            <v>0</v>
          </cell>
        </row>
        <row r="205">
          <cell r="T205" t="str">
            <v>TOTAL TO DATE</v>
          </cell>
          <cell r="V205">
            <v>10508.94630859117</v>
          </cell>
          <cell r="W205">
            <v>668000</v>
          </cell>
          <cell r="X205" t="str">
            <v>LOADED</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102.54987275001002</v>
          </cell>
          <cell r="AV205">
            <v>0</v>
          </cell>
          <cell r="AW205">
            <v>0</v>
          </cell>
          <cell r="AX205">
            <v>296.58840247644559</v>
          </cell>
          <cell r="AY205">
            <v>184.02163474214368</v>
          </cell>
          <cell r="AZ205">
            <v>754.59449100863105</v>
          </cell>
          <cell r="BA205">
            <v>1164.8293132450042</v>
          </cell>
          <cell r="BB205">
            <v>1397.1306882997983</v>
          </cell>
          <cell r="BC205">
            <v>406.78637683847029</v>
          </cell>
          <cell r="BD205">
            <v>753.79920000000004</v>
          </cell>
          <cell r="BE205">
            <v>5448.6463292306689</v>
          </cell>
          <cell r="BF205">
            <v>0</v>
          </cell>
          <cell r="BG205">
            <v>0</v>
          </cell>
          <cell r="BH205">
            <v>0</v>
          </cell>
          <cell r="BJ205">
            <v>0</v>
          </cell>
          <cell r="BK205">
            <v>0</v>
          </cell>
          <cell r="BL205">
            <v>0</v>
          </cell>
          <cell r="BM205">
            <v>0</v>
          </cell>
          <cell r="BN205">
            <v>0</v>
          </cell>
          <cell r="BO205">
            <v>0</v>
          </cell>
          <cell r="BP205">
            <v>0</v>
          </cell>
          <cell r="BQ205">
            <v>0</v>
          </cell>
        </row>
        <row r="206">
          <cell r="V206" t="str">
            <v>PROJECTED RTM</v>
          </cell>
          <cell r="X206" t="str">
            <v>CUMULATIVE</v>
          </cell>
          <cell r="Y206">
            <v>126</v>
          </cell>
          <cell r="Z206">
            <v>22.992822222222223</v>
          </cell>
          <cell r="AU206">
            <v>102.54987275001002</v>
          </cell>
          <cell r="AV206">
            <v>102.54987275001002</v>
          </cell>
          <cell r="AW206">
            <v>102.54987275001002</v>
          </cell>
          <cell r="AX206">
            <v>399.13827522645562</v>
          </cell>
          <cell r="AY206">
            <v>583.15990996859932</v>
          </cell>
          <cell r="AZ206">
            <v>1337.7544009772305</v>
          </cell>
          <cell r="BA206">
            <v>2502.5837142222344</v>
          </cell>
          <cell r="BB206">
            <v>3899.7144025220327</v>
          </cell>
          <cell r="BC206">
            <v>4306.5007793605027</v>
          </cell>
          <cell r="BD206">
            <v>5060.2999793605031</v>
          </cell>
          <cell r="BE206">
            <v>10508.946308591172</v>
          </cell>
        </row>
        <row r="207">
          <cell r="V207" t="str">
            <v>PROJECTED RTM</v>
          </cell>
          <cell r="X207">
            <v>35937.992822222222</v>
          </cell>
          <cell r="Y207">
            <v>126</v>
          </cell>
          <cell r="Z207">
            <v>22.992822222222223</v>
          </cell>
          <cell r="BT207" t="str">
            <v xml:space="preserve"> </v>
          </cell>
        </row>
        <row r="208">
          <cell r="V208" t="str">
            <v>PROJECTED STREET</v>
          </cell>
          <cell r="X208">
            <v>35966.992822222222</v>
          </cell>
          <cell r="BT208" t="str">
            <v xml:space="preserve"> </v>
          </cell>
        </row>
        <row r="209">
          <cell r="V209" t="str">
            <v>+ or - Scheduled Date</v>
          </cell>
          <cell r="X209">
            <v>41.007177777777542</v>
          </cell>
        </row>
        <row r="210">
          <cell r="N210" t="str">
            <v>ENGINEERING</v>
          </cell>
          <cell r="R210" t="str">
            <v>CREATIVITY 2</v>
          </cell>
          <cell r="V210" t="str">
            <v>START DATE</v>
          </cell>
          <cell r="W210" t="str">
            <v>END     DATE</v>
          </cell>
          <cell r="X210">
            <v>3087.1529999999998</v>
          </cell>
          <cell r="Y210" t="str">
            <v>WK Count</v>
          </cell>
          <cell r="Z210" t="str">
            <v>Total Days</v>
          </cell>
        </row>
        <row r="211">
          <cell r="N211" t="str">
            <v>ENGINEERING</v>
          </cell>
          <cell r="R211" t="str">
            <v>CREATIVITY 2</v>
          </cell>
          <cell r="T211" t="str">
            <v>ANIMATION PRODUCTION</v>
          </cell>
          <cell r="V211" t="str">
            <v>START DATE</v>
          </cell>
          <cell r="W211" t="str">
            <v>END     DATE</v>
          </cell>
          <cell r="X211">
            <v>3087.1529999999998</v>
          </cell>
          <cell r="Y211" t="str">
            <v>WK Count</v>
          </cell>
          <cell r="Z211" t="str">
            <v>Total Days</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v>
          </cell>
          <cell r="BF211">
            <v>0</v>
          </cell>
          <cell r="BG211">
            <v>0</v>
          </cell>
          <cell r="BH211">
            <v>0</v>
          </cell>
          <cell r="BI211">
            <v>0</v>
          </cell>
          <cell r="BJ211">
            <v>0</v>
          </cell>
          <cell r="BK211">
            <v>0</v>
          </cell>
          <cell r="BL211">
            <v>0</v>
          </cell>
          <cell r="BM211">
            <v>0</v>
          </cell>
          <cell r="BN211">
            <v>0</v>
          </cell>
          <cell r="BO211">
            <v>0</v>
          </cell>
          <cell r="BP211">
            <v>0</v>
          </cell>
          <cell r="BQ211">
            <v>0</v>
          </cell>
          <cell r="BR211">
            <v>0</v>
          </cell>
          <cell r="BS211">
            <v>0</v>
          </cell>
          <cell r="BT211">
            <v>0</v>
          </cell>
          <cell r="BU211">
            <v>0</v>
          </cell>
          <cell r="BV211">
            <v>0</v>
          </cell>
          <cell r="BW211">
            <v>0</v>
          </cell>
          <cell r="BX211">
            <v>35898</v>
          </cell>
          <cell r="BY211">
            <v>35905</v>
          </cell>
          <cell r="BZ211">
            <v>35912</v>
          </cell>
          <cell r="CA211">
            <v>35919</v>
          </cell>
          <cell r="CB211">
            <v>35926</v>
          </cell>
          <cell r="CC211">
            <v>35933</v>
          </cell>
          <cell r="CD211">
            <v>35940</v>
          </cell>
          <cell r="CE211">
            <v>35947</v>
          </cell>
          <cell r="CF211">
            <v>35954</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cell r="DK211">
            <v>0</v>
          </cell>
          <cell r="DL211">
            <v>0</v>
          </cell>
          <cell r="DM211">
            <v>0</v>
          </cell>
          <cell r="DN211">
            <v>0</v>
          </cell>
          <cell r="DO211">
            <v>0</v>
          </cell>
          <cell r="DP211">
            <v>0</v>
          </cell>
          <cell r="DQ211">
            <v>0</v>
          </cell>
          <cell r="DR211">
            <v>0</v>
          </cell>
          <cell r="DS211">
            <v>0</v>
          </cell>
          <cell r="DT211">
            <v>0</v>
          </cell>
          <cell r="DU211">
            <v>0</v>
          </cell>
          <cell r="DV211">
            <v>0</v>
          </cell>
          <cell r="DW211">
            <v>0</v>
          </cell>
          <cell r="DX211">
            <v>0</v>
          </cell>
          <cell r="DY211">
            <v>0</v>
          </cell>
          <cell r="DZ211">
            <v>0</v>
          </cell>
          <cell r="EA211">
            <v>0</v>
          </cell>
          <cell r="EB211">
            <v>0</v>
          </cell>
          <cell r="EC211">
            <v>0</v>
          </cell>
          <cell r="ED211">
            <v>0</v>
          </cell>
          <cell r="EE211">
            <v>0</v>
          </cell>
          <cell r="EF211">
            <v>0</v>
          </cell>
          <cell r="EG211">
            <v>0</v>
          </cell>
          <cell r="EH211">
            <v>0</v>
          </cell>
          <cell r="EI211">
            <v>0</v>
          </cell>
          <cell r="EJ211">
            <v>0</v>
          </cell>
          <cell r="EK211">
            <v>0</v>
          </cell>
          <cell r="EL211">
            <v>0</v>
          </cell>
          <cell r="EM211">
            <v>0</v>
          </cell>
          <cell r="EN211">
            <v>0</v>
          </cell>
          <cell r="EO211">
            <v>0</v>
          </cell>
          <cell r="EP211">
            <v>0</v>
          </cell>
          <cell r="EQ211">
            <v>0</v>
          </cell>
          <cell r="ER211">
            <v>0</v>
          </cell>
          <cell r="ES211">
            <v>0</v>
          </cell>
          <cell r="ET211">
            <v>0</v>
          </cell>
          <cell r="EU211">
            <v>0</v>
          </cell>
          <cell r="EV211">
            <v>0</v>
          </cell>
        </row>
        <row r="212">
          <cell r="A212" t="str">
            <v>PREP</v>
          </cell>
          <cell r="F212" t="str">
            <v>ANIMATION</v>
          </cell>
          <cell r="I212" t="str">
            <v>INK &amp; PAINT</v>
          </cell>
          <cell r="L212" t="str">
            <v>ALPHA</v>
          </cell>
          <cell r="N212" t="str">
            <v>BETA</v>
          </cell>
          <cell r="P212" t="str">
            <v>RTM</v>
          </cell>
          <cell r="R212" t="str">
            <v>STREET</v>
          </cell>
          <cell r="T212" t="str">
            <v>ANIMATION PRODUCTION</v>
          </cell>
          <cell r="V212">
            <v>35898</v>
          </cell>
          <cell r="W212">
            <v>35955.220141999998</v>
          </cell>
          <cell r="X212">
            <v>500</v>
          </cell>
          <cell r="Y212">
            <v>9</v>
          </cell>
          <cell r="Z212">
            <v>57.220141999999996</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v>
          </cell>
          <cell r="BJ212">
            <v>0</v>
          </cell>
          <cell r="BK212">
            <v>0</v>
          </cell>
          <cell r="BL212">
            <v>0</v>
          </cell>
          <cell r="BM212">
            <v>0</v>
          </cell>
          <cell r="BN212">
            <v>0</v>
          </cell>
          <cell r="BO212">
            <v>0</v>
          </cell>
          <cell r="BP212">
            <v>0</v>
          </cell>
          <cell r="BQ212">
            <v>0</v>
          </cell>
          <cell r="BR212">
            <v>0</v>
          </cell>
          <cell r="BS212">
            <v>0</v>
          </cell>
          <cell r="BT212">
            <v>0</v>
          </cell>
          <cell r="BU212">
            <v>0</v>
          </cell>
          <cell r="BV212">
            <v>0</v>
          </cell>
          <cell r="BW212">
            <v>0</v>
          </cell>
          <cell r="BX212">
            <v>35898</v>
          </cell>
          <cell r="BY212">
            <v>35905</v>
          </cell>
          <cell r="BZ212">
            <v>35912</v>
          </cell>
          <cell r="CA212">
            <v>35919</v>
          </cell>
          <cell r="CB212">
            <v>35926</v>
          </cell>
          <cell r="CC212">
            <v>35933</v>
          </cell>
          <cell r="CD212">
            <v>35940</v>
          </cell>
          <cell r="CE212">
            <v>35947</v>
          </cell>
          <cell r="CF212">
            <v>35954</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cell r="DK212">
            <v>0</v>
          </cell>
          <cell r="DL212">
            <v>0</v>
          </cell>
          <cell r="DM212">
            <v>0</v>
          </cell>
          <cell r="DN212">
            <v>0</v>
          </cell>
          <cell r="DO212">
            <v>0</v>
          </cell>
          <cell r="DP212">
            <v>0</v>
          </cell>
          <cell r="DQ212">
            <v>0</v>
          </cell>
          <cell r="DR212">
            <v>0</v>
          </cell>
          <cell r="DS212">
            <v>0</v>
          </cell>
          <cell r="DT212">
            <v>0</v>
          </cell>
          <cell r="DU212">
            <v>0</v>
          </cell>
          <cell r="DV212">
            <v>0</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row>
        <row r="213">
          <cell r="A213" t="str">
            <v>PREP</v>
          </cell>
          <cell r="B213" t="str">
            <v>Days</v>
          </cell>
          <cell r="F213" t="str">
            <v>ANIMATION</v>
          </cell>
          <cell r="G213" t="str">
            <v>Days</v>
          </cell>
          <cell r="H213" t="str">
            <v>Frames</v>
          </cell>
          <cell r="I213" t="str">
            <v>INK &amp; PAINT</v>
          </cell>
          <cell r="J213" t="str">
            <v>Days</v>
          </cell>
          <cell r="L213" t="str">
            <v>ALPHA</v>
          </cell>
          <cell r="N213" t="str">
            <v>BETA</v>
          </cell>
          <cell r="P213" t="str">
            <v>RTM</v>
          </cell>
          <cell r="R213" t="str">
            <v>STREET</v>
          </cell>
          <cell r="T213" t="str">
            <v>Prep Projection</v>
          </cell>
          <cell r="V213">
            <v>35898</v>
          </cell>
          <cell r="W213">
            <v>35955.220141999998</v>
          </cell>
          <cell r="X213">
            <v>500</v>
          </cell>
          <cell r="Y213">
            <v>9</v>
          </cell>
          <cell r="Z213">
            <v>57.220141999999996</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125</v>
          </cell>
          <cell r="BY213">
            <v>250</v>
          </cell>
          <cell r="BZ213">
            <v>375</v>
          </cell>
          <cell r="CA213">
            <v>500</v>
          </cell>
          <cell r="CB213">
            <v>500</v>
          </cell>
          <cell r="CC213">
            <v>500</v>
          </cell>
          <cell r="CD213">
            <v>500</v>
          </cell>
          <cell r="CE213">
            <v>500</v>
          </cell>
          <cell r="CF213">
            <v>500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cell r="DK213">
            <v>0</v>
          </cell>
          <cell r="DL213">
            <v>0</v>
          </cell>
          <cell r="DM213">
            <v>0</v>
          </cell>
          <cell r="DN213">
            <v>0</v>
          </cell>
          <cell r="DO213">
            <v>0</v>
          </cell>
          <cell r="DP213">
            <v>0</v>
          </cell>
          <cell r="DQ213">
            <v>0</v>
          </cell>
          <cell r="DR213">
            <v>0</v>
          </cell>
          <cell r="DS213">
            <v>0</v>
          </cell>
          <cell r="DT213">
            <v>0</v>
          </cell>
          <cell r="DU213">
            <v>0</v>
          </cell>
          <cell r="DV213">
            <v>0</v>
          </cell>
          <cell r="DW213">
            <v>0</v>
          </cell>
          <cell r="DX213">
            <v>0</v>
          </cell>
          <cell r="DY213">
            <v>0</v>
          </cell>
          <cell r="DZ213">
            <v>0</v>
          </cell>
          <cell r="EA213">
            <v>0</v>
          </cell>
          <cell r="EB213">
            <v>0</v>
          </cell>
          <cell r="EC213">
            <v>0</v>
          </cell>
          <cell r="ED213">
            <v>0</v>
          </cell>
          <cell r="EE213">
            <v>0</v>
          </cell>
          <cell r="EF213">
            <v>0</v>
          </cell>
          <cell r="EG213">
            <v>0</v>
          </cell>
          <cell r="EH213">
            <v>0</v>
          </cell>
          <cell r="EI213">
            <v>0</v>
          </cell>
          <cell r="EJ213">
            <v>0</v>
          </cell>
          <cell r="EK213">
            <v>0</v>
          </cell>
          <cell r="EL213">
            <v>0</v>
          </cell>
          <cell r="EM213">
            <v>0</v>
          </cell>
          <cell r="EN213">
            <v>0</v>
          </cell>
          <cell r="EO213">
            <v>0</v>
          </cell>
          <cell r="EP213">
            <v>0</v>
          </cell>
          <cell r="EQ213">
            <v>0</v>
          </cell>
          <cell r="ER213">
            <v>0</v>
          </cell>
          <cell r="ES213">
            <v>0</v>
          </cell>
          <cell r="ET213">
            <v>0</v>
          </cell>
          <cell r="EU213">
            <v>0</v>
          </cell>
          <cell r="EV213">
            <v>0</v>
          </cell>
        </row>
        <row r="214">
          <cell r="A214" t="str">
            <v>Wks</v>
          </cell>
          <cell r="B214" t="str">
            <v>Days</v>
          </cell>
          <cell r="F214" t="str">
            <v>Wks</v>
          </cell>
          <cell r="G214" t="str">
            <v>Days</v>
          </cell>
          <cell r="H214" t="str">
            <v>Frames</v>
          </cell>
          <cell r="I214" t="str">
            <v>Wks</v>
          </cell>
          <cell r="J214" t="str">
            <v>Days</v>
          </cell>
          <cell r="K214">
            <v>21</v>
          </cell>
          <cell r="M214">
            <v>29</v>
          </cell>
          <cell r="O214">
            <v>29</v>
          </cell>
          <cell r="Q214">
            <v>29</v>
          </cell>
          <cell r="R214">
            <v>36100</v>
          </cell>
          <cell r="T214" t="str">
            <v>Animation Projection</v>
          </cell>
          <cell r="V214">
            <v>35926</v>
          </cell>
          <cell r="W214">
            <v>35999.220141999998</v>
          </cell>
          <cell r="X214">
            <v>500</v>
          </cell>
          <cell r="Y214">
            <v>11</v>
          </cell>
          <cell r="Z214">
            <v>73.220141999999996</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v>
          </cell>
          <cell r="BG214">
            <v>0</v>
          </cell>
          <cell r="BH214">
            <v>0</v>
          </cell>
          <cell r="BI214">
            <v>0</v>
          </cell>
          <cell r="BJ214">
            <v>0</v>
          </cell>
          <cell r="BK214">
            <v>0</v>
          </cell>
          <cell r="BL214">
            <v>0</v>
          </cell>
          <cell r="BM214">
            <v>0</v>
          </cell>
          <cell r="BN214">
            <v>0</v>
          </cell>
          <cell r="BO214">
            <v>0</v>
          </cell>
          <cell r="BP214">
            <v>0</v>
          </cell>
          <cell r="BQ214">
            <v>0</v>
          </cell>
          <cell r="BR214">
            <v>0</v>
          </cell>
          <cell r="BS214">
            <v>0</v>
          </cell>
          <cell r="BT214">
            <v>0</v>
          </cell>
          <cell r="BU214">
            <v>0</v>
          </cell>
          <cell r="BV214">
            <v>0</v>
          </cell>
          <cell r="BW214">
            <v>0</v>
          </cell>
          <cell r="BX214">
            <v>0</v>
          </cell>
          <cell r="BY214">
            <v>0</v>
          </cell>
          <cell r="BZ214">
            <v>0</v>
          </cell>
          <cell r="CA214">
            <v>0</v>
          </cell>
          <cell r="CB214">
            <v>0</v>
          </cell>
          <cell r="CC214">
            <v>0</v>
          </cell>
          <cell r="CD214">
            <v>0</v>
          </cell>
          <cell r="CE214">
            <v>125</v>
          </cell>
          <cell r="CF214">
            <v>250</v>
          </cell>
          <cell r="CG214">
            <v>375</v>
          </cell>
          <cell r="CH214">
            <v>500</v>
          </cell>
          <cell r="CI214">
            <v>500</v>
          </cell>
          <cell r="CJ214">
            <v>500</v>
          </cell>
          <cell r="CK214">
            <v>500</v>
          </cell>
          <cell r="CL214">
            <v>500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cell r="DK214">
            <v>0</v>
          </cell>
          <cell r="DL214">
            <v>0</v>
          </cell>
          <cell r="DM214">
            <v>0</v>
          </cell>
          <cell r="DN214">
            <v>0</v>
          </cell>
          <cell r="DO214">
            <v>0</v>
          </cell>
          <cell r="DP214">
            <v>0</v>
          </cell>
          <cell r="DQ214">
            <v>0</v>
          </cell>
          <cell r="DR214">
            <v>0</v>
          </cell>
          <cell r="DS214">
            <v>0</v>
          </cell>
          <cell r="DT214">
            <v>0</v>
          </cell>
          <cell r="DU214">
            <v>0</v>
          </cell>
          <cell r="DV214">
            <v>0</v>
          </cell>
          <cell r="DW214">
            <v>0</v>
          </cell>
          <cell r="DX214">
            <v>0</v>
          </cell>
          <cell r="DY214">
            <v>0</v>
          </cell>
          <cell r="DZ214">
            <v>0</v>
          </cell>
          <cell r="EA214">
            <v>0</v>
          </cell>
          <cell r="EB214">
            <v>0</v>
          </cell>
          <cell r="EC214">
            <v>0</v>
          </cell>
          <cell r="ED214">
            <v>0</v>
          </cell>
          <cell r="EE214">
            <v>0</v>
          </cell>
          <cell r="EF214">
            <v>0</v>
          </cell>
          <cell r="EG214">
            <v>0</v>
          </cell>
          <cell r="EH214">
            <v>0</v>
          </cell>
          <cell r="EI214">
            <v>0</v>
          </cell>
          <cell r="EJ214">
            <v>0</v>
          </cell>
          <cell r="EK214">
            <v>0</v>
          </cell>
          <cell r="EL214">
            <v>0</v>
          </cell>
          <cell r="EM214">
            <v>0</v>
          </cell>
          <cell r="EN214">
            <v>0</v>
          </cell>
          <cell r="EO214">
            <v>0</v>
          </cell>
          <cell r="EP214">
            <v>0</v>
          </cell>
          <cell r="EQ214">
            <v>0</v>
          </cell>
          <cell r="ER214">
            <v>0</v>
          </cell>
          <cell r="ES214">
            <v>0</v>
          </cell>
          <cell r="ET214">
            <v>0</v>
          </cell>
          <cell r="EU214">
            <v>0</v>
          </cell>
          <cell r="EV214">
            <v>0</v>
          </cell>
        </row>
        <row r="215">
          <cell r="A215">
            <v>6.1743059999999996</v>
          </cell>
          <cell r="B215">
            <v>57.220141999999996</v>
          </cell>
          <cell r="F215">
            <v>6.1743059999999996</v>
          </cell>
          <cell r="G215">
            <v>73.220141999999996</v>
          </cell>
          <cell r="H215">
            <v>3087.1529999999998</v>
          </cell>
          <cell r="I215">
            <v>6.1743059999999996</v>
          </cell>
          <cell r="J215">
            <v>57.220141999999996</v>
          </cell>
          <cell r="K215">
            <v>21</v>
          </cell>
          <cell r="M215">
            <v>29</v>
          </cell>
          <cell r="O215">
            <v>29</v>
          </cell>
          <cell r="Q215">
            <v>29</v>
          </cell>
          <cell r="R215">
            <v>36100</v>
          </cell>
          <cell r="T215" t="str">
            <v>Ink &amp; Paint Projection</v>
          </cell>
          <cell r="V215">
            <v>35956</v>
          </cell>
          <cell r="W215">
            <v>36013.220141999998</v>
          </cell>
          <cell r="X215">
            <v>500</v>
          </cell>
          <cell r="Y215">
            <v>8</v>
          </cell>
          <cell r="Z215">
            <v>57.220141999999996</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v>
          </cell>
          <cell r="BD215">
            <v>0</v>
          </cell>
          <cell r="BE215">
            <v>0</v>
          </cell>
          <cell r="BF215">
            <v>0</v>
          </cell>
          <cell r="BG215">
            <v>0</v>
          </cell>
          <cell r="BH215">
            <v>0</v>
          </cell>
          <cell r="BI215">
            <v>0</v>
          </cell>
          <cell r="BJ215">
            <v>0</v>
          </cell>
          <cell r="BK215">
            <v>0</v>
          </cell>
          <cell r="BL215">
            <v>0</v>
          </cell>
          <cell r="BM215">
            <v>0</v>
          </cell>
          <cell r="BN215">
            <v>0</v>
          </cell>
          <cell r="BO215">
            <v>0</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125</v>
          </cell>
          <cell r="CH215">
            <v>250</v>
          </cell>
          <cell r="CI215">
            <v>375</v>
          </cell>
          <cell r="CJ215">
            <v>500</v>
          </cell>
          <cell r="CK215">
            <v>500</v>
          </cell>
          <cell r="CL215">
            <v>500</v>
          </cell>
          <cell r="CM215">
            <v>500</v>
          </cell>
          <cell r="CN215">
            <v>500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cell r="DK215">
            <v>0</v>
          </cell>
          <cell r="DL215">
            <v>0</v>
          </cell>
          <cell r="DM215">
            <v>0</v>
          </cell>
          <cell r="DN215">
            <v>0</v>
          </cell>
          <cell r="DO215">
            <v>0</v>
          </cell>
          <cell r="DP215">
            <v>0</v>
          </cell>
          <cell r="DQ215">
            <v>0</v>
          </cell>
          <cell r="DR215">
            <v>0</v>
          </cell>
          <cell r="DS215">
            <v>0</v>
          </cell>
          <cell r="DT215">
            <v>0</v>
          </cell>
          <cell r="DU215">
            <v>0</v>
          </cell>
          <cell r="DV215">
            <v>0</v>
          </cell>
          <cell r="DW215">
            <v>0</v>
          </cell>
          <cell r="DX215">
            <v>0</v>
          </cell>
          <cell r="DY215">
            <v>0</v>
          </cell>
          <cell r="DZ215">
            <v>0</v>
          </cell>
          <cell r="EA215">
            <v>0</v>
          </cell>
          <cell r="EB215">
            <v>0</v>
          </cell>
          <cell r="EC215">
            <v>0</v>
          </cell>
          <cell r="ED215">
            <v>0</v>
          </cell>
          <cell r="EE215">
            <v>0</v>
          </cell>
          <cell r="EF215">
            <v>0</v>
          </cell>
          <cell r="EG215">
            <v>0</v>
          </cell>
          <cell r="EH215">
            <v>0</v>
          </cell>
          <cell r="EI215">
            <v>0</v>
          </cell>
          <cell r="EJ215">
            <v>0</v>
          </cell>
          <cell r="EK215">
            <v>0</v>
          </cell>
          <cell r="EL215">
            <v>0</v>
          </cell>
          <cell r="EM215">
            <v>0</v>
          </cell>
          <cell r="EN215">
            <v>0</v>
          </cell>
          <cell r="EO215">
            <v>0</v>
          </cell>
          <cell r="EP215">
            <v>0</v>
          </cell>
          <cell r="EQ215">
            <v>0</v>
          </cell>
          <cell r="ER215">
            <v>0</v>
          </cell>
          <cell r="ES215">
            <v>0</v>
          </cell>
          <cell r="ET215">
            <v>0</v>
          </cell>
          <cell r="EU215">
            <v>0</v>
          </cell>
          <cell r="EV215">
            <v>0</v>
          </cell>
        </row>
        <row r="217">
          <cell r="T217" t="str">
            <v>BUDGET FORECAST</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35898</v>
          </cell>
          <cell r="BY217">
            <v>35905</v>
          </cell>
          <cell r="BZ217">
            <v>35912</v>
          </cell>
          <cell r="CA217">
            <v>35919</v>
          </cell>
          <cell r="CB217">
            <v>35926</v>
          </cell>
          <cell r="CC217">
            <v>35933</v>
          </cell>
          <cell r="CD217">
            <v>35940</v>
          </cell>
          <cell r="CE217">
            <v>35947</v>
          </cell>
          <cell r="CF217">
            <v>35954</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cell r="DK217">
            <v>0</v>
          </cell>
          <cell r="DL217">
            <v>0</v>
          </cell>
          <cell r="DM217">
            <v>0</v>
          </cell>
          <cell r="DN217">
            <v>0</v>
          </cell>
          <cell r="DO217">
            <v>0</v>
          </cell>
          <cell r="DP217">
            <v>0</v>
          </cell>
          <cell r="DQ217">
            <v>0</v>
          </cell>
          <cell r="DR217">
            <v>0</v>
          </cell>
          <cell r="DS217">
            <v>0</v>
          </cell>
          <cell r="DT217">
            <v>0</v>
          </cell>
          <cell r="DU217">
            <v>0</v>
          </cell>
          <cell r="DV217">
            <v>0</v>
          </cell>
          <cell r="DW217">
            <v>0</v>
          </cell>
          <cell r="DX217">
            <v>0</v>
          </cell>
          <cell r="DY217">
            <v>0</v>
          </cell>
          <cell r="DZ217">
            <v>0</v>
          </cell>
          <cell r="EA217">
            <v>0</v>
          </cell>
          <cell r="EB217">
            <v>0</v>
          </cell>
          <cell r="EC217">
            <v>0</v>
          </cell>
          <cell r="ED217">
            <v>0</v>
          </cell>
          <cell r="EE217">
            <v>0</v>
          </cell>
          <cell r="EF217">
            <v>0</v>
          </cell>
          <cell r="EG217">
            <v>0</v>
          </cell>
          <cell r="EH217">
            <v>0</v>
          </cell>
          <cell r="EI217">
            <v>0</v>
          </cell>
          <cell r="EJ217">
            <v>0</v>
          </cell>
          <cell r="EK217">
            <v>0</v>
          </cell>
          <cell r="EL217">
            <v>0</v>
          </cell>
          <cell r="EM217">
            <v>0</v>
          </cell>
          <cell r="EN217">
            <v>0</v>
          </cell>
          <cell r="EO217">
            <v>0</v>
          </cell>
          <cell r="EP217">
            <v>0</v>
          </cell>
          <cell r="EQ217">
            <v>0</v>
          </cell>
          <cell r="ER217">
            <v>0</v>
          </cell>
          <cell r="ES217">
            <v>0</v>
          </cell>
          <cell r="ET217">
            <v>0</v>
          </cell>
          <cell r="EU217">
            <v>0</v>
          </cell>
          <cell r="EV217">
            <v>0</v>
          </cell>
          <cell r="EW217">
            <v>0</v>
          </cell>
          <cell r="EX217">
            <v>0</v>
          </cell>
          <cell r="EY217">
            <v>0</v>
          </cell>
          <cell r="EZ217">
            <v>0</v>
          </cell>
          <cell r="FA217">
            <v>0</v>
          </cell>
          <cell r="FB217">
            <v>0</v>
          </cell>
          <cell r="FC217">
            <v>0</v>
          </cell>
          <cell r="FD217">
            <v>0</v>
          </cell>
          <cell r="FE217">
            <v>0</v>
          </cell>
          <cell r="FF217">
            <v>0</v>
          </cell>
          <cell r="FG217">
            <v>0</v>
          </cell>
          <cell r="FH217">
            <v>0</v>
          </cell>
          <cell r="FI217">
            <v>0</v>
          </cell>
        </row>
        <row r="218">
          <cell r="T218" t="str">
            <v>BUDGET FORECAST</v>
          </cell>
          <cell r="V218" t="str">
            <v>PRE PROD</v>
          </cell>
          <cell r="W218">
            <v>30</v>
          </cell>
          <cell r="X218">
            <v>112500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35898</v>
          </cell>
          <cell r="BY218">
            <v>35905</v>
          </cell>
          <cell r="BZ218">
            <v>35912</v>
          </cell>
          <cell r="CA218">
            <v>35919</v>
          </cell>
          <cell r="CB218">
            <v>35926</v>
          </cell>
          <cell r="CC218">
            <v>35933</v>
          </cell>
          <cell r="CD218">
            <v>35940</v>
          </cell>
          <cell r="CE218">
            <v>35947</v>
          </cell>
          <cell r="CF218">
            <v>35954</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cell r="DK218">
            <v>0</v>
          </cell>
          <cell r="DL218">
            <v>0</v>
          </cell>
          <cell r="DM218">
            <v>0</v>
          </cell>
          <cell r="DN218">
            <v>0</v>
          </cell>
          <cell r="DO218">
            <v>0</v>
          </cell>
          <cell r="DP218">
            <v>0</v>
          </cell>
          <cell r="DQ218">
            <v>0</v>
          </cell>
          <cell r="DR218">
            <v>0</v>
          </cell>
          <cell r="DS218">
            <v>0</v>
          </cell>
          <cell r="DT218">
            <v>0</v>
          </cell>
          <cell r="DU218">
            <v>0</v>
          </cell>
          <cell r="DV218">
            <v>0</v>
          </cell>
          <cell r="DW218">
            <v>0</v>
          </cell>
          <cell r="DX218">
            <v>0</v>
          </cell>
          <cell r="DY218">
            <v>0</v>
          </cell>
          <cell r="DZ218">
            <v>0</v>
          </cell>
          <cell r="EA218">
            <v>0</v>
          </cell>
          <cell r="EB218">
            <v>0</v>
          </cell>
          <cell r="EC218">
            <v>0</v>
          </cell>
          <cell r="ED218">
            <v>0</v>
          </cell>
          <cell r="EE218">
            <v>0</v>
          </cell>
          <cell r="EF218">
            <v>0</v>
          </cell>
          <cell r="EG218">
            <v>0</v>
          </cell>
          <cell r="EH218">
            <v>0</v>
          </cell>
          <cell r="EI218">
            <v>0</v>
          </cell>
          <cell r="EJ218">
            <v>0</v>
          </cell>
          <cell r="EK218">
            <v>0</v>
          </cell>
          <cell r="EL218">
            <v>0</v>
          </cell>
          <cell r="EM218">
            <v>0</v>
          </cell>
          <cell r="EN218">
            <v>0</v>
          </cell>
          <cell r="EO218">
            <v>0</v>
          </cell>
          <cell r="EP218">
            <v>0</v>
          </cell>
          <cell r="EQ218">
            <v>0</v>
          </cell>
          <cell r="ER218">
            <v>0</v>
          </cell>
          <cell r="ES218">
            <v>0</v>
          </cell>
          <cell r="ET218">
            <v>0</v>
          </cell>
          <cell r="EU218">
            <v>0</v>
          </cell>
          <cell r="EV218">
            <v>0</v>
          </cell>
          <cell r="EW218">
            <v>0</v>
          </cell>
          <cell r="EX218">
            <v>0</v>
          </cell>
          <cell r="EY218">
            <v>0</v>
          </cell>
          <cell r="EZ218">
            <v>0</v>
          </cell>
          <cell r="FA218">
            <v>0</v>
          </cell>
          <cell r="FB218">
            <v>0</v>
          </cell>
          <cell r="FC218">
            <v>0</v>
          </cell>
          <cell r="FD218">
            <v>0</v>
          </cell>
          <cell r="FE218">
            <v>0</v>
          </cell>
          <cell r="FF218">
            <v>0</v>
          </cell>
          <cell r="FG218">
            <v>0</v>
          </cell>
          <cell r="FH218">
            <v>0</v>
          </cell>
          <cell r="FI218">
            <v>0</v>
          </cell>
        </row>
        <row r="219">
          <cell r="V219" t="str">
            <v>PRE PROD</v>
          </cell>
          <cell r="W219">
            <v>30</v>
          </cell>
          <cell r="X219">
            <v>112500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3750</v>
          </cell>
          <cell r="BY219">
            <v>7500</v>
          </cell>
          <cell r="BZ219">
            <v>11250</v>
          </cell>
          <cell r="CA219">
            <v>15000</v>
          </cell>
          <cell r="CB219">
            <v>15000</v>
          </cell>
          <cell r="CC219">
            <v>15000</v>
          </cell>
          <cell r="CD219">
            <v>15000</v>
          </cell>
          <cell r="CE219">
            <v>15000</v>
          </cell>
          <cell r="CF219">
            <v>15000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cell r="DK219">
            <v>0</v>
          </cell>
          <cell r="DL219">
            <v>0</v>
          </cell>
          <cell r="DM219">
            <v>0</v>
          </cell>
          <cell r="DN219">
            <v>0</v>
          </cell>
          <cell r="DO219">
            <v>0</v>
          </cell>
          <cell r="DP219">
            <v>0</v>
          </cell>
          <cell r="DQ219">
            <v>0</v>
          </cell>
          <cell r="DR219">
            <v>0</v>
          </cell>
          <cell r="DS219">
            <v>0</v>
          </cell>
          <cell r="DT219">
            <v>0</v>
          </cell>
          <cell r="DU219">
            <v>0</v>
          </cell>
          <cell r="DV219">
            <v>0</v>
          </cell>
          <cell r="DW219">
            <v>0</v>
          </cell>
          <cell r="DX219">
            <v>0</v>
          </cell>
          <cell r="DY219">
            <v>0</v>
          </cell>
          <cell r="DZ219">
            <v>0</v>
          </cell>
          <cell r="EA219">
            <v>0</v>
          </cell>
          <cell r="EB219">
            <v>0</v>
          </cell>
          <cell r="EC219">
            <v>0</v>
          </cell>
          <cell r="ED219">
            <v>0</v>
          </cell>
          <cell r="EE219">
            <v>0</v>
          </cell>
          <cell r="EF219">
            <v>0</v>
          </cell>
          <cell r="EG219">
            <v>0</v>
          </cell>
          <cell r="EH219">
            <v>0</v>
          </cell>
          <cell r="EI219">
            <v>0</v>
          </cell>
          <cell r="EJ219">
            <v>0</v>
          </cell>
          <cell r="EK219">
            <v>0</v>
          </cell>
          <cell r="EL219">
            <v>0</v>
          </cell>
          <cell r="EM219">
            <v>0</v>
          </cell>
          <cell r="EN219">
            <v>0</v>
          </cell>
          <cell r="EO219">
            <v>0</v>
          </cell>
          <cell r="EP219">
            <v>0</v>
          </cell>
          <cell r="EQ219">
            <v>0</v>
          </cell>
          <cell r="ER219">
            <v>0</v>
          </cell>
          <cell r="ES219">
            <v>0</v>
          </cell>
          <cell r="ET219">
            <v>0</v>
          </cell>
          <cell r="EU219">
            <v>0</v>
          </cell>
          <cell r="EV219">
            <v>0</v>
          </cell>
          <cell r="EW219">
            <v>0</v>
          </cell>
          <cell r="EX219">
            <v>0</v>
          </cell>
          <cell r="EY219">
            <v>0</v>
          </cell>
          <cell r="EZ219">
            <v>0</v>
          </cell>
          <cell r="FA219">
            <v>0</v>
          </cell>
          <cell r="FB219">
            <v>0</v>
          </cell>
          <cell r="FC219">
            <v>0</v>
          </cell>
          <cell r="FD219">
            <v>0</v>
          </cell>
          <cell r="FE219">
            <v>0</v>
          </cell>
          <cell r="FF219">
            <v>0</v>
          </cell>
          <cell r="FG219">
            <v>0</v>
          </cell>
          <cell r="FH219">
            <v>0</v>
          </cell>
          <cell r="FI219">
            <v>0</v>
          </cell>
        </row>
        <row r="220">
          <cell r="V220" t="str">
            <v>PRODUCTION</v>
          </cell>
          <cell r="W220">
            <v>150</v>
          </cell>
          <cell r="X220">
            <v>487500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35926</v>
          </cell>
          <cell r="CC220">
            <v>35933</v>
          </cell>
          <cell r="CD220">
            <v>35940</v>
          </cell>
          <cell r="CE220">
            <v>35947</v>
          </cell>
          <cell r="CF220">
            <v>35954</v>
          </cell>
          <cell r="CG220">
            <v>35961</v>
          </cell>
          <cell r="CH220">
            <v>35968</v>
          </cell>
          <cell r="CI220">
            <v>35975</v>
          </cell>
          <cell r="CJ220">
            <v>35982</v>
          </cell>
          <cell r="CK220">
            <v>35989</v>
          </cell>
          <cell r="CL220">
            <v>35996</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cell r="DK220">
            <v>0</v>
          </cell>
          <cell r="DL220">
            <v>0</v>
          </cell>
          <cell r="DM220">
            <v>0</v>
          </cell>
          <cell r="DN220">
            <v>0</v>
          </cell>
          <cell r="DO220">
            <v>0</v>
          </cell>
          <cell r="DP220">
            <v>0</v>
          </cell>
          <cell r="DQ220">
            <v>0</v>
          </cell>
          <cell r="DR220">
            <v>0</v>
          </cell>
          <cell r="DS220">
            <v>0</v>
          </cell>
          <cell r="DT220">
            <v>0</v>
          </cell>
          <cell r="DU220">
            <v>0</v>
          </cell>
          <cell r="DV220">
            <v>0</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0</v>
          </cell>
          <cell r="FF220">
            <v>0</v>
          </cell>
          <cell r="FG220">
            <v>0</v>
          </cell>
          <cell r="FH220">
            <v>0</v>
          </cell>
          <cell r="FI220">
            <v>0</v>
          </cell>
        </row>
        <row r="221">
          <cell r="V221" t="str">
            <v>PRODUCTION</v>
          </cell>
          <cell r="W221">
            <v>150</v>
          </cell>
          <cell r="X221">
            <v>487500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18750</v>
          </cell>
          <cell r="CF221">
            <v>37500</v>
          </cell>
          <cell r="CG221">
            <v>56250</v>
          </cell>
          <cell r="CH221">
            <v>75000</v>
          </cell>
          <cell r="CI221">
            <v>75000</v>
          </cell>
          <cell r="CJ221">
            <v>75000</v>
          </cell>
          <cell r="CK221">
            <v>75000</v>
          </cell>
          <cell r="CL221">
            <v>75000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cell r="DK221">
            <v>0</v>
          </cell>
          <cell r="DL221">
            <v>0</v>
          </cell>
          <cell r="DM221">
            <v>0</v>
          </cell>
          <cell r="DN221">
            <v>0</v>
          </cell>
          <cell r="DO221">
            <v>0</v>
          </cell>
          <cell r="DP221">
            <v>0</v>
          </cell>
          <cell r="DQ221">
            <v>0</v>
          </cell>
          <cell r="DR221">
            <v>0</v>
          </cell>
          <cell r="DS221">
            <v>0</v>
          </cell>
          <cell r="DT221">
            <v>0</v>
          </cell>
          <cell r="DU221">
            <v>0</v>
          </cell>
          <cell r="DV221">
            <v>0</v>
          </cell>
          <cell r="DW221">
            <v>0</v>
          </cell>
          <cell r="DX221">
            <v>0</v>
          </cell>
          <cell r="DY221">
            <v>0</v>
          </cell>
          <cell r="DZ221">
            <v>0</v>
          </cell>
          <cell r="EA221">
            <v>0</v>
          </cell>
          <cell r="EB221">
            <v>0</v>
          </cell>
          <cell r="EC221">
            <v>0</v>
          </cell>
          <cell r="ED221">
            <v>0</v>
          </cell>
          <cell r="EE221">
            <v>0</v>
          </cell>
          <cell r="EF221">
            <v>0</v>
          </cell>
          <cell r="EG221">
            <v>0</v>
          </cell>
          <cell r="EH221">
            <v>0</v>
          </cell>
          <cell r="EI221">
            <v>0</v>
          </cell>
          <cell r="EJ221">
            <v>0</v>
          </cell>
          <cell r="EK221">
            <v>0</v>
          </cell>
          <cell r="EL221">
            <v>0</v>
          </cell>
          <cell r="EM221">
            <v>0</v>
          </cell>
          <cell r="EN221">
            <v>0</v>
          </cell>
          <cell r="EO221">
            <v>0</v>
          </cell>
          <cell r="EP221">
            <v>0</v>
          </cell>
          <cell r="EQ221">
            <v>0</v>
          </cell>
          <cell r="ER221">
            <v>0</v>
          </cell>
          <cell r="ES221">
            <v>0</v>
          </cell>
          <cell r="ET221">
            <v>0</v>
          </cell>
          <cell r="EU221">
            <v>0</v>
          </cell>
          <cell r="EV221">
            <v>0</v>
          </cell>
          <cell r="EW221">
            <v>0</v>
          </cell>
          <cell r="EX221">
            <v>0</v>
          </cell>
          <cell r="EY221">
            <v>0</v>
          </cell>
          <cell r="EZ221">
            <v>0</v>
          </cell>
          <cell r="FA221">
            <v>0</v>
          </cell>
          <cell r="FB221">
            <v>0</v>
          </cell>
          <cell r="FC221">
            <v>0</v>
          </cell>
          <cell r="FD221">
            <v>0</v>
          </cell>
          <cell r="FE221">
            <v>0</v>
          </cell>
          <cell r="FF221">
            <v>0</v>
          </cell>
          <cell r="FG221">
            <v>0</v>
          </cell>
          <cell r="FH221">
            <v>0</v>
          </cell>
          <cell r="FI221">
            <v>0</v>
          </cell>
        </row>
        <row r="222">
          <cell r="V222" t="str">
            <v>INK &amp; PAINT</v>
          </cell>
          <cell r="W222">
            <v>8</v>
          </cell>
          <cell r="X222">
            <v>26000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35961</v>
          </cell>
          <cell r="CH222">
            <v>35968</v>
          </cell>
          <cell r="CI222">
            <v>35975</v>
          </cell>
          <cell r="CJ222">
            <v>35982</v>
          </cell>
          <cell r="CK222">
            <v>35989</v>
          </cell>
          <cell r="CL222">
            <v>35996</v>
          </cell>
          <cell r="CM222">
            <v>36003</v>
          </cell>
          <cell r="CN222">
            <v>36010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cell r="DK222">
            <v>0</v>
          </cell>
          <cell r="DL222">
            <v>0</v>
          </cell>
          <cell r="DM222">
            <v>0</v>
          </cell>
          <cell r="DN222">
            <v>0</v>
          </cell>
          <cell r="DO222">
            <v>0</v>
          </cell>
          <cell r="DP222">
            <v>0</v>
          </cell>
          <cell r="DQ222">
            <v>0</v>
          </cell>
          <cell r="DR222">
            <v>0</v>
          </cell>
          <cell r="DS222">
            <v>0</v>
          </cell>
          <cell r="DT222">
            <v>0</v>
          </cell>
          <cell r="DU222">
            <v>0</v>
          </cell>
          <cell r="DV222">
            <v>0</v>
          </cell>
          <cell r="DW222">
            <v>0</v>
          </cell>
          <cell r="DX222">
            <v>0</v>
          </cell>
          <cell r="DY222">
            <v>0</v>
          </cell>
          <cell r="DZ222">
            <v>0</v>
          </cell>
          <cell r="EA222">
            <v>0</v>
          </cell>
          <cell r="EB222">
            <v>0</v>
          </cell>
          <cell r="EC222">
            <v>0</v>
          </cell>
          <cell r="ED222">
            <v>0</v>
          </cell>
          <cell r="EE222">
            <v>0</v>
          </cell>
          <cell r="EF222">
            <v>0</v>
          </cell>
          <cell r="EG222">
            <v>0</v>
          </cell>
          <cell r="EH222">
            <v>0</v>
          </cell>
          <cell r="EI222">
            <v>0</v>
          </cell>
          <cell r="EJ222">
            <v>0</v>
          </cell>
          <cell r="EK222">
            <v>0</v>
          </cell>
          <cell r="EL222">
            <v>0</v>
          </cell>
          <cell r="EM222">
            <v>0</v>
          </cell>
          <cell r="EN222">
            <v>0</v>
          </cell>
          <cell r="EO222">
            <v>0</v>
          </cell>
          <cell r="EP222">
            <v>0</v>
          </cell>
          <cell r="EQ222">
            <v>0</v>
          </cell>
          <cell r="ER222">
            <v>0</v>
          </cell>
          <cell r="ES222">
            <v>0</v>
          </cell>
          <cell r="ET222">
            <v>0</v>
          </cell>
          <cell r="EU222">
            <v>0</v>
          </cell>
          <cell r="EV222">
            <v>0</v>
          </cell>
          <cell r="EW222">
            <v>0</v>
          </cell>
          <cell r="EX222">
            <v>0</v>
          </cell>
          <cell r="EY222">
            <v>0</v>
          </cell>
          <cell r="EZ222">
            <v>0</v>
          </cell>
          <cell r="FA222">
            <v>0</v>
          </cell>
          <cell r="FB222">
            <v>0</v>
          </cell>
          <cell r="FC222">
            <v>0</v>
          </cell>
          <cell r="FD222">
            <v>0</v>
          </cell>
          <cell r="FE222">
            <v>0</v>
          </cell>
          <cell r="FF222">
            <v>0</v>
          </cell>
          <cell r="FG222">
            <v>0</v>
          </cell>
          <cell r="FH222">
            <v>0</v>
          </cell>
          <cell r="FI222">
            <v>0</v>
          </cell>
        </row>
        <row r="223">
          <cell r="V223" t="str">
            <v>INK &amp; PAINT</v>
          </cell>
          <cell r="W223">
            <v>8</v>
          </cell>
          <cell r="X223">
            <v>26000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1000</v>
          </cell>
          <cell r="CH223">
            <v>2000</v>
          </cell>
          <cell r="CI223">
            <v>3000</v>
          </cell>
          <cell r="CJ223">
            <v>4000</v>
          </cell>
          <cell r="CK223">
            <v>4000</v>
          </cell>
          <cell r="CL223">
            <v>4000</v>
          </cell>
          <cell r="CM223">
            <v>4000</v>
          </cell>
          <cell r="CN223">
            <v>4000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cell r="DK223">
            <v>0</v>
          </cell>
          <cell r="DL223">
            <v>0</v>
          </cell>
          <cell r="DM223">
            <v>0</v>
          </cell>
          <cell r="DN223">
            <v>0</v>
          </cell>
          <cell r="DO223">
            <v>0</v>
          </cell>
          <cell r="DP223">
            <v>0</v>
          </cell>
          <cell r="DQ223">
            <v>0</v>
          </cell>
          <cell r="DR223">
            <v>0</v>
          </cell>
          <cell r="DS223">
            <v>0</v>
          </cell>
          <cell r="DT223">
            <v>0</v>
          </cell>
          <cell r="DU223">
            <v>0</v>
          </cell>
          <cell r="DV223">
            <v>0</v>
          </cell>
          <cell r="DW223">
            <v>0</v>
          </cell>
          <cell r="DX223">
            <v>0</v>
          </cell>
          <cell r="DY223">
            <v>0</v>
          </cell>
          <cell r="DZ223">
            <v>0</v>
          </cell>
          <cell r="EA223">
            <v>0</v>
          </cell>
          <cell r="EB223">
            <v>0</v>
          </cell>
          <cell r="EC223">
            <v>0</v>
          </cell>
          <cell r="ED223">
            <v>0</v>
          </cell>
          <cell r="EE223">
            <v>0</v>
          </cell>
          <cell r="EF223">
            <v>0</v>
          </cell>
          <cell r="EG223">
            <v>0</v>
          </cell>
          <cell r="EH223">
            <v>0</v>
          </cell>
          <cell r="EI223">
            <v>0</v>
          </cell>
          <cell r="EJ223">
            <v>0</v>
          </cell>
          <cell r="EK223">
            <v>0</v>
          </cell>
          <cell r="EL223">
            <v>0</v>
          </cell>
          <cell r="EM223">
            <v>0</v>
          </cell>
          <cell r="EN223">
            <v>0</v>
          </cell>
          <cell r="EO223">
            <v>0</v>
          </cell>
          <cell r="EP223">
            <v>0</v>
          </cell>
          <cell r="EQ223">
            <v>0</v>
          </cell>
          <cell r="ER223">
            <v>0</v>
          </cell>
          <cell r="ES223">
            <v>0</v>
          </cell>
          <cell r="ET223">
            <v>0</v>
          </cell>
          <cell r="EU223">
            <v>0</v>
          </cell>
          <cell r="EV223">
            <v>0</v>
          </cell>
          <cell r="EW223">
            <v>0</v>
          </cell>
          <cell r="EX223">
            <v>0</v>
          </cell>
          <cell r="EY223">
            <v>0</v>
          </cell>
          <cell r="EZ223">
            <v>0</v>
          </cell>
          <cell r="FA223">
            <v>0</v>
          </cell>
          <cell r="FB223">
            <v>0</v>
          </cell>
          <cell r="FC223">
            <v>0</v>
          </cell>
          <cell r="FD223">
            <v>0</v>
          </cell>
          <cell r="FE223">
            <v>0</v>
          </cell>
          <cell r="FF223">
            <v>0</v>
          </cell>
          <cell r="FG223">
            <v>0</v>
          </cell>
          <cell r="FH223">
            <v>0</v>
          </cell>
          <cell r="FI223">
            <v>0</v>
          </cell>
        </row>
        <row r="224">
          <cell r="X224" t="str">
            <v>DIRECT</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3750</v>
          </cell>
          <cell r="BY224">
            <v>7500</v>
          </cell>
          <cell r="BZ224">
            <v>11250</v>
          </cell>
          <cell r="CA224">
            <v>15000</v>
          </cell>
          <cell r="CB224">
            <v>50926</v>
          </cell>
          <cell r="CC224">
            <v>50933</v>
          </cell>
          <cell r="CD224">
            <v>50940</v>
          </cell>
          <cell r="CE224">
            <v>69697</v>
          </cell>
          <cell r="CF224">
            <v>88454</v>
          </cell>
          <cell r="CG224">
            <v>129172</v>
          </cell>
          <cell r="CH224">
            <v>148936</v>
          </cell>
          <cell r="CI224">
            <v>149950</v>
          </cell>
          <cell r="CJ224">
            <v>150964</v>
          </cell>
          <cell r="CK224">
            <v>150978</v>
          </cell>
          <cell r="CL224">
            <v>150992</v>
          </cell>
          <cell r="CM224">
            <v>40003</v>
          </cell>
          <cell r="CN224">
            <v>40010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cell r="DK224">
            <v>0</v>
          </cell>
          <cell r="DL224">
            <v>0</v>
          </cell>
          <cell r="DM224">
            <v>0</v>
          </cell>
          <cell r="DN224">
            <v>0</v>
          </cell>
          <cell r="DO224">
            <v>0</v>
          </cell>
          <cell r="DP224">
            <v>0</v>
          </cell>
          <cell r="DQ224">
            <v>0</v>
          </cell>
          <cell r="DR224">
            <v>0</v>
          </cell>
          <cell r="DS224">
            <v>0</v>
          </cell>
          <cell r="DT224">
            <v>0</v>
          </cell>
          <cell r="DU224">
            <v>0</v>
          </cell>
          <cell r="DV224">
            <v>0</v>
          </cell>
          <cell r="DW224">
            <v>0</v>
          </cell>
          <cell r="DX224">
            <v>0</v>
          </cell>
          <cell r="DY224">
            <v>0</v>
          </cell>
          <cell r="DZ224">
            <v>0</v>
          </cell>
          <cell r="EA224">
            <v>0</v>
          </cell>
          <cell r="EB224">
            <v>0</v>
          </cell>
          <cell r="EC224">
            <v>0</v>
          </cell>
          <cell r="ED224">
            <v>0</v>
          </cell>
          <cell r="EE224">
            <v>0</v>
          </cell>
          <cell r="EF224">
            <v>0</v>
          </cell>
          <cell r="EG224">
            <v>0</v>
          </cell>
          <cell r="EH224">
            <v>0</v>
          </cell>
          <cell r="EI224">
            <v>0</v>
          </cell>
          <cell r="EJ224">
            <v>0</v>
          </cell>
          <cell r="EK224">
            <v>0</v>
          </cell>
          <cell r="EL224">
            <v>0</v>
          </cell>
          <cell r="EM224">
            <v>0</v>
          </cell>
          <cell r="EN224">
            <v>0</v>
          </cell>
          <cell r="EO224">
            <v>0</v>
          </cell>
          <cell r="EP224">
            <v>0</v>
          </cell>
          <cell r="EQ224">
            <v>0</v>
          </cell>
          <cell r="ER224">
            <v>0</v>
          </cell>
          <cell r="ES224">
            <v>0</v>
          </cell>
          <cell r="ET224">
            <v>0</v>
          </cell>
          <cell r="EU224">
            <v>0</v>
          </cell>
          <cell r="EV224">
            <v>0</v>
          </cell>
          <cell r="EW224">
            <v>0</v>
          </cell>
          <cell r="EX224">
            <v>0</v>
          </cell>
          <cell r="EY224">
            <v>0</v>
          </cell>
          <cell r="EZ224">
            <v>0</v>
          </cell>
          <cell r="FA224">
            <v>0</v>
          </cell>
          <cell r="FB224">
            <v>0</v>
          </cell>
          <cell r="FC224">
            <v>0</v>
          </cell>
          <cell r="FD224">
            <v>0</v>
          </cell>
          <cell r="FE224">
            <v>0</v>
          </cell>
          <cell r="FF224">
            <v>0</v>
          </cell>
          <cell r="FG224">
            <v>0</v>
          </cell>
          <cell r="FH224">
            <v>0</v>
          </cell>
          <cell r="FI224">
            <v>0</v>
          </cell>
        </row>
        <row r="225">
          <cell r="X225" t="str">
            <v>DIRECT</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3750</v>
          </cell>
          <cell r="BY225">
            <v>7500</v>
          </cell>
          <cell r="BZ225">
            <v>11250</v>
          </cell>
          <cell r="CA225">
            <v>15000</v>
          </cell>
          <cell r="CB225">
            <v>50926</v>
          </cell>
          <cell r="CC225">
            <v>50933</v>
          </cell>
          <cell r="CD225">
            <v>50940</v>
          </cell>
          <cell r="CE225">
            <v>69697</v>
          </cell>
          <cell r="CF225">
            <v>88454</v>
          </cell>
          <cell r="CG225">
            <v>129172</v>
          </cell>
          <cell r="CH225">
            <v>148936</v>
          </cell>
          <cell r="CI225">
            <v>149950</v>
          </cell>
          <cell r="CJ225">
            <v>150964</v>
          </cell>
          <cell r="CK225">
            <v>150978</v>
          </cell>
          <cell r="CL225">
            <v>150992</v>
          </cell>
          <cell r="CM225">
            <v>40003</v>
          </cell>
          <cell r="CN225">
            <v>40010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cell r="DK225">
            <v>0</v>
          </cell>
          <cell r="DL225">
            <v>0</v>
          </cell>
          <cell r="DM225">
            <v>0</v>
          </cell>
          <cell r="DN225">
            <v>0</v>
          </cell>
          <cell r="DO225">
            <v>0</v>
          </cell>
          <cell r="DP225">
            <v>0</v>
          </cell>
          <cell r="DQ225">
            <v>0</v>
          </cell>
          <cell r="DR225">
            <v>0</v>
          </cell>
          <cell r="DS225">
            <v>0</v>
          </cell>
          <cell r="DT225">
            <v>0</v>
          </cell>
          <cell r="DU225">
            <v>0</v>
          </cell>
          <cell r="DV225">
            <v>0</v>
          </cell>
          <cell r="DW225">
            <v>0</v>
          </cell>
          <cell r="DX225">
            <v>0</v>
          </cell>
          <cell r="DY225">
            <v>0</v>
          </cell>
          <cell r="DZ225">
            <v>0</v>
          </cell>
          <cell r="EA225">
            <v>0</v>
          </cell>
          <cell r="EB225">
            <v>0</v>
          </cell>
          <cell r="EC225">
            <v>0</v>
          </cell>
          <cell r="ED225">
            <v>0</v>
          </cell>
          <cell r="EE225">
            <v>0</v>
          </cell>
          <cell r="EF225">
            <v>0</v>
          </cell>
          <cell r="EG225">
            <v>0</v>
          </cell>
          <cell r="EH225">
            <v>0</v>
          </cell>
          <cell r="EI225">
            <v>0</v>
          </cell>
          <cell r="EJ225">
            <v>0</v>
          </cell>
          <cell r="EK225">
            <v>0</v>
          </cell>
          <cell r="EL225">
            <v>0</v>
          </cell>
          <cell r="EM225">
            <v>0</v>
          </cell>
          <cell r="EN225">
            <v>0</v>
          </cell>
          <cell r="EO225">
            <v>0</v>
          </cell>
          <cell r="EP225">
            <v>0</v>
          </cell>
          <cell r="EQ225">
            <v>0</v>
          </cell>
          <cell r="ER225">
            <v>0</v>
          </cell>
          <cell r="ES225">
            <v>0</v>
          </cell>
          <cell r="ET225">
            <v>0</v>
          </cell>
          <cell r="EU225">
            <v>0</v>
          </cell>
          <cell r="EV225">
            <v>0</v>
          </cell>
          <cell r="EW225">
            <v>0</v>
          </cell>
          <cell r="EX225">
            <v>0</v>
          </cell>
          <cell r="EY225">
            <v>0</v>
          </cell>
          <cell r="EZ225">
            <v>0</v>
          </cell>
          <cell r="FA225">
            <v>0</v>
          </cell>
          <cell r="FB225">
            <v>0</v>
          </cell>
          <cell r="FC225">
            <v>0</v>
          </cell>
          <cell r="FD225">
            <v>0</v>
          </cell>
          <cell r="FE225">
            <v>0</v>
          </cell>
          <cell r="FF225">
            <v>0</v>
          </cell>
          <cell r="FG225">
            <v>0</v>
          </cell>
          <cell r="FH225">
            <v>0</v>
          </cell>
          <cell r="FI225">
            <v>0</v>
          </cell>
        </row>
        <row r="226">
          <cell r="X226" t="str">
            <v>LOADED</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5062.5</v>
          </cell>
          <cell r="BY226">
            <v>10125</v>
          </cell>
          <cell r="BZ226">
            <v>15187.5</v>
          </cell>
          <cell r="CA226">
            <v>20250</v>
          </cell>
          <cell r="CB226">
            <v>68750.100000000006</v>
          </cell>
          <cell r="CC226">
            <v>68759.55</v>
          </cell>
          <cell r="CD226">
            <v>68769</v>
          </cell>
          <cell r="CE226">
            <v>94090.95</v>
          </cell>
          <cell r="CF226">
            <v>119412.9</v>
          </cell>
          <cell r="CG226">
            <v>174382.2</v>
          </cell>
          <cell r="CH226">
            <v>201063.6</v>
          </cell>
          <cell r="CI226">
            <v>202432.5</v>
          </cell>
          <cell r="CJ226">
            <v>203801.4</v>
          </cell>
          <cell r="CK226">
            <v>203820.3</v>
          </cell>
          <cell r="CL226">
            <v>203839.2</v>
          </cell>
          <cell r="CM226">
            <v>54004.05</v>
          </cell>
          <cell r="CN226">
            <v>54013.5</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0</v>
          </cell>
          <cell r="EU226">
            <v>0</v>
          </cell>
          <cell r="EV226">
            <v>0</v>
          </cell>
          <cell r="EW226">
            <v>0</v>
          </cell>
          <cell r="EX226">
            <v>0</v>
          </cell>
          <cell r="EY226">
            <v>0</v>
          </cell>
          <cell r="EZ226">
            <v>0</v>
          </cell>
          <cell r="FA226">
            <v>0</v>
          </cell>
          <cell r="FB226">
            <v>0</v>
          </cell>
          <cell r="FC226">
            <v>0</v>
          </cell>
          <cell r="FD226">
            <v>0</v>
          </cell>
          <cell r="FE226">
            <v>0</v>
          </cell>
          <cell r="FF226">
            <v>0</v>
          </cell>
          <cell r="FG226">
            <v>0</v>
          </cell>
          <cell r="FH226">
            <v>0</v>
          </cell>
          <cell r="FI226">
            <v>0</v>
          </cell>
        </row>
        <row r="227">
          <cell r="V227" t="str">
            <v>PROJECTED RTM</v>
          </cell>
          <cell r="X227" t="str">
            <v>CUMULATIVE TO DATE</v>
          </cell>
          <cell r="Y227">
            <v>119</v>
          </cell>
          <cell r="Z227">
            <v>43.220141999999996</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5062.5</v>
          </cell>
          <cell r="BY227">
            <v>10125</v>
          </cell>
          <cell r="BZ227">
            <v>15187.5</v>
          </cell>
          <cell r="CA227">
            <v>20250</v>
          </cell>
          <cell r="CB227">
            <v>68750.100000000006</v>
          </cell>
          <cell r="CC227">
            <v>68759.55</v>
          </cell>
          <cell r="CD227">
            <v>68769</v>
          </cell>
          <cell r="CE227">
            <v>94090.95</v>
          </cell>
          <cell r="CF227">
            <v>119412.9</v>
          </cell>
          <cell r="CG227">
            <v>174382.2</v>
          </cell>
          <cell r="CH227">
            <v>201063.6</v>
          </cell>
          <cell r="CI227">
            <v>202432.5</v>
          </cell>
          <cell r="CJ227">
            <v>203801.4</v>
          </cell>
          <cell r="CK227">
            <v>203820.3</v>
          </cell>
          <cell r="CL227">
            <v>203839.2</v>
          </cell>
          <cell r="CM227">
            <v>54004.05</v>
          </cell>
          <cell r="CN227">
            <v>54013.5</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cell r="DK227">
            <v>0</v>
          </cell>
          <cell r="DL227">
            <v>0</v>
          </cell>
          <cell r="DM227">
            <v>0</v>
          </cell>
          <cell r="DN227">
            <v>0</v>
          </cell>
          <cell r="DO227">
            <v>0</v>
          </cell>
          <cell r="DP227">
            <v>0</v>
          </cell>
          <cell r="DQ227">
            <v>0</v>
          </cell>
          <cell r="DR227">
            <v>0</v>
          </cell>
          <cell r="DS227">
            <v>0</v>
          </cell>
          <cell r="DT227">
            <v>0</v>
          </cell>
          <cell r="DU227">
            <v>0</v>
          </cell>
          <cell r="DV227">
            <v>0</v>
          </cell>
          <cell r="DW227">
            <v>0</v>
          </cell>
          <cell r="DX227">
            <v>0</v>
          </cell>
          <cell r="DY227">
            <v>0</v>
          </cell>
          <cell r="DZ227">
            <v>0</v>
          </cell>
          <cell r="EA227">
            <v>0</v>
          </cell>
          <cell r="EB227">
            <v>0</v>
          </cell>
          <cell r="EC227">
            <v>0</v>
          </cell>
          <cell r="ED227">
            <v>0</v>
          </cell>
          <cell r="EE227">
            <v>0</v>
          </cell>
          <cell r="EF227">
            <v>0</v>
          </cell>
          <cell r="EG227">
            <v>0</v>
          </cell>
          <cell r="EH227">
            <v>0</v>
          </cell>
          <cell r="EI227">
            <v>0</v>
          </cell>
          <cell r="EJ227">
            <v>0</v>
          </cell>
          <cell r="EK227">
            <v>0</v>
          </cell>
          <cell r="EL227">
            <v>0</v>
          </cell>
          <cell r="EM227">
            <v>0</v>
          </cell>
          <cell r="EN227">
            <v>0</v>
          </cell>
          <cell r="EO227">
            <v>0</v>
          </cell>
          <cell r="EP227">
            <v>0</v>
          </cell>
          <cell r="EQ227">
            <v>0</v>
          </cell>
          <cell r="ER227">
            <v>0</v>
          </cell>
          <cell r="ES227">
            <v>0</v>
          </cell>
          <cell r="ET227">
            <v>0</v>
          </cell>
          <cell r="EU227">
            <v>0</v>
          </cell>
          <cell r="EV227">
            <v>0</v>
          </cell>
          <cell r="EW227">
            <v>0</v>
          </cell>
          <cell r="EX227">
            <v>0</v>
          </cell>
          <cell r="EY227">
            <v>0</v>
          </cell>
          <cell r="EZ227">
            <v>0</v>
          </cell>
          <cell r="FA227">
            <v>0</v>
          </cell>
          <cell r="FB227">
            <v>0</v>
          </cell>
          <cell r="FC227">
            <v>0</v>
          </cell>
          <cell r="FD227">
            <v>0</v>
          </cell>
          <cell r="FE227">
            <v>0</v>
          </cell>
          <cell r="FF227">
            <v>0</v>
          </cell>
          <cell r="FG227">
            <v>0</v>
          </cell>
          <cell r="FH227">
            <v>0</v>
          </cell>
          <cell r="FI227">
            <v>0</v>
          </cell>
        </row>
        <row r="228">
          <cell r="V228" t="str">
            <v>PROJECTED RTM</v>
          </cell>
          <cell r="X228">
            <v>36092.220141999998</v>
          </cell>
          <cell r="Y228">
            <v>119</v>
          </cell>
          <cell r="Z228">
            <v>43.220141999999996</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cell r="DK228">
            <v>0</v>
          </cell>
          <cell r="DL228">
            <v>0</v>
          </cell>
          <cell r="DM228">
            <v>0</v>
          </cell>
          <cell r="DN228">
            <v>0</v>
          </cell>
          <cell r="DO228">
            <v>0</v>
          </cell>
          <cell r="DP228">
            <v>0</v>
          </cell>
          <cell r="DQ228">
            <v>0</v>
          </cell>
          <cell r="DR228">
            <v>0</v>
          </cell>
          <cell r="DS228">
            <v>0</v>
          </cell>
          <cell r="DT228">
            <v>0</v>
          </cell>
          <cell r="DU228">
            <v>0</v>
          </cell>
          <cell r="DV228">
            <v>0</v>
          </cell>
          <cell r="DW228">
            <v>0</v>
          </cell>
          <cell r="DX228">
            <v>0</v>
          </cell>
          <cell r="DY228">
            <v>0</v>
          </cell>
          <cell r="DZ228">
            <v>0</v>
          </cell>
          <cell r="EA228">
            <v>0</v>
          </cell>
          <cell r="EB228">
            <v>0</v>
          </cell>
          <cell r="EC228">
            <v>0</v>
          </cell>
          <cell r="ED228">
            <v>0</v>
          </cell>
          <cell r="EE228">
            <v>0</v>
          </cell>
          <cell r="EF228">
            <v>0</v>
          </cell>
          <cell r="EG228">
            <v>0</v>
          </cell>
          <cell r="EH228">
            <v>0</v>
          </cell>
          <cell r="EI228">
            <v>0</v>
          </cell>
          <cell r="EJ228">
            <v>0</v>
          </cell>
          <cell r="EK228">
            <v>0</v>
          </cell>
          <cell r="EL228">
            <v>0</v>
          </cell>
          <cell r="EM228">
            <v>0</v>
          </cell>
          <cell r="EN228">
            <v>0</v>
          </cell>
          <cell r="EO228">
            <v>0</v>
          </cell>
          <cell r="EP228">
            <v>0</v>
          </cell>
          <cell r="EQ228">
            <v>0</v>
          </cell>
          <cell r="ER228">
            <v>0</v>
          </cell>
          <cell r="ES228">
            <v>0</v>
          </cell>
          <cell r="ET228">
            <v>0</v>
          </cell>
          <cell r="EU228">
            <v>0</v>
          </cell>
          <cell r="EV228">
            <v>0</v>
          </cell>
        </row>
        <row r="229">
          <cell r="V229" t="str">
            <v>PROJECTED STREET</v>
          </cell>
          <cell r="X229">
            <v>36122.220141999998</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cell r="DK229">
            <v>0</v>
          </cell>
          <cell r="DL229">
            <v>0</v>
          </cell>
          <cell r="DM229">
            <v>0</v>
          </cell>
          <cell r="DN229">
            <v>0</v>
          </cell>
          <cell r="DO229">
            <v>0</v>
          </cell>
          <cell r="DP229">
            <v>0</v>
          </cell>
          <cell r="DQ229">
            <v>0</v>
          </cell>
          <cell r="DR229">
            <v>0</v>
          </cell>
          <cell r="DS229">
            <v>0</v>
          </cell>
          <cell r="DT229">
            <v>0</v>
          </cell>
          <cell r="DU229">
            <v>0</v>
          </cell>
          <cell r="DV229">
            <v>0</v>
          </cell>
          <cell r="DW229">
            <v>0</v>
          </cell>
          <cell r="DX229">
            <v>0</v>
          </cell>
          <cell r="DY229">
            <v>0</v>
          </cell>
          <cell r="DZ229">
            <v>0</v>
          </cell>
          <cell r="EA229">
            <v>0</v>
          </cell>
          <cell r="EB229">
            <v>0</v>
          </cell>
          <cell r="EC229">
            <v>0</v>
          </cell>
          <cell r="ED229">
            <v>0</v>
          </cell>
          <cell r="EE229">
            <v>0</v>
          </cell>
          <cell r="EF229">
            <v>0</v>
          </cell>
          <cell r="EG229">
            <v>0</v>
          </cell>
          <cell r="EH229">
            <v>0</v>
          </cell>
          <cell r="EI229">
            <v>0</v>
          </cell>
          <cell r="EJ229">
            <v>0</v>
          </cell>
          <cell r="EK229">
            <v>0</v>
          </cell>
          <cell r="EL229">
            <v>0</v>
          </cell>
          <cell r="EM229">
            <v>0</v>
          </cell>
          <cell r="EN229">
            <v>0</v>
          </cell>
          <cell r="EO229">
            <v>0</v>
          </cell>
          <cell r="EP229">
            <v>0</v>
          </cell>
          <cell r="EQ229">
            <v>0</v>
          </cell>
          <cell r="ER229">
            <v>0</v>
          </cell>
          <cell r="ES229">
            <v>0</v>
          </cell>
          <cell r="ET229">
            <v>0</v>
          </cell>
          <cell r="EU229">
            <v>0</v>
          </cell>
          <cell r="EV229">
            <v>0</v>
          </cell>
        </row>
        <row r="230">
          <cell r="V230" t="str">
            <v>+ or - Scheduled Date</v>
          </cell>
          <cell r="X230">
            <v>-22.220141999998305</v>
          </cell>
        </row>
        <row r="231">
          <cell r="N231" t="str">
            <v>ENGINEERING</v>
          </cell>
          <cell r="R231" t="str">
            <v>LEARNING QUEST II</v>
          </cell>
          <cell r="V231" t="str">
            <v>START DATE</v>
          </cell>
          <cell r="W231" t="str">
            <v>END     DATE</v>
          </cell>
          <cell r="X231">
            <v>7000</v>
          </cell>
          <cell r="Y231" t="str">
            <v>WK Count</v>
          </cell>
          <cell r="Z231" t="str">
            <v>Total Days</v>
          </cell>
        </row>
        <row r="232">
          <cell r="N232" t="str">
            <v>ENGINEERING</v>
          </cell>
          <cell r="R232" t="str">
            <v>LEARNING QUEST II</v>
          </cell>
          <cell r="T232" t="str">
            <v>ANIMATION PRODUCTION</v>
          </cell>
          <cell r="V232" t="str">
            <v>START DATE</v>
          </cell>
          <cell r="W232" t="str">
            <v>END     DATE</v>
          </cell>
          <cell r="X232">
            <v>7000</v>
          </cell>
          <cell r="Y232" t="str">
            <v>WK Count</v>
          </cell>
          <cell r="Z232" t="str">
            <v>Total Days</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35905</v>
          </cell>
          <cell r="BZ232">
            <v>35912</v>
          </cell>
          <cell r="CA232">
            <v>35919</v>
          </cell>
          <cell r="CB232">
            <v>35926</v>
          </cell>
          <cell r="CC232">
            <v>35933</v>
          </cell>
          <cell r="CD232">
            <v>35940</v>
          </cell>
          <cell r="CE232">
            <v>35947</v>
          </cell>
          <cell r="CF232">
            <v>35954</v>
          </cell>
          <cell r="CG232">
            <v>35961</v>
          </cell>
          <cell r="CH232">
            <v>35968</v>
          </cell>
          <cell r="CI232">
            <v>35975</v>
          </cell>
          <cell r="CJ232">
            <v>35982</v>
          </cell>
          <cell r="CK232">
            <v>35989</v>
          </cell>
          <cell r="CL232">
            <v>35996</v>
          </cell>
          <cell r="CM232">
            <v>36003</v>
          </cell>
          <cell r="CN232">
            <v>36010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cell r="DK232">
            <v>0</v>
          </cell>
          <cell r="DL232">
            <v>0</v>
          </cell>
          <cell r="DM232">
            <v>0</v>
          </cell>
          <cell r="DN232">
            <v>0</v>
          </cell>
          <cell r="DO232">
            <v>0</v>
          </cell>
          <cell r="DP232">
            <v>0</v>
          </cell>
          <cell r="DQ232">
            <v>0</v>
          </cell>
          <cell r="DR232">
            <v>0</v>
          </cell>
          <cell r="DS232">
            <v>0</v>
          </cell>
          <cell r="DT232">
            <v>0</v>
          </cell>
          <cell r="DU232">
            <v>0</v>
          </cell>
          <cell r="DV232">
            <v>0</v>
          </cell>
          <cell r="DW232">
            <v>0</v>
          </cell>
          <cell r="DX232">
            <v>0</v>
          </cell>
          <cell r="DY232">
            <v>0</v>
          </cell>
          <cell r="DZ232">
            <v>0</v>
          </cell>
          <cell r="EA232">
            <v>0</v>
          </cell>
          <cell r="EB232">
            <v>0</v>
          </cell>
          <cell r="EC232">
            <v>0</v>
          </cell>
          <cell r="ED232">
            <v>0</v>
          </cell>
          <cell r="EE232">
            <v>0</v>
          </cell>
          <cell r="EF232">
            <v>0</v>
          </cell>
          <cell r="EG232">
            <v>0</v>
          </cell>
          <cell r="EH232">
            <v>0</v>
          </cell>
          <cell r="EI232">
            <v>0</v>
          </cell>
          <cell r="EJ232">
            <v>0</v>
          </cell>
          <cell r="EK232">
            <v>0</v>
          </cell>
          <cell r="EL232">
            <v>0</v>
          </cell>
          <cell r="EM232">
            <v>0</v>
          </cell>
          <cell r="EN232">
            <v>0</v>
          </cell>
          <cell r="EO232">
            <v>0</v>
          </cell>
          <cell r="EP232">
            <v>0</v>
          </cell>
          <cell r="EQ232">
            <v>0</v>
          </cell>
          <cell r="ER232">
            <v>0</v>
          </cell>
          <cell r="ES232">
            <v>0</v>
          </cell>
          <cell r="ET232">
            <v>0</v>
          </cell>
          <cell r="EU232">
            <v>0</v>
          </cell>
          <cell r="EV232">
            <v>0</v>
          </cell>
        </row>
        <row r="233">
          <cell r="A233" t="str">
            <v>PREP</v>
          </cell>
          <cell r="F233" t="str">
            <v>ANIMATION</v>
          </cell>
          <cell r="I233" t="str">
            <v>INK &amp; PAINT</v>
          </cell>
          <cell r="L233" t="str">
            <v>ALPHA</v>
          </cell>
          <cell r="N233" t="str">
            <v>BETA</v>
          </cell>
          <cell r="P233" t="str">
            <v>RTM</v>
          </cell>
          <cell r="R233" t="str">
            <v>STREET</v>
          </cell>
          <cell r="T233" t="str">
            <v>ANIMATION PRODUCTION</v>
          </cell>
          <cell r="V233">
            <v>35905</v>
          </cell>
          <cell r="W233">
            <v>36017</v>
          </cell>
          <cell r="X233">
            <v>500</v>
          </cell>
          <cell r="Y233">
            <v>16</v>
          </cell>
          <cell r="Z233">
            <v>112</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35905</v>
          </cell>
          <cell r="BZ233">
            <v>35912</v>
          </cell>
          <cell r="CA233">
            <v>35919</v>
          </cell>
          <cell r="CB233">
            <v>35926</v>
          </cell>
          <cell r="CC233">
            <v>35933</v>
          </cell>
          <cell r="CD233">
            <v>35940</v>
          </cell>
          <cell r="CE233">
            <v>35947</v>
          </cell>
          <cell r="CF233">
            <v>35954</v>
          </cell>
          <cell r="CG233">
            <v>35961</v>
          </cell>
          <cell r="CH233">
            <v>35968</v>
          </cell>
          <cell r="CI233">
            <v>35975</v>
          </cell>
          <cell r="CJ233">
            <v>35982</v>
          </cell>
          <cell r="CK233">
            <v>35989</v>
          </cell>
          <cell r="CL233">
            <v>35996</v>
          </cell>
          <cell r="CM233">
            <v>36003</v>
          </cell>
          <cell r="CN233">
            <v>36010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cell r="DK233">
            <v>0</v>
          </cell>
          <cell r="DL233">
            <v>0</v>
          </cell>
          <cell r="DM233">
            <v>0</v>
          </cell>
          <cell r="DN233">
            <v>0</v>
          </cell>
          <cell r="DO233">
            <v>0</v>
          </cell>
          <cell r="DP233">
            <v>0</v>
          </cell>
          <cell r="DQ233">
            <v>0</v>
          </cell>
          <cell r="DR233">
            <v>0</v>
          </cell>
          <cell r="DS233">
            <v>0</v>
          </cell>
          <cell r="DT233">
            <v>0</v>
          </cell>
          <cell r="DU233">
            <v>0</v>
          </cell>
          <cell r="DV233">
            <v>0</v>
          </cell>
          <cell r="DW233">
            <v>0</v>
          </cell>
          <cell r="DX233">
            <v>0</v>
          </cell>
          <cell r="DY233">
            <v>0</v>
          </cell>
          <cell r="DZ233">
            <v>0</v>
          </cell>
          <cell r="EA233">
            <v>0</v>
          </cell>
          <cell r="EB233">
            <v>0</v>
          </cell>
          <cell r="EC233">
            <v>0</v>
          </cell>
          <cell r="ED233">
            <v>0</v>
          </cell>
          <cell r="EE233">
            <v>0</v>
          </cell>
          <cell r="EF233">
            <v>0</v>
          </cell>
          <cell r="EG233">
            <v>0</v>
          </cell>
          <cell r="EH233">
            <v>0</v>
          </cell>
          <cell r="EI233">
            <v>0</v>
          </cell>
          <cell r="EJ233">
            <v>0</v>
          </cell>
          <cell r="EK233">
            <v>0</v>
          </cell>
          <cell r="EL233">
            <v>0</v>
          </cell>
          <cell r="EM233">
            <v>0</v>
          </cell>
          <cell r="EN233">
            <v>0</v>
          </cell>
          <cell r="EO233">
            <v>0</v>
          </cell>
          <cell r="EP233">
            <v>0</v>
          </cell>
          <cell r="EQ233">
            <v>0</v>
          </cell>
          <cell r="ER233">
            <v>0</v>
          </cell>
          <cell r="ES233">
            <v>0</v>
          </cell>
          <cell r="ET233">
            <v>0</v>
          </cell>
          <cell r="EU233">
            <v>0</v>
          </cell>
          <cell r="EV233">
            <v>0</v>
          </cell>
        </row>
        <row r="234">
          <cell r="A234" t="str">
            <v>PREP</v>
          </cell>
          <cell r="B234" t="str">
            <v>Days</v>
          </cell>
          <cell r="F234" t="str">
            <v>ANIMATION</v>
          </cell>
          <cell r="G234" t="str">
            <v>Days</v>
          </cell>
          <cell r="H234" t="str">
            <v>Frames</v>
          </cell>
          <cell r="I234" t="str">
            <v>INK &amp; PAINT</v>
          </cell>
          <cell r="J234" t="str">
            <v>Days</v>
          </cell>
          <cell r="L234" t="str">
            <v>ALPHA</v>
          </cell>
          <cell r="N234" t="str">
            <v>BETA</v>
          </cell>
          <cell r="P234" t="str">
            <v>RTM</v>
          </cell>
          <cell r="R234" t="str">
            <v>STREET</v>
          </cell>
          <cell r="T234" t="str">
            <v>Prep Projection</v>
          </cell>
          <cell r="V234">
            <v>35905</v>
          </cell>
          <cell r="W234">
            <v>36017</v>
          </cell>
          <cell r="X234">
            <v>500</v>
          </cell>
          <cell r="Y234">
            <v>16</v>
          </cell>
          <cell r="Z234">
            <v>112</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125</v>
          </cell>
          <cell r="BZ234">
            <v>250</v>
          </cell>
          <cell r="CA234">
            <v>375</v>
          </cell>
          <cell r="CB234">
            <v>500</v>
          </cell>
          <cell r="CC234">
            <v>500</v>
          </cell>
          <cell r="CD234">
            <v>500</v>
          </cell>
          <cell r="CE234">
            <v>500</v>
          </cell>
          <cell r="CF234">
            <v>500</v>
          </cell>
          <cell r="CG234">
            <v>500</v>
          </cell>
          <cell r="CH234">
            <v>500</v>
          </cell>
          <cell r="CI234">
            <v>500</v>
          </cell>
          <cell r="CJ234">
            <v>500</v>
          </cell>
          <cell r="CK234">
            <v>500</v>
          </cell>
          <cell r="CL234">
            <v>500</v>
          </cell>
          <cell r="CM234">
            <v>500</v>
          </cell>
          <cell r="CN234">
            <v>500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cell r="DK234">
            <v>0</v>
          </cell>
          <cell r="DL234">
            <v>0</v>
          </cell>
          <cell r="DM234">
            <v>0</v>
          </cell>
          <cell r="DN234">
            <v>0</v>
          </cell>
          <cell r="DO234">
            <v>0</v>
          </cell>
          <cell r="DP234">
            <v>0</v>
          </cell>
          <cell r="DQ234">
            <v>0</v>
          </cell>
          <cell r="DR234">
            <v>0</v>
          </cell>
          <cell r="DS234">
            <v>0</v>
          </cell>
          <cell r="DT234">
            <v>0</v>
          </cell>
          <cell r="DU234">
            <v>0</v>
          </cell>
          <cell r="DV234">
            <v>0</v>
          </cell>
          <cell r="DW234">
            <v>0</v>
          </cell>
          <cell r="DX234">
            <v>0</v>
          </cell>
          <cell r="DY234">
            <v>0</v>
          </cell>
          <cell r="DZ234">
            <v>0</v>
          </cell>
          <cell r="EA234">
            <v>0</v>
          </cell>
          <cell r="EB234">
            <v>0</v>
          </cell>
          <cell r="EC234">
            <v>0</v>
          </cell>
          <cell r="ED234">
            <v>0</v>
          </cell>
          <cell r="EE234">
            <v>0</v>
          </cell>
          <cell r="EF234">
            <v>0</v>
          </cell>
          <cell r="EG234">
            <v>0</v>
          </cell>
          <cell r="EH234">
            <v>0</v>
          </cell>
          <cell r="EI234">
            <v>0</v>
          </cell>
          <cell r="EJ234">
            <v>0</v>
          </cell>
          <cell r="EK234">
            <v>0</v>
          </cell>
          <cell r="EL234">
            <v>0</v>
          </cell>
          <cell r="EM234">
            <v>0</v>
          </cell>
          <cell r="EN234">
            <v>0</v>
          </cell>
          <cell r="EO234">
            <v>0</v>
          </cell>
          <cell r="EP234">
            <v>0</v>
          </cell>
          <cell r="EQ234">
            <v>0</v>
          </cell>
          <cell r="ER234">
            <v>0</v>
          </cell>
          <cell r="ES234">
            <v>0</v>
          </cell>
          <cell r="ET234">
            <v>0</v>
          </cell>
          <cell r="EU234">
            <v>0</v>
          </cell>
          <cell r="EV234">
            <v>0</v>
          </cell>
        </row>
        <row r="235">
          <cell r="A235" t="str">
            <v>Wks</v>
          </cell>
          <cell r="B235" t="str">
            <v>Days</v>
          </cell>
          <cell r="F235" t="str">
            <v>Wks</v>
          </cell>
          <cell r="G235" t="str">
            <v>Days</v>
          </cell>
          <cell r="H235" t="str">
            <v>Frames</v>
          </cell>
          <cell r="I235" t="str">
            <v>Wks</v>
          </cell>
          <cell r="J235" t="str">
            <v>Days</v>
          </cell>
          <cell r="K235">
            <v>21</v>
          </cell>
          <cell r="M235">
            <v>29</v>
          </cell>
          <cell r="O235">
            <v>29</v>
          </cell>
          <cell r="Q235">
            <v>29</v>
          </cell>
          <cell r="R235">
            <v>36312</v>
          </cell>
          <cell r="T235" t="str">
            <v>Animation Projection</v>
          </cell>
          <cell r="V235">
            <v>35933</v>
          </cell>
          <cell r="W235">
            <v>36061</v>
          </cell>
          <cell r="X235">
            <v>500</v>
          </cell>
          <cell r="Y235">
            <v>19</v>
          </cell>
          <cell r="Z235">
            <v>128</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125</v>
          </cell>
          <cell r="CG235">
            <v>250</v>
          </cell>
          <cell r="CH235">
            <v>375</v>
          </cell>
          <cell r="CI235">
            <v>500</v>
          </cell>
          <cell r="CJ235">
            <v>500</v>
          </cell>
          <cell r="CK235">
            <v>500</v>
          </cell>
          <cell r="CL235">
            <v>500</v>
          </cell>
          <cell r="CM235">
            <v>500</v>
          </cell>
          <cell r="CN235">
            <v>500</v>
          </cell>
          <cell r="CO235">
            <v>500</v>
          </cell>
          <cell r="CP235">
            <v>500</v>
          </cell>
          <cell r="CQ235">
            <v>500</v>
          </cell>
          <cell r="CR235">
            <v>500</v>
          </cell>
          <cell r="CS235">
            <v>500</v>
          </cell>
          <cell r="CT235">
            <v>500</v>
          </cell>
          <cell r="CU235">
            <v>500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cell r="DK235">
            <v>0</v>
          </cell>
          <cell r="DL235">
            <v>0</v>
          </cell>
          <cell r="DM235">
            <v>0</v>
          </cell>
          <cell r="DN235">
            <v>0</v>
          </cell>
          <cell r="DO235">
            <v>0</v>
          </cell>
          <cell r="DP235">
            <v>0</v>
          </cell>
          <cell r="DQ235">
            <v>0</v>
          </cell>
          <cell r="DR235">
            <v>0</v>
          </cell>
          <cell r="DS235">
            <v>0</v>
          </cell>
          <cell r="DT235">
            <v>0</v>
          </cell>
          <cell r="DU235">
            <v>0</v>
          </cell>
          <cell r="DV235">
            <v>0</v>
          </cell>
          <cell r="DW235">
            <v>0</v>
          </cell>
          <cell r="DX235">
            <v>0</v>
          </cell>
          <cell r="DY235">
            <v>0</v>
          </cell>
          <cell r="DZ235">
            <v>0</v>
          </cell>
          <cell r="EA235">
            <v>0</v>
          </cell>
          <cell r="EB235">
            <v>0</v>
          </cell>
          <cell r="EC235">
            <v>0</v>
          </cell>
          <cell r="ED235">
            <v>0</v>
          </cell>
          <cell r="EE235">
            <v>0</v>
          </cell>
          <cell r="EF235">
            <v>0</v>
          </cell>
          <cell r="EG235">
            <v>0</v>
          </cell>
          <cell r="EH235">
            <v>0</v>
          </cell>
          <cell r="EI235">
            <v>0</v>
          </cell>
          <cell r="EJ235">
            <v>0</v>
          </cell>
          <cell r="EK235">
            <v>0</v>
          </cell>
          <cell r="EL235">
            <v>0</v>
          </cell>
          <cell r="EM235">
            <v>0</v>
          </cell>
          <cell r="EN235">
            <v>0</v>
          </cell>
          <cell r="EO235">
            <v>0</v>
          </cell>
          <cell r="EP235">
            <v>0</v>
          </cell>
          <cell r="EQ235">
            <v>0</v>
          </cell>
          <cell r="ER235">
            <v>0</v>
          </cell>
          <cell r="ES235">
            <v>0</v>
          </cell>
          <cell r="ET235">
            <v>0</v>
          </cell>
          <cell r="EU235">
            <v>0</v>
          </cell>
          <cell r="EV235">
            <v>0</v>
          </cell>
        </row>
        <row r="236">
          <cell r="A236">
            <v>14</v>
          </cell>
          <cell r="B236">
            <v>112</v>
          </cell>
          <cell r="F236">
            <v>14</v>
          </cell>
          <cell r="G236">
            <v>128</v>
          </cell>
          <cell r="H236">
            <v>7000</v>
          </cell>
          <cell r="I236">
            <v>14</v>
          </cell>
          <cell r="J236">
            <v>112</v>
          </cell>
          <cell r="K236">
            <v>21</v>
          </cell>
          <cell r="M236">
            <v>29</v>
          </cell>
          <cell r="O236">
            <v>29</v>
          </cell>
          <cell r="Q236">
            <v>29</v>
          </cell>
          <cell r="R236">
            <v>36312</v>
          </cell>
          <cell r="T236" t="str">
            <v>Ink &amp; Paint Projection</v>
          </cell>
          <cell r="V236">
            <v>35963</v>
          </cell>
          <cell r="W236">
            <v>36075</v>
          </cell>
          <cell r="X236">
            <v>500</v>
          </cell>
          <cell r="Y236">
            <v>16</v>
          </cell>
          <cell r="Z236">
            <v>112</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125</v>
          </cell>
          <cell r="CI236">
            <v>250</v>
          </cell>
          <cell r="CJ236">
            <v>375</v>
          </cell>
          <cell r="CK236">
            <v>500</v>
          </cell>
          <cell r="CL236">
            <v>500</v>
          </cell>
          <cell r="CM236">
            <v>500</v>
          </cell>
          <cell r="CN236">
            <v>500</v>
          </cell>
          <cell r="CO236">
            <v>500</v>
          </cell>
          <cell r="CP236">
            <v>500</v>
          </cell>
          <cell r="CQ236">
            <v>500</v>
          </cell>
          <cell r="CR236">
            <v>500</v>
          </cell>
          <cell r="CS236">
            <v>500</v>
          </cell>
          <cell r="CT236">
            <v>500</v>
          </cell>
          <cell r="CU236">
            <v>500</v>
          </cell>
          <cell r="CV236">
            <v>500</v>
          </cell>
          <cell r="CW236">
            <v>500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cell r="DK236">
            <v>0</v>
          </cell>
          <cell r="DL236">
            <v>0</v>
          </cell>
          <cell r="DM236">
            <v>0</v>
          </cell>
          <cell r="DN236">
            <v>0</v>
          </cell>
          <cell r="DO236">
            <v>0</v>
          </cell>
          <cell r="DP236">
            <v>0</v>
          </cell>
          <cell r="DQ236">
            <v>0</v>
          </cell>
          <cell r="DR236">
            <v>0</v>
          </cell>
          <cell r="DS236">
            <v>0</v>
          </cell>
          <cell r="DT236">
            <v>0</v>
          </cell>
          <cell r="DU236">
            <v>0</v>
          </cell>
          <cell r="DV236">
            <v>0</v>
          </cell>
          <cell r="DW236">
            <v>0</v>
          </cell>
          <cell r="DX236">
            <v>0</v>
          </cell>
          <cell r="DY236">
            <v>0</v>
          </cell>
          <cell r="DZ236">
            <v>0</v>
          </cell>
          <cell r="EA236">
            <v>0</v>
          </cell>
          <cell r="EB236">
            <v>0</v>
          </cell>
          <cell r="EC236">
            <v>0</v>
          </cell>
          <cell r="ED236">
            <v>0</v>
          </cell>
          <cell r="EE236">
            <v>0</v>
          </cell>
          <cell r="EF236">
            <v>0</v>
          </cell>
          <cell r="EG236">
            <v>0</v>
          </cell>
          <cell r="EH236">
            <v>0</v>
          </cell>
          <cell r="EI236">
            <v>0</v>
          </cell>
          <cell r="EJ236">
            <v>0</v>
          </cell>
          <cell r="EK236">
            <v>0</v>
          </cell>
          <cell r="EL236">
            <v>0</v>
          </cell>
          <cell r="EM236">
            <v>0</v>
          </cell>
          <cell r="EN236">
            <v>0</v>
          </cell>
          <cell r="EO236">
            <v>0</v>
          </cell>
          <cell r="EP236">
            <v>0</v>
          </cell>
          <cell r="EQ236">
            <v>0</v>
          </cell>
          <cell r="ER236">
            <v>0</v>
          </cell>
          <cell r="ES236">
            <v>0</v>
          </cell>
          <cell r="ET236">
            <v>0</v>
          </cell>
          <cell r="EU236">
            <v>0</v>
          </cell>
          <cell r="EV236">
            <v>0</v>
          </cell>
        </row>
        <row r="238">
          <cell r="T238" t="str">
            <v>BUDGET FORECAST</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35905</v>
          </cell>
          <cell r="BZ238">
            <v>35912</v>
          </cell>
          <cell r="CA238">
            <v>35919</v>
          </cell>
          <cell r="CB238">
            <v>35926</v>
          </cell>
          <cell r="CC238">
            <v>35933</v>
          </cell>
          <cell r="CD238">
            <v>35940</v>
          </cell>
          <cell r="CE238">
            <v>35947</v>
          </cell>
          <cell r="CF238">
            <v>35954</v>
          </cell>
          <cell r="CG238">
            <v>35961</v>
          </cell>
          <cell r="CH238">
            <v>35968</v>
          </cell>
          <cell r="CI238">
            <v>35975</v>
          </cell>
          <cell r="CJ238">
            <v>35982</v>
          </cell>
          <cell r="CK238">
            <v>35989</v>
          </cell>
          <cell r="CL238">
            <v>35996</v>
          </cell>
          <cell r="CM238">
            <v>36003</v>
          </cell>
          <cell r="CN238">
            <v>36010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cell r="DK238">
            <v>0</v>
          </cell>
          <cell r="DL238">
            <v>0</v>
          </cell>
          <cell r="DM238">
            <v>0</v>
          </cell>
          <cell r="DN238">
            <v>0</v>
          </cell>
          <cell r="DO238">
            <v>0</v>
          </cell>
          <cell r="DP238">
            <v>0</v>
          </cell>
          <cell r="DQ238">
            <v>0</v>
          </cell>
          <cell r="DR238">
            <v>0</v>
          </cell>
          <cell r="DS238">
            <v>0</v>
          </cell>
          <cell r="DT238">
            <v>0</v>
          </cell>
          <cell r="DU238">
            <v>0</v>
          </cell>
          <cell r="DV238">
            <v>0</v>
          </cell>
          <cell r="DW238">
            <v>0</v>
          </cell>
          <cell r="DX238">
            <v>0</v>
          </cell>
          <cell r="DY238">
            <v>0</v>
          </cell>
          <cell r="DZ238">
            <v>0</v>
          </cell>
          <cell r="EA238">
            <v>0</v>
          </cell>
          <cell r="EB238">
            <v>0</v>
          </cell>
          <cell r="EC238">
            <v>0</v>
          </cell>
          <cell r="ED238">
            <v>0</v>
          </cell>
          <cell r="EE238">
            <v>0</v>
          </cell>
          <cell r="EF238">
            <v>0</v>
          </cell>
          <cell r="EG238">
            <v>0</v>
          </cell>
          <cell r="EH238">
            <v>0</v>
          </cell>
          <cell r="EI238">
            <v>0</v>
          </cell>
          <cell r="EJ238">
            <v>0</v>
          </cell>
          <cell r="EK238">
            <v>0</v>
          </cell>
          <cell r="EL238">
            <v>0</v>
          </cell>
          <cell r="EM238">
            <v>0</v>
          </cell>
          <cell r="EN238">
            <v>0</v>
          </cell>
          <cell r="EO238">
            <v>0</v>
          </cell>
          <cell r="EP238">
            <v>0</v>
          </cell>
          <cell r="EQ238">
            <v>0</v>
          </cell>
          <cell r="ER238">
            <v>0</v>
          </cell>
          <cell r="ES238">
            <v>0</v>
          </cell>
          <cell r="ET238">
            <v>0</v>
          </cell>
          <cell r="EU238">
            <v>0</v>
          </cell>
          <cell r="EV238">
            <v>0</v>
          </cell>
          <cell r="EW238">
            <v>0</v>
          </cell>
          <cell r="EX238">
            <v>0</v>
          </cell>
          <cell r="EY238">
            <v>0</v>
          </cell>
          <cell r="EZ238">
            <v>0</v>
          </cell>
          <cell r="FA238">
            <v>0</v>
          </cell>
          <cell r="FB238">
            <v>0</v>
          </cell>
          <cell r="FC238">
            <v>0</v>
          </cell>
          <cell r="FD238">
            <v>0</v>
          </cell>
          <cell r="FE238">
            <v>0</v>
          </cell>
          <cell r="FF238">
            <v>0</v>
          </cell>
          <cell r="FG238">
            <v>0</v>
          </cell>
          <cell r="FH238">
            <v>0</v>
          </cell>
          <cell r="FI238">
            <v>0</v>
          </cell>
        </row>
        <row r="239">
          <cell r="T239" t="str">
            <v>BUDGET FORECAST</v>
          </cell>
          <cell r="V239" t="str">
            <v>PRE PROD</v>
          </cell>
          <cell r="W239">
            <v>30</v>
          </cell>
          <cell r="X239">
            <v>217500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35905</v>
          </cell>
          <cell r="BZ239">
            <v>35912</v>
          </cell>
          <cell r="CA239">
            <v>35919</v>
          </cell>
          <cell r="CB239">
            <v>35926</v>
          </cell>
          <cell r="CC239">
            <v>35933</v>
          </cell>
          <cell r="CD239">
            <v>35940</v>
          </cell>
          <cell r="CE239">
            <v>35947</v>
          </cell>
          <cell r="CF239">
            <v>35954</v>
          </cell>
          <cell r="CG239">
            <v>35961</v>
          </cell>
          <cell r="CH239">
            <v>35968</v>
          </cell>
          <cell r="CI239">
            <v>35975</v>
          </cell>
          <cell r="CJ239">
            <v>35982</v>
          </cell>
          <cell r="CK239">
            <v>35989</v>
          </cell>
          <cell r="CL239">
            <v>35996</v>
          </cell>
          <cell r="CM239">
            <v>36003</v>
          </cell>
          <cell r="CN239">
            <v>36010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cell r="DK239">
            <v>0</v>
          </cell>
          <cell r="DL239">
            <v>0</v>
          </cell>
          <cell r="DM239">
            <v>0</v>
          </cell>
          <cell r="DN239">
            <v>0</v>
          </cell>
          <cell r="DO239">
            <v>0</v>
          </cell>
          <cell r="DP239">
            <v>0</v>
          </cell>
          <cell r="DQ239">
            <v>0</v>
          </cell>
          <cell r="DR239">
            <v>0</v>
          </cell>
          <cell r="DS239">
            <v>0</v>
          </cell>
          <cell r="DT239">
            <v>0</v>
          </cell>
          <cell r="DU239">
            <v>0</v>
          </cell>
          <cell r="DV239">
            <v>0</v>
          </cell>
          <cell r="DW239">
            <v>0</v>
          </cell>
          <cell r="DX239">
            <v>0</v>
          </cell>
          <cell r="DY239">
            <v>0</v>
          </cell>
          <cell r="DZ239">
            <v>0</v>
          </cell>
          <cell r="EA239">
            <v>0</v>
          </cell>
          <cell r="EB239">
            <v>0</v>
          </cell>
          <cell r="EC239">
            <v>0</v>
          </cell>
          <cell r="ED239">
            <v>0</v>
          </cell>
          <cell r="EE239">
            <v>0</v>
          </cell>
          <cell r="EF239">
            <v>0</v>
          </cell>
          <cell r="EG239">
            <v>0</v>
          </cell>
          <cell r="EH239">
            <v>0</v>
          </cell>
          <cell r="EI239">
            <v>0</v>
          </cell>
          <cell r="EJ239">
            <v>0</v>
          </cell>
          <cell r="EK239">
            <v>0</v>
          </cell>
          <cell r="EL239">
            <v>0</v>
          </cell>
          <cell r="EM239">
            <v>0</v>
          </cell>
          <cell r="EN239">
            <v>0</v>
          </cell>
          <cell r="EO239">
            <v>0</v>
          </cell>
          <cell r="EP239">
            <v>0</v>
          </cell>
          <cell r="EQ239">
            <v>0</v>
          </cell>
          <cell r="ER239">
            <v>0</v>
          </cell>
          <cell r="ES239">
            <v>0</v>
          </cell>
          <cell r="ET239">
            <v>0</v>
          </cell>
          <cell r="EU239">
            <v>0</v>
          </cell>
          <cell r="EV239">
            <v>0</v>
          </cell>
          <cell r="EW239">
            <v>0</v>
          </cell>
          <cell r="EX239">
            <v>0</v>
          </cell>
          <cell r="EY239">
            <v>0</v>
          </cell>
          <cell r="EZ239">
            <v>0</v>
          </cell>
          <cell r="FA239">
            <v>0</v>
          </cell>
          <cell r="FB239">
            <v>0</v>
          </cell>
          <cell r="FC239">
            <v>0</v>
          </cell>
          <cell r="FD239">
            <v>0</v>
          </cell>
          <cell r="FE239">
            <v>0</v>
          </cell>
          <cell r="FF239">
            <v>0</v>
          </cell>
          <cell r="FG239">
            <v>0</v>
          </cell>
          <cell r="FH239">
            <v>0</v>
          </cell>
          <cell r="FI239">
            <v>0</v>
          </cell>
        </row>
        <row r="240">
          <cell r="V240" t="str">
            <v>PRE PROD</v>
          </cell>
          <cell r="W240">
            <v>30</v>
          </cell>
          <cell r="X240">
            <v>217500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3750</v>
          </cell>
          <cell r="BZ240">
            <v>7500</v>
          </cell>
          <cell r="CA240">
            <v>11250</v>
          </cell>
          <cell r="CB240">
            <v>15000</v>
          </cell>
          <cell r="CC240">
            <v>15000</v>
          </cell>
          <cell r="CD240">
            <v>15000</v>
          </cell>
          <cell r="CE240">
            <v>15000</v>
          </cell>
          <cell r="CF240">
            <v>15000</v>
          </cell>
          <cell r="CG240">
            <v>15000</v>
          </cell>
          <cell r="CH240">
            <v>15000</v>
          </cell>
          <cell r="CI240">
            <v>15000</v>
          </cell>
          <cell r="CJ240">
            <v>15000</v>
          </cell>
          <cell r="CK240">
            <v>15000</v>
          </cell>
          <cell r="CL240">
            <v>15000</v>
          </cell>
          <cell r="CM240">
            <v>15000</v>
          </cell>
          <cell r="CN240">
            <v>15000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cell r="DK240">
            <v>0</v>
          </cell>
          <cell r="DL240">
            <v>0</v>
          </cell>
          <cell r="DM240">
            <v>0</v>
          </cell>
          <cell r="DN240">
            <v>0</v>
          </cell>
          <cell r="DO240">
            <v>0</v>
          </cell>
          <cell r="DP240">
            <v>0</v>
          </cell>
          <cell r="DQ240">
            <v>0</v>
          </cell>
          <cell r="DR240">
            <v>0</v>
          </cell>
          <cell r="DS240">
            <v>0</v>
          </cell>
          <cell r="DT240">
            <v>0</v>
          </cell>
          <cell r="DU240">
            <v>0</v>
          </cell>
          <cell r="DV240">
            <v>0</v>
          </cell>
          <cell r="DW240">
            <v>0</v>
          </cell>
          <cell r="DX240">
            <v>0</v>
          </cell>
          <cell r="DY240">
            <v>0</v>
          </cell>
          <cell r="DZ240">
            <v>0</v>
          </cell>
          <cell r="EA240">
            <v>0</v>
          </cell>
          <cell r="EB240">
            <v>0</v>
          </cell>
          <cell r="EC240">
            <v>0</v>
          </cell>
          <cell r="ED240">
            <v>0</v>
          </cell>
          <cell r="EE240">
            <v>0</v>
          </cell>
          <cell r="EF240">
            <v>0</v>
          </cell>
          <cell r="EG240">
            <v>0</v>
          </cell>
          <cell r="EH240">
            <v>0</v>
          </cell>
          <cell r="EI240">
            <v>0</v>
          </cell>
          <cell r="EJ240">
            <v>0</v>
          </cell>
          <cell r="EK240">
            <v>0</v>
          </cell>
          <cell r="EL240">
            <v>0</v>
          </cell>
          <cell r="EM240">
            <v>0</v>
          </cell>
          <cell r="EN240">
            <v>0</v>
          </cell>
          <cell r="EO240">
            <v>0</v>
          </cell>
          <cell r="EP240">
            <v>0</v>
          </cell>
          <cell r="EQ240">
            <v>0</v>
          </cell>
          <cell r="ER240">
            <v>0</v>
          </cell>
          <cell r="ES240">
            <v>0</v>
          </cell>
          <cell r="ET240">
            <v>0</v>
          </cell>
          <cell r="EU240">
            <v>0</v>
          </cell>
          <cell r="EV240">
            <v>0</v>
          </cell>
          <cell r="EW240">
            <v>0</v>
          </cell>
          <cell r="EX240">
            <v>0</v>
          </cell>
          <cell r="EY240">
            <v>0</v>
          </cell>
          <cell r="EZ240">
            <v>0</v>
          </cell>
          <cell r="FA240">
            <v>0</v>
          </cell>
          <cell r="FB240">
            <v>0</v>
          </cell>
          <cell r="FC240">
            <v>0</v>
          </cell>
          <cell r="FD240">
            <v>0</v>
          </cell>
          <cell r="FE240">
            <v>0</v>
          </cell>
          <cell r="FF240">
            <v>0</v>
          </cell>
          <cell r="FG240">
            <v>0</v>
          </cell>
          <cell r="FH240">
            <v>0</v>
          </cell>
          <cell r="FI240">
            <v>0</v>
          </cell>
        </row>
        <row r="241">
          <cell r="V241" t="str">
            <v>PRODUCTION</v>
          </cell>
          <cell r="W241">
            <v>150</v>
          </cell>
          <cell r="X241">
            <v>1087500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35933</v>
          </cell>
          <cell r="CD241">
            <v>35940</v>
          </cell>
          <cell r="CE241">
            <v>35947</v>
          </cell>
          <cell r="CF241">
            <v>35954</v>
          </cell>
          <cell r="CG241">
            <v>35961</v>
          </cell>
          <cell r="CH241">
            <v>35968</v>
          </cell>
          <cell r="CI241">
            <v>35975</v>
          </cell>
          <cell r="CJ241">
            <v>35982</v>
          </cell>
          <cell r="CK241">
            <v>35989</v>
          </cell>
          <cell r="CL241">
            <v>35996</v>
          </cell>
          <cell r="CM241">
            <v>36003</v>
          </cell>
          <cell r="CN241">
            <v>36010</v>
          </cell>
          <cell r="CO241">
            <v>36017</v>
          </cell>
          <cell r="CP241">
            <v>36024</v>
          </cell>
          <cell r="CQ241">
            <v>36031</v>
          </cell>
          <cell r="CR241">
            <v>36038</v>
          </cell>
          <cell r="CS241">
            <v>36045</v>
          </cell>
          <cell r="CT241">
            <v>36052</v>
          </cell>
          <cell r="CU241">
            <v>36059</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cell r="DK241">
            <v>0</v>
          </cell>
          <cell r="DL241">
            <v>0</v>
          </cell>
          <cell r="DM241">
            <v>0</v>
          </cell>
          <cell r="DN241">
            <v>0</v>
          </cell>
          <cell r="DO241">
            <v>0</v>
          </cell>
          <cell r="DP241">
            <v>0</v>
          </cell>
          <cell r="DQ241">
            <v>0</v>
          </cell>
          <cell r="DR241">
            <v>0</v>
          </cell>
          <cell r="DS241">
            <v>0</v>
          </cell>
          <cell r="DT241">
            <v>0</v>
          </cell>
          <cell r="DU241">
            <v>0</v>
          </cell>
          <cell r="DV241">
            <v>0</v>
          </cell>
          <cell r="DW241">
            <v>0</v>
          </cell>
          <cell r="DX241">
            <v>0</v>
          </cell>
          <cell r="DY241">
            <v>0</v>
          </cell>
          <cell r="DZ241">
            <v>0</v>
          </cell>
          <cell r="EA241">
            <v>0</v>
          </cell>
          <cell r="EB241">
            <v>0</v>
          </cell>
          <cell r="EC241">
            <v>0</v>
          </cell>
          <cell r="ED241">
            <v>0</v>
          </cell>
          <cell r="EE241">
            <v>0</v>
          </cell>
          <cell r="EF241">
            <v>0</v>
          </cell>
          <cell r="EG241">
            <v>0</v>
          </cell>
          <cell r="EH241">
            <v>0</v>
          </cell>
          <cell r="EI241">
            <v>0</v>
          </cell>
          <cell r="EJ241">
            <v>0</v>
          </cell>
          <cell r="EK241">
            <v>0</v>
          </cell>
          <cell r="EL241">
            <v>0</v>
          </cell>
          <cell r="EM241">
            <v>0</v>
          </cell>
          <cell r="EN241">
            <v>0</v>
          </cell>
          <cell r="EO241">
            <v>0</v>
          </cell>
          <cell r="EP241">
            <v>0</v>
          </cell>
          <cell r="EQ241">
            <v>0</v>
          </cell>
          <cell r="ER241">
            <v>0</v>
          </cell>
          <cell r="ES241">
            <v>0</v>
          </cell>
          <cell r="ET241">
            <v>0</v>
          </cell>
          <cell r="EU241">
            <v>0</v>
          </cell>
          <cell r="EV241">
            <v>0</v>
          </cell>
          <cell r="EW241">
            <v>0</v>
          </cell>
          <cell r="EX241">
            <v>0</v>
          </cell>
          <cell r="EY241">
            <v>0</v>
          </cell>
          <cell r="EZ241">
            <v>0</v>
          </cell>
          <cell r="FA241">
            <v>0</v>
          </cell>
          <cell r="FB241">
            <v>0</v>
          </cell>
          <cell r="FC241">
            <v>0</v>
          </cell>
          <cell r="FD241">
            <v>0</v>
          </cell>
          <cell r="FE241">
            <v>0</v>
          </cell>
          <cell r="FF241">
            <v>0</v>
          </cell>
          <cell r="FG241">
            <v>0</v>
          </cell>
          <cell r="FH241">
            <v>0</v>
          </cell>
          <cell r="FI241">
            <v>0</v>
          </cell>
        </row>
        <row r="242">
          <cell r="V242" t="str">
            <v>PRODUCTION</v>
          </cell>
          <cell r="W242">
            <v>150</v>
          </cell>
          <cell r="X242">
            <v>1087500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18750</v>
          </cell>
          <cell r="CG242">
            <v>37500</v>
          </cell>
          <cell r="CH242">
            <v>56250</v>
          </cell>
          <cell r="CI242">
            <v>75000</v>
          </cell>
          <cell r="CJ242">
            <v>75000</v>
          </cell>
          <cell r="CK242">
            <v>75000</v>
          </cell>
          <cell r="CL242">
            <v>75000</v>
          </cell>
          <cell r="CM242">
            <v>75000</v>
          </cell>
          <cell r="CN242">
            <v>75000</v>
          </cell>
          <cell r="CO242">
            <v>75000</v>
          </cell>
          <cell r="CP242">
            <v>75000</v>
          </cell>
          <cell r="CQ242">
            <v>75000</v>
          </cell>
          <cell r="CR242">
            <v>75000</v>
          </cell>
          <cell r="CS242">
            <v>75000</v>
          </cell>
          <cell r="CT242">
            <v>75000</v>
          </cell>
          <cell r="CU242">
            <v>75000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cell r="DK242">
            <v>0</v>
          </cell>
          <cell r="DL242">
            <v>0</v>
          </cell>
          <cell r="DM242">
            <v>0</v>
          </cell>
          <cell r="DN242">
            <v>0</v>
          </cell>
          <cell r="DO242">
            <v>0</v>
          </cell>
          <cell r="DP242">
            <v>0</v>
          </cell>
          <cell r="DQ242">
            <v>0</v>
          </cell>
          <cell r="DR242">
            <v>0</v>
          </cell>
          <cell r="DS242">
            <v>0</v>
          </cell>
          <cell r="DT242">
            <v>0</v>
          </cell>
          <cell r="DU242">
            <v>0</v>
          </cell>
          <cell r="DV242">
            <v>0</v>
          </cell>
          <cell r="DW242">
            <v>0</v>
          </cell>
          <cell r="DX242">
            <v>0</v>
          </cell>
          <cell r="DY242">
            <v>0</v>
          </cell>
          <cell r="DZ242">
            <v>0</v>
          </cell>
          <cell r="EA242">
            <v>0</v>
          </cell>
          <cell r="EB242">
            <v>0</v>
          </cell>
          <cell r="EC242">
            <v>0</v>
          </cell>
          <cell r="ED242">
            <v>0</v>
          </cell>
          <cell r="EE242">
            <v>0</v>
          </cell>
          <cell r="EF242">
            <v>0</v>
          </cell>
          <cell r="EG242">
            <v>0</v>
          </cell>
          <cell r="EH242">
            <v>0</v>
          </cell>
          <cell r="EI242">
            <v>0</v>
          </cell>
          <cell r="EJ242">
            <v>0</v>
          </cell>
          <cell r="EK242">
            <v>0</v>
          </cell>
          <cell r="EL242">
            <v>0</v>
          </cell>
          <cell r="EM242">
            <v>0</v>
          </cell>
          <cell r="EN242">
            <v>0</v>
          </cell>
          <cell r="EO242">
            <v>0</v>
          </cell>
          <cell r="EP242">
            <v>0</v>
          </cell>
          <cell r="EQ242">
            <v>0</v>
          </cell>
          <cell r="ER242">
            <v>0</v>
          </cell>
          <cell r="ES242">
            <v>0</v>
          </cell>
          <cell r="ET242">
            <v>0</v>
          </cell>
          <cell r="EU242">
            <v>0</v>
          </cell>
          <cell r="EV242">
            <v>0</v>
          </cell>
          <cell r="EW242">
            <v>0</v>
          </cell>
          <cell r="EX242">
            <v>0</v>
          </cell>
          <cell r="EY242">
            <v>0</v>
          </cell>
          <cell r="EZ242">
            <v>0</v>
          </cell>
          <cell r="FA242">
            <v>0</v>
          </cell>
          <cell r="FB242">
            <v>0</v>
          </cell>
          <cell r="FC242">
            <v>0</v>
          </cell>
          <cell r="FD242">
            <v>0</v>
          </cell>
          <cell r="FE242">
            <v>0</v>
          </cell>
          <cell r="FF242">
            <v>0</v>
          </cell>
          <cell r="FG242">
            <v>0</v>
          </cell>
          <cell r="FH242">
            <v>0</v>
          </cell>
          <cell r="FI242">
            <v>0</v>
          </cell>
        </row>
        <row r="243">
          <cell r="V243" t="str">
            <v>INK &amp; PAINT</v>
          </cell>
          <cell r="W243">
            <v>8</v>
          </cell>
          <cell r="X243">
            <v>58000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35968</v>
          </cell>
          <cell r="CI243">
            <v>35975</v>
          </cell>
          <cell r="CJ243">
            <v>35982</v>
          </cell>
          <cell r="CK243">
            <v>35989</v>
          </cell>
          <cell r="CL243">
            <v>35996</v>
          </cell>
          <cell r="CM243">
            <v>36003</v>
          </cell>
          <cell r="CN243">
            <v>36010</v>
          </cell>
          <cell r="CO243">
            <v>36017</v>
          </cell>
          <cell r="CP243">
            <v>36024</v>
          </cell>
          <cell r="CQ243">
            <v>36031</v>
          </cell>
          <cell r="CR243">
            <v>36038</v>
          </cell>
          <cell r="CS243">
            <v>36045</v>
          </cell>
          <cell r="CT243">
            <v>36052</v>
          </cell>
          <cell r="CU243">
            <v>36059</v>
          </cell>
          <cell r="CV243">
            <v>36066</v>
          </cell>
          <cell r="CW243">
            <v>36073</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cell r="DK243">
            <v>0</v>
          </cell>
          <cell r="DL243">
            <v>0</v>
          </cell>
          <cell r="DM243">
            <v>0</v>
          </cell>
          <cell r="DN243">
            <v>0</v>
          </cell>
          <cell r="DO243">
            <v>0</v>
          </cell>
          <cell r="DP243">
            <v>0</v>
          </cell>
          <cell r="DQ243">
            <v>0</v>
          </cell>
          <cell r="DR243">
            <v>0</v>
          </cell>
          <cell r="DS243">
            <v>0</v>
          </cell>
          <cell r="DT243">
            <v>0</v>
          </cell>
          <cell r="DU243">
            <v>0</v>
          </cell>
          <cell r="DV243">
            <v>0</v>
          </cell>
          <cell r="DW243">
            <v>0</v>
          </cell>
          <cell r="DX243">
            <v>0</v>
          </cell>
          <cell r="DY243">
            <v>0</v>
          </cell>
          <cell r="DZ243">
            <v>0</v>
          </cell>
          <cell r="EA243">
            <v>0</v>
          </cell>
          <cell r="EB243">
            <v>0</v>
          </cell>
          <cell r="EC243">
            <v>0</v>
          </cell>
          <cell r="ED243">
            <v>0</v>
          </cell>
          <cell r="EE243">
            <v>0</v>
          </cell>
          <cell r="EF243">
            <v>0</v>
          </cell>
          <cell r="EG243">
            <v>0</v>
          </cell>
          <cell r="EH243">
            <v>0</v>
          </cell>
          <cell r="EI243">
            <v>0</v>
          </cell>
          <cell r="EJ243">
            <v>0</v>
          </cell>
          <cell r="EK243">
            <v>0</v>
          </cell>
          <cell r="EL243">
            <v>0</v>
          </cell>
          <cell r="EM243">
            <v>0</v>
          </cell>
          <cell r="EN243">
            <v>0</v>
          </cell>
          <cell r="EO243">
            <v>0</v>
          </cell>
          <cell r="EP243">
            <v>0</v>
          </cell>
          <cell r="EQ243">
            <v>0</v>
          </cell>
          <cell r="ER243">
            <v>0</v>
          </cell>
          <cell r="ES243">
            <v>0</v>
          </cell>
          <cell r="ET243">
            <v>0</v>
          </cell>
          <cell r="EU243">
            <v>0</v>
          </cell>
          <cell r="EV243">
            <v>0</v>
          </cell>
          <cell r="EW243">
            <v>0</v>
          </cell>
          <cell r="EX243">
            <v>0</v>
          </cell>
          <cell r="EY243">
            <v>0</v>
          </cell>
          <cell r="EZ243">
            <v>0</v>
          </cell>
          <cell r="FA243">
            <v>0</v>
          </cell>
          <cell r="FB243">
            <v>0</v>
          </cell>
          <cell r="FC243">
            <v>0</v>
          </cell>
          <cell r="FD243">
            <v>0</v>
          </cell>
          <cell r="FE243">
            <v>0</v>
          </cell>
          <cell r="FF243">
            <v>0</v>
          </cell>
          <cell r="FG243">
            <v>0</v>
          </cell>
          <cell r="FH243">
            <v>0</v>
          </cell>
          <cell r="FI243">
            <v>0</v>
          </cell>
        </row>
        <row r="244">
          <cell r="V244" t="str">
            <v>INK &amp; PAINT</v>
          </cell>
          <cell r="W244">
            <v>8</v>
          </cell>
          <cell r="X244">
            <v>58000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1000</v>
          </cell>
          <cell r="CI244">
            <v>2000</v>
          </cell>
          <cell r="CJ244">
            <v>3000</v>
          </cell>
          <cell r="CK244">
            <v>4000</v>
          </cell>
          <cell r="CL244">
            <v>4000</v>
          </cell>
          <cell r="CM244">
            <v>4000</v>
          </cell>
          <cell r="CN244">
            <v>4000</v>
          </cell>
          <cell r="CO244">
            <v>4000</v>
          </cell>
          <cell r="CP244">
            <v>4000</v>
          </cell>
          <cell r="CQ244">
            <v>4000</v>
          </cell>
          <cell r="CR244">
            <v>4000</v>
          </cell>
          <cell r="CS244">
            <v>4000</v>
          </cell>
          <cell r="CT244">
            <v>4000</v>
          </cell>
          <cell r="CU244">
            <v>4000</v>
          </cell>
          <cell r="CV244">
            <v>4000</v>
          </cell>
          <cell r="CW244">
            <v>4000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cell r="DK244">
            <v>0</v>
          </cell>
          <cell r="DL244">
            <v>0</v>
          </cell>
          <cell r="DM244">
            <v>0</v>
          </cell>
          <cell r="DN244">
            <v>0</v>
          </cell>
          <cell r="DO244">
            <v>0</v>
          </cell>
          <cell r="DP244">
            <v>0</v>
          </cell>
          <cell r="DQ244">
            <v>0</v>
          </cell>
          <cell r="DR244">
            <v>0</v>
          </cell>
          <cell r="DS244">
            <v>0</v>
          </cell>
          <cell r="DT244">
            <v>0</v>
          </cell>
          <cell r="DU244">
            <v>0</v>
          </cell>
          <cell r="DV244">
            <v>0</v>
          </cell>
          <cell r="DW244">
            <v>0</v>
          </cell>
          <cell r="DX244">
            <v>0</v>
          </cell>
          <cell r="DY244">
            <v>0</v>
          </cell>
          <cell r="DZ244">
            <v>0</v>
          </cell>
          <cell r="EA244">
            <v>0</v>
          </cell>
          <cell r="EB244">
            <v>0</v>
          </cell>
          <cell r="EC244">
            <v>0</v>
          </cell>
          <cell r="ED244">
            <v>0</v>
          </cell>
          <cell r="EE244">
            <v>0</v>
          </cell>
          <cell r="EF244">
            <v>0</v>
          </cell>
          <cell r="EG244">
            <v>0</v>
          </cell>
          <cell r="EH244">
            <v>0</v>
          </cell>
          <cell r="EI244">
            <v>0</v>
          </cell>
          <cell r="EJ244">
            <v>0</v>
          </cell>
          <cell r="EK244">
            <v>0</v>
          </cell>
          <cell r="EL244">
            <v>0</v>
          </cell>
          <cell r="EM244">
            <v>0</v>
          </cell>
          <cell r="EN244">
            <v>0</v>
          </cell>
          <cell r="EO244">
            <v>0</v>
          </cell>
          <cell r="EP244">
            <v>0</v>
          </cell>
          <cell r="EQ244">
            <v>0</v>
          </cell>
          <cell r="ER244">
            <v>0</v>
          </cell>
          <cell r="ES244">
            <v>0</v>
          </cell>
          <cell r="ET244">
            <v>0</v>
          </cell>
          <cell r="EU244">
            <v>0</v>
          </cell>
          <cell r="EV244">
            <v>0</v>
          </cell>
          <cell r="EW244">
            <v>0</v>
          </cell>
          <cell r="EX244">
            <v>0</v>
          </cell>
          <cell r="EY244">
            <v>0</v>
          </cell>
          <cell r="EZ244">
            <v>0</v>
          </cell>
          <cell r="FA244">
            <v>0</v>
          </cell>
          <cell r="FB244">
            <v>0</v>
          </cell>
          <cell r="FC244">
            <v>0</v>
          </cell>
          <cell r="FD244">
            <v>0</v>
          </cell>
          <cell r="FE244">
            <v>0</v>
          </cell>
          <cell r="FF244">
            <v>0</v>
          </cell>
          <cell r="FG244">
            <v>0</v>
          </cell>
          <cell r="FH244">
            <v>0</v>
          </cell>
          <cell r="FI244">
            <v>0</v>
          </cell>
        </row>
        <row r="245">
          <cell r="X245" t="str">
            <v>DIRECT</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3750</v>
          </cell>
          <cell r="BZ245">
            <v>7500</v>
          </cell>
          <cell r="CA245">
            <v>11250</v>
          </cell>
          <cell r="CB245">
            <v>15000</v>
          </cell>
          <cell r="CC245">
            <v>50933</v>
          </cell>
          <cell r="CD245">
            <v>50940</v>
          </cell>
          <cell r="CE245">
            <v>50947</v>
          </cell>
          <cell r="CF245">
            <v>69704</v>
          </cell>
          <cell r="CG245">
            <v>88461</v>
          </cell>
          <cell r="CH245">
            <v>144186</v>
          </cell>
          <cell r="CI245">
            <v>163950</v>
          </cell>
          <cell r="CJ245">
            <v>164964</v>
          </cell>
          <cell r="CK245">
            <v>165978</v>
          </cell>
          <cell r="CL245">
            <v>165992</v>
          </cell>
          <cell r="CM245">
            <v>166006</v>
          </cell>
          <cell r="CN245">
            <v>166020</v>
          </cell>
          <cell r="CO245">
            <v>151034</v>
          </cell>
          <cell r="CP245">
            <v>151048</v>
          </cell>
          <cell r="CQ245">
            <v>151062</v>
          </cell>
          <cell r="CR245">
            <v>151076</v>
          </cell>
          <cell r="CS245">
            <v>151090</v>
          </cell>
          <cell r="CT245">
            <v>151104</v>
          </cell>
          <cell r="CU245">
            <v>151118</v>
          </cell>
          <cell r="CV245">
            <v>40066</v>
          </cell>
          <cell r="CW245">
            <v>40073</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cell r="DK245">
            <v>0</v>
          </cell>
          <cell r="DL245">
            <v>0</v>
          </cell>
          <cell r="DM245">
            <v>0</v>
          </cell>
          <cell r="DN245">
            <v>0</v>
          </cell>
          <cell r="DO245">
            <v>0</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0</v>
          </cell>
          <cell r="EG245">
            <v>0</v>
          </cell>
          <cell r="EH245">
            <v>0</v>
          </cell>
          <cell r="EI245">
            <v>0</v>
          </cell>
          <cell r="EJ245">
            <v>0</v>
          </cell>
          <cell r="EK245">
            <v>0</v>
          </cell>
          <cell r="EL245">
            <v>0</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0</v>
          </cell>
          <cell r="FD245">
            <v>0</v>
          </cell>
          <cell r="FE245">
            <v>0</v>
          </cell>
          <cell r="FF245">
            <v>0</v>
          </cell>
          <cell r="FG245">
            <v>0</v>
          </cell>
          <cell r="FH245">
            <v>0</v>
          </cell>
          <cell r="FI245">
            <v>0</v>
          </cell>
        </row>
        <row r="246">
          <cell r="X246" t="str">
            <v>DIRECT</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3750</v>
          </cell>
          <cell r="BZ246">
            <v>7500</v>
          </cell>
          <cell r="CA246">
            <v>11250</v>
          </cell>
          <cell r="CB246">
            <v>15000</v>
          </cell>
          <cell r="CC246">
            <v>50933</v>
          </cell>
          <cell r="CD246">
            <v>50940</v>
          </cell>
          <cell r="CE246">
            <v>50947</v>
          </cell>
          <cell r="CF246">
            <v>69704</v>
          </cell>
          <cell r="CG246">
            <v>88461</v>
          </cell>
          <cell r="CH246">
            <v>144186</v>
          </cell>
          <cell r="CI246">
            <v>163950</v>
          </cell>
          <cell r="CJ246">
            <v>164964</v>
          </cell>
          <cell r="CK246">
            <v>165978</v>
          </cell>
          <cell r="CL246">
            <v>165992</v>
          </cell>
          <cell r="CM246">
            <v>166006</v>
          </cell>
          <cell r="CN246">
            <v>166020</v>
          </cell>
          <cell r="CO246">
            <v>151034</v>
          </cell>
          <cell r="CP246">
            <v>151048</v>
          </cell>
          <cell r="CQ246">
            <v>151062</v>
          </cell>
          <cell r="CR246">
            <v>151076</v>
          </cell>
          <cell r="CS246">
            <v>151090</v>
          </cell>
          <cell r="CT246">
            <v>151104</v>
          </cell>
          <cell r="CU246">
            <v>151118</v>
          </cell>
          <cell r="CV246">
            <v>40066</v>
          </cell>
          <cell r="CW246">
            <v>40073</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cell r="DK246">
            <v>0</v>
          </cell>
          <cell r="DL246">
            <v>0</v>
          </cell>
          <cell r="DM246">
            <v>0</v>
          </cell>
          <cell r="DN246">
            <v>0</v>
          </cell>
          <cell r="DO246">
            <v>0</v>
          </cell>
          <cell r="DP246">
            <v>0</v>
          </cell>
          <cell r="DQ246">
            <v>0</v>
          </cell>
          <cell r="DR246">
            <v>0</v>
          </cell>
          <cell r="DS246">
            <v>0</v>
          </cell>
          <cell r="DT246">
            <v>0</v>
          </cell>
          <cell r="DU246">
            <v>0</v>
          </cell>
          <cell r="DV246">
            <v>0</v>
          </cell>
          <cell r="DW246">
            <v>0</v>
          </cell>
          <cell r="DX246">
            <v>0</v>
          </cell>
          <cell r="DY246">
            <v>0</v>
          </cell>
          <cell r="DZ246">
            <v>0</v>
          </cell>
          <cell r="EA246">
            <v>0</v>
          </cell>
          <cell r="EB246">
            <v>0</v>
          </cell>
          <cell r="EC246">
            <v>0</v>
          </cell>
          <cell r="ED246">
            <v>0</v>
          </cell>
          <cell r="EE246">
            <v>0</v>
          </cell>
          <cell r="EF246">
            <v>0</v>
          </cell>
          <cell r="EG246">
            <v>0</v>
          </cell>
          <cell r="EH246">
            <v>0</v>
          </cell>
          <cell r="EI246">
            <v>0</v>
          </cell>
          <cell r="EJ246">
            <v>0</v>
          </cell>
          <cell r="EK246">
            <v>0</v>
          </cell>
          <cell r="EL246">
            <v>0</v>
          </cell>
          <cell r="EM246">
            <v>0</v>
          </cell>
          <cell r="EN246">
            <v>0</v>
          </cell>
          <cell r="EO246">
            <v>0</v>
          </cell>
          <cell r="EP246">
            <v>0</v>
          </cell>
          <cell r="EQ246">
            <v>0</v>
          </cell>
          <cell r="ER246">
            <v>0</v>
          </cell>
          <cell r="ES246">
            <v>0</v>
          </cell>
          <cell r="ET246">
            <v>0</v>
          </cell>
          <cell r="EU246">
            <v>0</v>
          </cell>
          <cell r="EV246">
            <v>0</v>
          </cell>
          <cell r="EW246">
            <v>0</v>
          </cell>
          <cell r="EX246">
            <v>0</v>
          </cell>
          <cell r="EY246">
            <v>0</v>
          </cell>
          <cell r="EZ246">
            <v>0</v>
          </cell>
          <cell r="FA246">
            <v>0</v>
          </cell>
          <cell r="FB246">
            <v>0</v>
          </cell>
          <cell r="FC246">
            <v>0</v>
          </cell>
          <cell r="FD246">
            <v>0</v>
          </cell>
          <cell r="FE246">
            <v>0</v>
          </cell>
          <cell r="FF246">
            <v>0</v>
          </cell>
          <cell r="FG246">
            <v>0</v>
          </cell>
          <cell r="FH246">
            <v>0</v>
          </cell>
          <cell r="FI246">
            <v>0</v>
          </cell>
        </row>
        <row r="247">
          <cell r="X247" t="str">
            <v>LOADED</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5062.5</v>
          </cell>
          <cell r="BZ247">
            <v>10125</v>
          </cell>
          <cell r="CA247">
            <v>15187.5</v>
          </cell>
          <cell r="CB247">
            <v>20250</v>
          </cell>
          <cell r="CC247">
            <v>68759.55</v>
          </cell>
          <cell r="CD247">
            <v>68769</v>
          </cell>
          <cell r="CE247">
            <v>68778.45</v>
          </cell>
          <cell r="CF247">
            <v>94100.4</v>
          </cell>
          <cell r="CG247">
            <v>119422.35</v>
          </cell>
          <cell r="CH247">
            <v>194651.1</v>
          </cell>
          <cell r="CI247">
            <v>221332.5</v>
          </cell>
          <cell r="CJ247">
            <v>222701.4</v>
          </cell>
          <cell r="CK247">
            <v>224070.3</v>
          </cell>
          <cell r="CL247">
            <v>224089.2</v>
          </cell>
          <cell r="CM247">
            <v>224108.1</v>
          </cell>
          <cell r="CN247">
            <v>224127</v>
          </cell>
          <cell r="CO247">
            <v>203895.9</v>
          </cell>
          <cell r="CP247">
            <v>203914.8</v>
          </cell>
          <cell r="CQ247">
            <v>203933.7</v>
          </cell>
          <cell r="CR247">
            <v>203952.6</v>
          </cell>
          <cell r="CS247">
            <v>203971.5</v>
          </cell>
          <cell r="CT247">
            <v>203990.39999999999</v>
          </cell>
          <cell r="CU247">
            <v>204009.3</v>
          </cell>
          <cell r="CV247">
            <v>54089.1</v>
          </cell>
          <cell r="CW247">
            <v>54098.55</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cell r="DK247">
            <v>0</v>
          </cell>
          <cell r="DL247">
            <v>0</v>
          </cell>
          <cell r="DM247">
            <v>0</v>
          </cell>
          <cell r="DN247">
            <v>0</v>
          </cell>
          <cell r="DO247">
            <v>0</v>
          </cell>
          <cell r="DP247">
            <v>0</v>
          </cell>
          <cell r="DQ247">
            <v>0</v>
          </cell>
          <cell r="DR247">
            <v>0</v>
          </cell>
          <cell r="DS247">
            <v>0</v>
          </cell>
          <cell r="DT247">
            <v>0</v>
          </cell>
          <cell r="DU247">
            <v>0</v>
          </cell>
          <cell r="DV247">
            <v>0</v>
          </cell>
          <cell r="DW247">
            <v>0</v>
          </cell>
          <cell r="DX247">
            <v>0</v>
          </cell>
          <cell r="DY247">
            <v>0</v>
          </cell>
          <cell r="DZ247">
            <v>0</v>
          </cell>
          <cell r="EA247">
            <v>0</v>
          </cell>
          <cell r="EB247">
            <v>0</v>
          </cell>
          <cell r="EC247">
            <v>0</v>
          </cell>
          <cell r="ED247">
            <v>0</v>
          </cell>
          <cell r="EE247">
            <v>0</v>
          </cell>
          <cell r="EF247">
            <v>0</v>
          </cell>
          <cell r="EG247">
            <v>0</v>
          </cell>
          <cell r="EH247">
            <v>0</v>
          </cell>
          <cell r="EI247">
            <v>0</v>
          </cell>
          <cell r="EJ247">
            <v>0</v>
          </cell>
          <cell r="EK247">
            <v>0</v>
          </cell>
          <cell r="EL247">
            <v>0</v>
          </cell>
          <cell r="EM247">
            <v>0</v>
          </cell>
          <cell r="EN247">
            <v>0</v>
          </cell>
          <cell r="EO247">
            <v>0</v>
          </cell>
          <cell r="EP247">
            <v>0</v>
          </cell>
          <cell r="EQ247">
            <v>0</v>
          </cell>
          <cell r="ER247">
            <v>0</v>
          </cell>
          <cell r="ES247">
            <v>0</v>
          </cell>
          <cell r="ET247">
            <v>0</v>
          </cell>
          <cell r="EU247">
            <v>0</v>
          </cell>
          <cell r="EV247">
            <v>0</v>
          </cell>
          <cell r="EW247">
            <v>0</v>
          </cell>
          <cell r="EX247">
            <v>0</v>
          </cell>
          <cell r="EY247">
            <v>0</v>
          </cell>
          <cell r="EZ247">
            <v>0</v>
          </cell>
          <cell r="FA247">
            <v>0</v>
          </cell>
          <cell r="FB247">
            <v>0</v>
          </cell>
          <cell r="FC247">
            <v>0</v>
          </cell>
          <cell r="FD247">
            <v>0</v>
          </cell>
          <cell r="FE247">
            <v>0</v>
          </cell>
          <cell r="FF247">
            <v>0</v>
          </cell>
          <cell r="FG247">
            <v>0</v>
          </cell>
          <cell r="FH247">
            <v>0</v>
          </cell>
          <cell r="FI247">
            <v>0</v>
          </cell>
        </row>
        <row r="248">
          <cell r="V248" t="str">
            <v>PROJECTED RTM</v>
          </cell>
          <cell r="X248" t="str">
            <v>CUMULATIVE TO DATE</v>
          </cell>
          <cell r="Y248">
            <v>175</v>
          </cell>
          <cell r="Z248">
            <v>98</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5062.5</v>
          </cell>
          <cell r="BZ248">
            <v>10125</v>
          </cell>
          <cell r="CA248">
            <v>15187.5</v>
          </cell>
          <cell r="CB248">
            <v>20250</v>
          </cell>
          <cell r="CC248">
            <v>68759.55</v>
          </cell>
          <cell r="CD248">
            <v>68769</v>
          </cell>
          <cell r="CE248">
            <v>68778.45</v>
          </cell>
          <cell r="CF248">
            <v>94100.4</v>
          </cell>
          <cell r="CG248">
            <v>119422.35</v>
          </cell>
          <cell r="CH248">
            <v>194651.1</v>
          </cell>
          <cell r="CI248">
            <v>221332.5</v>
          </cell>
          <cell r="CJ248">
            <v>222701.4</v>
          </cell>
          <cell r="CK248">
            <v>224070.3</v>
          </cell>
          <cell r="CL248">
            <v>224089.2</v>
          </cell>
          <cell r="CM248">
            <v>224108.1</v>
          </cell>
          <cell r="CN248">
            <v>224127</v>
          </cell>
          <cell r="CO248">
            <v>203895.9</v>
          </cell>
          <cell r="CP248">
            <v>203914.8</v>
          </cell>
          <cell r="CQ248">
            <v>203933.7</v>
          </cell>
          <cell r="CR248">
            <v>203952.6</v>
          </cell>
          <cell r="CS248">
            <v>203971.5</v>
          </cell>
          <cell r="CT248">
            <v>203990.39999999999</v>
          </cell>
          <cell r="CU248">
            <v>204009.3</v>
          </cell>
          <cell r="CV248">
            <v>54089.1</v>
          </cell>
          <cell r="CW248">
            <v>54098.55</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cell r="DK248">
            <v>0</v>
          </cell>
          <cell r="DL248">
            <v>0</v>
          </cell>
          <cell r="DM248">
            <v>0</v>
          </cell>
          <cell r="DN248">
            <v>0</v>
          </cell>
          <cell r="DO248">
            <v>0</v>
          </cell>
          <cell r="DP248">
            <v>0</v>
          </cell>
          <cell r="DQ248">
            <v>0</v>
          </cell>
          <cell r="DR248">
            <v>0</v>
          </cell>
          <cell r="DS248">
            <v>0</v>
          </cell>
          <cell r="DT248">
            <v>0</v>
          </cell>
          <cell r="DU248">
            <v>0</v>
          </cell>
          <cell r="DV248">
            <v>0</v>
          </cell>
          <cell r="DW248">
            <v>0</v>
          </cell>
          <cell r="DX248">
            <v>0</v>
          </cell>
          <cell r="DY248">
            <v>0</v>
          </cell>
          <cell r="DZ248">
            <v>0</v>
          </cell>
          <cell r="EA248">
            <v>0</v>
          </cell>
          <cell r="EB248">
            <v>0</v>
          </cell>
          <cell r="EC248">
            <v>0</v>
          </cell>
          <cell r="ED248">
            <v>0</v>
          </cell>
          <cell r="EE248">
            <v>0</v>
          </cell>
          <cell r="EF248">
            <v>0</v>
          </cell>
          <cell r="EG248">
            <v>0</v>
          </cell>
          <cell r="EH248">
            <v>0</v>
          </cell>
          <cell r="EI248">
            <v>0</v>
          </cell>
          <cell r="EJ248">
            <v>0</v>
          </cell>
          <cell r="EK248">
            <v>0</v>
          </cell>
          <cell r="EL248">
            <v>0</v>
          </cell>
          <cell r="EM248">
            <v>0</v>
          </cell>
          <cell r="EN248">
            <v>0</v>
          </cell>
          <cell r="EO248">
            <v>0</v>
          </cell>
          <cell r="EP248">
            <v>0</v>
          </cell>
          <cell r="EQ248">
            <v>0</v>
          </cell>
          <cell r="ER248">
            <v>0</v>
          </cell>
          <cell r="ES248">
            <v>0</v>
          </cell>
          <cell r="ET248">
            <v>0</v>
          </cell>
          <cell r="EU248">
            <v>0</v>
          </cell>
          <cell r="EV248">
            <v>0</v>
          </cell>
          <cell r="EW248">
            <v>0</v>
          </cell>
          <cell r="EX248">
            <v>0</v>
          </cell>
          <cell r="EY248">
            <v>0</v>
          </cell>
          <cell r="EZ248">
            <v>0</v>
          </cell>
          <cell r="FA248">
            <v>0</v>
          </cell>
          <cell r="FB248">
            <v>0</v>
          </cell>
          <cell r="FC248">
            <v>0</v>
          </cell>
          <cell r="FD248">
            <v>0</v>
          </cell>
          <cell r="FE248">
            <v>0</v>
          </cell>
          <cell r="FF248">
            <v>0</v>
          </cell>
          <cell r="FG248">
            <v>0</v>
          </cell>
          <cell r="FH248">
            <v>0</v>
          </cell>
          <cell r="FI248">
            <v>0</v>
          </cell>
        </row>
        <row r="249">
          <cell r="V249" t="str">
            <v>PROJECTED RTM</v>
          </cell>
          <cell r="X249">
            <v>36154</v>
          </cell>
          <cell r="Y249">
            <v>175</v>
          </cell>
          <cell r="Z249">
            <v>98</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cell r="DK249">
            <v>0</v>
          </cell>
          <cell r="DL249">
            <v>0</v>
          </cell>
          <cell r="DM249">
            <v>0</v>
          </cell>
          <cell r="DN249">
            <v>0</v>
          </cell>
          <cell r="DO249">
            <v>0</v>
          </cell>
          <cell r="DP249">
            <v>0</v>
          </cell>
          <cell r="DQ249">
            <v>0</v>
          </cell>
          <cell r="DR249">
            <v>0</v>
          </cell>
          <cell r="DS249">
            <v>0</v>
          </cell>
          <cell r="DT249">
            <v>0</v>
          </cell>
          <cell r="DU249">
            <v>0</v>
          </cell>
          <cell r="DV249">
            <v>0</v>
          </cell>
          <cell r="DW249">
            <v>0</v>
          </cell>
          <cell r="DX249">
            <v>0</v>
          </cell>
          <cell r="DY249">
            <v>0</v>
          </cell>
          <cell r="DZ249">
            <v>0</v>
          </cell>
          <cell r="EA249">
            <v>0</v>
          </cell>
          <cell r="EB249">
            <v>0</v>
          </cell>
          <cell r="EC249">
            <v>0</v>
          </cell>
          <cell r="ED249">
            <v>0</v>
          </cell>
          <cell r="EE249">
            <v>0</v>
          </cell>
          <cell r="EF249">
            <v>0</v>
          </cell>
          <cell r="EG249">
            <v>0</v>
          </cell>
          <cell r="EH249">
            <v>0</v>
          </cell>
          <cell r="EI249">
            <v>0</v>
          </cell>
          <cell r="EJ249">
            <v>0</v>
          </cell>
          <cell r="EK249">
            <v>0</v>
          </cell>
          <cell r="EL249">
            <v>0</v>
          </cell>
          <cell r="EM249">
            <v>0</v>
          </cell>
          <cell r="EN249">
            <v>0</v>
          </cell>
          <cell r="EO249">
            <v>0</v>
          </cell>
          <cell r="EP249">
            <v>0</v>
          </cell>
          <cell r="EQ249">
            <v>0</v>
          </cell>
          <cell r="ER249">
            <v>0</v>
          </cell>
          <cell r="ES249">
            <v>0</v>
          </cell>
          <cell r="ET249">
            <v>0</v>
          </cell>
          <cell r="EU249">
            <v>0</v>
          </cell>
          <cell r="EV249">
            <v>0</v>
          </cell>
        </row>
        <row r="250">
          <cell r="V250" t="str">
            <v>PROJECTED STREET</v>
          </cell>
          <cell r="X250">
            <v>36184</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ET250">
            <v>0</v>
          </cell>
          <cell r="EU250">
            <v>0</v>
          </cell>
          <cell r="EV250">
            <v>0</v>
          </cell>
        </row>
        <row r="251">
          <cell r="V251" t="str">
            <v>+ or - Scheduled Date</v>
          </cell>
          <cell r="X251">
            <v>128</v>
          </cell>
        </row>
        <row r="252">
          <cell r="N252" t="str">
            <v>ENGINEERING</v>
          </cell>
          <cell r="R252" t="str">
            <v>TARZAN STORY STUDIO</v>
          </cell>
          <cell r="V252" t="str">
            <v>START DATE</v>
          </cell>
          <cell r="W252" t="str">
            <v>END     DATE</v>
          </cell>
          <cell r="X252">
            <v>4504.91</v>
          </cell>
          <cell r="Y252" t="str">
            <v>WK Count</v>
          </cell>
          <cell r="Z252" t="str">
            <v>Total Days</v>
          </cell>
        </row>
        <row r="253">
          <cell r="N253" t="str">
            <v>ENGINEERING</v>
          </cell>
          <cell r="R253" t="str">
            <v>TARZAN STORY STUDIO</v>
          </cell>
          <cell r="T253" t="str">
            <v>ANIMATION PRODUCTION</v>
          </cell>
          <cell r="V253" t="str">
            <v>START DATE</v>
          </cell>
          <cell r="W253" t="str">
            <v>END     DATE</v>
          </cell>
          <cell r="X253">
            <v>4504.91</v>
          </cell>
          <cell r="Y253" t="str">
            <v>WK Count</v>
          </cell>
          <cell r="Z253" t="str">
            <v>Total Days</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35975</v>
          </cell>
          <cell r="CJ253">
            <v>35982</v>
          </cell>
          <cell r="CK253">
            <v>35989</v>
          </cell>
          <cell r="CL253">
            <v>35996</v>
          </cell>
          <cell r="CM253">
            <v>36003</v>
          </cell>
          <cell r="CN253">
            <v>36010</v>
          </cell>
          <cell r="CO253">
            <v>36017</v>
          </cell>
          <cell r="CP253">
            <v>36024</v>
          </cell>
          <cell r="CQ253">
            <v>36031</v>
          </cell>
          <cell r="CR253">
            <v>36038</v>
          </cell>
          <cell r="CS253">
            <v>36045</v>
          </cell>
          <cell r="CT253">
            <v>36052</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cell r="DK253">
            <v>0</v>
          </cell>
          <cell r="DL253">
            <v>0</v>
          </cell>
          <cell r="DM253">
            <v>0</v>
          </cell>
          <cell r="DN253">
            <v>0</v>
          </cell>
          <cell r="DO253">
            <v>0</v>
          </cell>
          <cell r="DP253">
            <v>0</v>
          </cell>
          <cell r="DQ253">
            <v>0</v>
          </cell>
          <cell r="DR253">
            <v>0</v>
          </cell>
          <cell r="DS253">
            <v>0</v>
          </cell>
          <cell r="DT253">
            <v>0</v>
          </cell>
          <cell r="DU253">
            <v>0</v>
          </cell>
          <cell r="DV253">
            <v>0</v>
          </cell>
          <cell r="DW253">
            <v>0</v>
          </cell>
          <cell r="DX253">
            <v>0</v>
          </cell>
          <cell r="DY253">
            <v>0</v>
          </cell>
          <cell r="DZ253">
            <v>0</v>
          </cell>
          <cell r="EA253">
            <v>0</v>
          </cell>
          <cell r="EB253">
            <v>0</v>
          </cell>
          <cell r="EC253">
            <v>0</v>
          </cell>
          <cell r="ED253">
            <v>0</v>
          </cell>
          <cell r="EE253">
            <v>0</v>
          </cell>
          <cell r="EF253">
            <v>0</v>
          </cell>
          <cell r="EG253">
            <v>0</v>
          </cell>
          <cell r="EH253">
            <v>0</v>
          </cell>
          <cell r="EI253">
            <v>0</v>
          </cell>
          <cell r="EJ253">
            <v>0</v>
          </cell>
          <cell r="EK253">
            <v>0</v>
          </cell>
          <cell r="EL253">
            <v>0</v>
          </cell>
          <cell r="EM253">
            <v>0</v>
          </cell>
          <cell r="EN253">
            <v>0</v>
          </cell>
          <cell r="EO253">
            <v>0</v>
          </cell>
          <cell r="EP253">
            <v>0</v>
          </cell>
          <cell r="EQ253">
            <v>0</v>
          </cell>
          <cell r="ER253">
            <v>0</v>
          </cell>
          <cell r="ES253">
            <v>0</v>
          </cell>
          <cell r="ET253">
            <v>0</v>
          </cell>
          <cell r="EU253">
            <v>0</v>
          </cell>
          <cell r="EV253">
            <v>0</v>
          </cell>
        </row>
        <row r="254">
          <cell r="A254" t="str">
            <v>PREP</v>
          </cell>
          <cell r="F254" t="str">
            <v>ANIMATION</v>
          </cell>
          <cell r="I254" t="str">
            <v>INK &amp; PAINT</v>
          </cell>
          <cell r="L254" t="str">
            <v>ALPHA</v>
          </cell>
          <cell r="N254" t="str">
            <v>BETA</v>
          </cell>
          <cell r="P254" t="str">
            <v>RTM</v>
          </cell>
          <cell r="R254" t="str">
            <v>STREET</v>
          </cell>
          <cell r="T254" t="str">
            <v>ANIMATION PRODUCTION</v>
          </cell>
          <cell r="V254">
            <v>35975</v>
          </cell>
          <cell r="W254">
            <v>36052.068740000002</v>
          </cell>
          <cell r="X254">
            <v>500</v>
          </cell>
          <cell r="Y254">
            <v>12</v>
          </cell>
          <cell r="Z254">
            <v>77.068739999999991</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35975</v>
          </cell>
          <cell r="CJ254">
            <v>35982</v>
          </cell>
          <cell r="CK254">
            <v>35989</v>
          </cell>
          <cell r="CL254">
            <v>35996</v>
          </cell>
          <cell r="CM254">
            <v>36003</v>
          </cell>
          <cell r="CN254">
            <v>36010</v>
          </cell>
          <cell r="CO254">
            <v>36017</v>
          </cell>
          <cell r="CP254">
            <v>36024</v>
          </cell>
          <cell r="CQ254">
            <v>36031</v>
          </cell>
          <cell r="CR254">
            <v>36038</v>
          </cell>
          <cell r="CS254">
            <v>36045</v>
          </cell>
          <cell r="CT254">
            <v>36052</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0</v>
          </cell>
          <cell r="EU254">
            <v>0</v>
          </cell>
          <cell r="EV254">
            <v>0</v>
          </cell>
        </row>
        <row r="255">
          <cell r="A255" t="str">
            <v>PREP</v>
          </cell>
          <cell r="B255" t="str">
            <v>Days</v>
          </cell>
          <cell r="F255" t="str">
            <v>ANIMATION</v>
          </cell>
          <cell r="G255" t="str">
            <v>Days</v>
          </cell>
          <cell r="H255" t="str">
            <v>Frames</v>
          </cell>
          <cell r="I255" t="str">
            <v>INK &amp; PAINT</v>
          </cell>
          <cell r="J255" t="str">
            <v>Days</v>
          </cell>
          <cell r="L255" t="str">
            <v>ALPHA</v>
          </cell>
          <cell r="N255" t="str">
            <v>BETA</v>
          </cell>
          <cell r="P255" t="str">
            <v>RTM</v>
          </cell>
          <cell r="R255" t="str">
            <v>STREET</v>
          </cell>
          <cell r="T255" t="str">
            <v>Prep Projection</v>
          </cell>
          <cell r="V255">
            <v>35975</v>
          </cell>
          <cell r="W255">
            <v>36052.068740000002</v>
          </cell>
          <cell r="X255">
            <v>500</v>
          </cell>
          <cell r="Y255">
            <v>12</v>
          </cell>
          <cell r="Z255">
            <v>77.068739999999991</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125</v>
          </cell>
          <cell r="CJ255">
            <v>250</v>
          </cell>
          <cell r="CK255">
            <v>375</v>
          </cell>
          <cell r="CL255">
            <v>500</v>
          </cell>
          <cell r="CM255">
            <v>500</v>
          </cell>
          <cell r="CN255">
            <v>500</v>
          </cell>
          <cell r="CO255">
            <v>500</v>
          </cell>
          <cell r="CP255">
            <v>500</v>
          </cell>
          <cell r="CQ255">
            <v>500</v>
          </cell>
          <cell r="CR255">
            <v>500</v>
          </cell>
          <cell r="CS255">
            <v>500</v>
          </cell>
          <cell r="CT255">
            <v>500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cell r="ET255">
            <v>0</v>
          </cell>
          <cell r="EU255">
            <v>0</v>
          </cell>
          <cell r="EV255">
            <v>0</v>
          </cell>
        </row>
        <row r="256">
          <cell r="A256" t="str">
            <v>Wks</v>
          </cell>
          <cell r="B256" t="str">
            <v>Days</v>
          </cell>
          <cell r="F256" t="str">
            <v>Wks</v>
          </cell>
          <cell r="G256" t="str">
            <v>Days</v>
          </cell>
          <cell r="H256" t="str">
            <v>Frames</v>
          </cell>
          <cell r="I256" t="str">
            <v>Wks</v>
          </cell>
          <cell r="J256" t="str">
            <v>Days</v>
          </cell>
          <cell r="K256">
            <v>21</v>
          </cell>
          <cell r="M256">
            <v>29</v>
          </cell>
          <cell r="O256">
            <v>29</v>
          </cell>
          <cell r="Q256">
            <v>29</v>
          </cell>
          <cell r="R256">
            <v>36342</v>
          </cell>
          <cell r="T256" t="str">
            <v>Animation Projection</v>
          </cell>
          <cell r="V256">
            <v>36003</v>
          </cell>
          <cell r="W256">
            <v>36096.068740000002</v>
          </cell>
          <cell r="X256">
            <v>500</v>
          </cell>
          <cell r="Y256">
            <v>14</v>
          </cell>
          <cell r="Z256">
            <v>93.068739999999991</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125</v>
          </cell>
          <cell r="CQ256">
            <v>250</v>
          </cell>
          <cell r="CR256">
            <v>375</v>
          </cell>
          <cell r="CS256">
            <v>500</v>
          </cell>
          <cell r="CT256">
            <v>500</v>
          </cell>
          <cell r="CU256">
            <v>500</v>
          </cell>
          <cell r="CV256">
            <v>500</v>
          </cell>
          <cell r="CW256">
            <v>500</v>
          </cell>
          <cell r="CX256">
            <v>500</v>
          </cell>
          <cell r="CY256">
            <v>500</v>
          </cell>
          <cell r="CZ256">
            <v>500</v>
          </cell>
          <cell r="DA256">
            <v>0</v>
          </cell>
          <cell r="DB256">
            <v>0</v>
          </cell>
          <cell r="DC256">
            <v>0</v>
          </cell>
          <cell r="DD256">
            <v>0</v>
          </cell>
          <cell r="DE256">
            <v>0</v>
          </cell>
          <cell r="DF256">
            <v>0</v>
          </cell>
          <cell r="DG256">
            <v>0</v>
          </cell>
          <cell r="DH256">
            <v>0</v>
          </cell>
          <cell r="DI256">
            <v>0</v>
          </cell>
          <cell r="DJ256">
            <v>0</v>
          </cell>
          <cell r="DK256">
            <v>0</v>
          </cell>
          <cell r="DL256">
            <v>0</v>
          </cell>
          <cell r="DM256">
            <v>0</v>
          </cell>
          <cell r="DN256">
            <v>0</v>
          </cell>
          <cell r="DO256">
            <v>0</v>
          </cell>
          <cell r="DP256">
            <v>0</v>
          </cell>
          <cell r="DQ256">
            <v>0</v>
          </cell>
          <cell r="DR256">
            <v>0</v>
          </cell>
          <cell r="DS256">
            <v>0</v>
          </cell>
          <cell r="DT256">
            <v>0</v>
          </cell>
          <cell r="DU256">
            <v>0</v>
          </cell>
          <cell r="DV256">
            <v>0</v>
          </cell>
          <cell r="DW256">
            <v>0</v>
          </cell>
          <cell r="DX256">
            <v>0</v>
          </cell>
          <cell r="DY256">
            <v>0</v>
          </cell>
          <cell r="DZ256">
            <v>0</v>
          </cell>
          <cell r="EA256">
            <v>0</v>
          </cell>
          <cell r="EB256">
            <v>0</v>
          </cell>
          <cell r="EC256">
            <v>0</v>
          </cell>
          <cell r="ED256">
            <v>0</v>
          </cell>
          <cell r="EE256">
            <v>0</v>
          </cell>
          <cell r="EF256">
            <v>0</v>
          </cell>
          <cell r="EG256">
            <v>0</v>
          </cell>
          <cell r="EH256">
            <v>0</v>
          </cell>
          <cell r="EI256">
            <v>0</v>
          </cell>
          <cell r="EJ256">
            <v>0</v>
          </cell>
          <cell r="EK256">
            <v>0</v>
          </cell>
          <cell r="EL256">
            <v>0</v>
          </cell>
          <cell r="EM256">
            <v>0</v>
          </cell>
          <cell r="EN256">
            <v>0</v>
          </cell>
          <cell r="EO256">
            <v>0</v>
          </cell>
          <cell r="EP256">
            <v>0</v>
          </cell>
          <cell r="EQ256">
            <v>0</v>
          </cell>
          <cell r="ER256">
            <v>0</v>
          </cell>
          <cell r="ES256">
            <v>0</v>
          </cell>
          <cell r="ET256">
            <v>0</v>
          </cell>
          <cell r="EU256">
            <v>0</v>
          </cell>
          <cell r="EV256">
            <v>0</v>
          </cell>
        </row>
        <row r="257">
          <cell r="A257">
            <v>9.0098199999999995</v>
          </cell>
          <cell r="B257">
            <v>77.068739999999991</v>
          </cell>
          <cell r="F257">
            <v>9.0098199999999995</v>
          </cell>
          <cell r="G257">
            <v>93.068739999999991</v>
          </cell>
          <cell r="H257">
            <v>4504.91</v>
          </cell>
          <cell r="I257">
            <v>9.0098199999999995</v>
          </cell>
          <cell r="J257">
            <v>77.068739999999991</v>
          </cell>
          <cell r="K257">
            <v>21</v>
          </cell>
          <cell r="M257">
            <v>29</v>
          </cell>
          <cell r="O257">
            <v>29</v>
          </cell>
          <cell r="Q257">
            <v>29</v>
          </cell>
          <cell r="R257">
            <v>36342</v>
          </cell>
          <cell r="T257" t="str">
            <v>Ink &amp; Paint Projection</v>
          </cell>
          <cell r="V257">
            <v>36033</v>
          </cell>
          <cell r="W257">
            <v>36110.068740000002</v>
          </cell>
          <cell r="X257">
            <v>500</v>
          </cell>
          <cell r="Y257">
            <v>11</v>
          </cell>
          <cell r="Z257">
            <v>77.068739999999991</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125</v>
          </cell>
          <cell r="CS257">
            <v>250</v>
          </cell>
          <cell r="CT257">
            <v>375</v>
          </cell>
          <cell r="CU257">
            <v>500</v>
          </cell>
          <cell r="CV257">
            <v>500</v>
          </cell>
          <cell r="CW257">
            <v>500</v>
          </cell>
          <cell r="CX257">
            <v>500</v>
          </cell>
          <cell r="CY257">
            <v>500</v>
          </cell>
          <cell r="CZ257">
            <v>500</v>
          </cell>
          <cell r="DA257">
            <v>500</v>
          </cell>
          <cell r="DB257">
            <v>500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I257">
            <v>0</v>
          </cell>
          <cell r="EJ257">
            <v>0</v>
          </cell>
          <cell r="EK257">
            <v>0</v>
          </cell>
          <cell r="EL257">
            <v>0</v>
          </cell>
          <cell r="EM257">
            <v>0</v>
          </cell>
          <cell r="EN257">
            <v>0</v>
          </cell>
          <cell r="EO257">
            <v>0</v>
          </cell>
          <cell r="EP257">
            <v>0</v>
          </cell>
          <cell r="EQ257">
            <v>0</v>
          </cell>
          <cell r="ER257">
            <v>0</v>
          </cell>
          <cell r="ES257">
            <v>0</v>
          </cell>
          <cell r="ET257">
            <v>0</v>
          </cell>
          <cell r="EU257">
            <v>0</v>
          </cell>
          <cell r="EV257">
            <v>0</v>
          </cell>
        </row>
        <row r="259">
          <cell r="T259" t="str">
            <v>BUDGET FORECAST</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35975</v>
          </cell>
          <cell r="CJ259">
            <v>35982</v>
          </cell>
          <cell r="CK259">
            <v>35989</v>
          </cell>
          <cell r="CL259">
            <v>35996</v>
          </cell>
          <cell r="CM259">
            <v>36003</v>
          </cell>
          <cell r="CN259">
            <v>36010</v>
          </cell>
          <cell r="CO259">
            <v>36017</v>
          </cell>
          <cell r="CP259">
            <v>36024</v>
          </cell>
          <cell r="CQ259">
            <v>36031</v>
          </cell>
          <cell r="CR259">
            <v>36038</v>
          </cell>
          <cell r="CS259">
            <v>36045</v>
          </cell>
          <cell r="CT259">
            <v>36052</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cell r="EI259">
            <v>0</v>
          </cell>
          <cell r="EJ259">
            <v>0</v>
          </cell>
          <cell r="EK259">
            <v>0</v>
          </cell>
          <cell r="EL259">
            <v>0</v>
          </cell>
          <cell r="EM259">
            <v>0</v>
          </cell>
          <cell r="EN259">
            <v>0</v>
          </cell>
          <cell r="EO259">
            <v>0</v>
          </cell>
          <cell r="EP259">
            <v>0</v>
          </cell>
          <cell r="EQ259">
            <v>0</v>
          </cell>
          <cell r="ER259">
            <v>0</v>
          </cell>
          <cell r="ES259">
            <v>0</v>
          </cell>
          <cell r="ET259">
            <v>0</v>
          </cell>
          <cell r="EU259">
            <v>0</v>
          </cell>
          <cell r="EV259">
            <v>0</v>
          </cell>
          <cell r="EW259">
            <v>0</v>
          </cell>
          <cell r="EX259">
            <v>0</v>
          </cell>
          <cell r="EY259">
            <v>0</v>
          </cell>
          <cell r="EZ259">
            <v>0</v>
          </cell>
          <cell r="FA259">
            <v>0</v>
          </cell>
          <cell r="FB259">
            <v>0</v>
          </cell>
          <cell r="FC259">
            <v>0</v>
          </cell>
          <cell r="FD259">
            <v>0</v>
          </cell>
          <cell r="FE259">
            <v>0</v>
          </cell>
          <cell r="FF259">
            <v>0</v>
          </cell>
          <cell r="FG259">
            <v>0</v>
          </cell>
          <cell r="FH259">
            <v>0</v>
          </cell>
          <cell r="FI259">
            <v>0</v>
          </cell>
        </row>
        <row r="260">
          <cell r="T260" t="str">
            <v>BUDGET FORECAST</v>
          </cell>
          <cell r="V260" t="str">
            <v>PRE PROD</v>
          </cell>
          <cell r="W260">
            <v>30</v>
          </cell>
          <cell r="X260">
            <v>157500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35975</v>
          </cell>
          <cell r="CJ260">
            <v>35982</v>
          </cell>
          <cell r="CK260">
            <v>35989</v>
          </cell>
          <cell r="CL260">
            <v>35996</v>
          </cell>
          <cell r="CM260">
            <v>36003</v>
          </cell>
          <cell r="CN260">
            <v>36010</v>
          </cell>
          <cell r="CO260">
            <v>36017</v>
          </cell>
          <cell r="CP260">
            <v>36024</v>
          </cell>
          <cell r="CQ260">
            <v>36031</v>
          </cell>
          <cell r="CR260">
            <v>36038</v>
          </cell>
          <cell r="CS260">
            <v>36045</v>
          </cell>
          <cell r="CT260">
            <v>36052</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cell r="DK260">
            <v>0</v>
          </cell>
          <cell r="DL260">
            <v>0</v>
          </cell>
          <cell r="DM260">
            <v>0</v>
          </cell>
          <cell r="DN260">
            <v>0</v>
          </cell>
          <cell r="DO260">
            <v>0</v>
          </cell>
          <cell r="DP260">
            <v>0</v>
          </cell>
          <cell r="DQ260">
            <v>0</v>
          </cell>
          <cell r="DR260">
            <v>0</v>
          </cell>
          <cell r="DS260">
            <v>0</v>
          </cell>
          <cell r="DT260">
            <v>0</v>
          </cell>
          <cell r="DU260">
            <v>0</v>
          </cell>
          <cell r="DV260">
            <v>0</v>
          </cell>
          <cell r="DW260">
            <v>0</v>
          </cell>
          <cell r="DX260">
            <v>0</v>
          </cell>
          <cell r="DY260">
            <v>0</v>
          </cell>
          <cell r="DZ260">
            <v>0</v>
          </cell>
          <cell r="EA260">
            <v>0</v>
          </cell>
          <cell r="EB260">
            <v>0</v>
          </cell>
          <cell r="EC260">
            <v>0</v>
          </cell>
          <cell r="ED260">
            <v>0</v>
          </cell>
          <cell r="EE260">
            <v>0</v>
          </cell>
          <cell r="EF260">
            <v>0</v>
          </cell>
          <cell r="EG260">
            <v>0</v>
          </cell>
          <cell r="EH260">
            <v>0</v>
          </cell>
          <cell r="EI260">
            <v>0</v>
          </cell>
          <cell r="EJ260">
            <v>0</v>
          </cell>
          <cell r="EK260">
            <v>0</v>
          </cell>
          <cell r="EL260">
            <v>0</v>
          </cell>
          <cell r="EM260">
            <v>0</v>
          </cell>
          <cell r="EN260">
            <v>0</v>
          </cell>
          <cell r="EO260">
            <v>0</v>
          </cell>
          <cell r="EP260">
            <v>0</v>
          </cell>
          <cell r="EQ260">
            <v>0</v>
          </cell>
          <cell r="ER260">
            <v>0</v>
          </cell>
          <cell r="ES260">
            <v>0</v>
          </cell>
          <cell r="ET260">
            <v>0</v>
          </cell>
          <cell r="EU260">
            <v>0</v>
          </cell>
          <cell r="EV260">
            <v>0</v>
          </cell>
          <cell r="EW260">
            <v>0</v>
          </cell>
          <cell r="EX260">
            <v>0</v>
          </cell>
          <cell r="EY260">
            <v>0</v>
          </cell>
          <cell r="EZ260">
            <v>0</v>
          </cell>
          <cell r="FA260">
            <v>0</v>
          </cell>
          <cell r="FB260">
            <v>0</v>
          </cell>
          <cell r="FC260">
            <v>0</v>
          </cell>
          <cell r="FD260">
            <v>0</v>
          </cell>
          <cell r="FE260">
            <v>0</v>
          </cell>
          <cell r="FF260">
            <v>0</v>
          </cell>
          <cell r="FG260">
            <v>0</v>
          </cell>
          <cell r="FH260">
            <v>0</v>
          </cell>
          <cell r="FI260">
            <v>0</v>
          </cell>
        </row>
        <row r="261">
          <cell r="V261" t="str">
            <v>PRE PROD</v>
          </cell>
          <cell r="W261">
            <v>30</v>
          </cell>
          <cell r="X261">
            <v>157500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3750</v>
          </cell>
          <cell r="CJ261">
            <v>7500</v>
          </cell>
          <cell r="CK261">
            <v>11250</v>
          </cell>
          <cell r="CL261">
            <v>15000</v>
          </cell>
          <cell r="CM261">
            <v>15000</v>
          </cell>
          <cell r="CN261">
            <v>15000</v>
          </cell>
          <cell r="CO261">
            <v>15000</v>
          </cell>
          <cell r="CP261">
            <v>15000</v>
          </cell>
          <cell r="CQ261">
            <v>15000</v>
          </cell>
          <cell r="CR261">
            <v>15000</v>
          </cell>
          <cell r="CS261">
            <v>15000</v>
          </cell>
          <cell r="CT261">
            <v>15000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0</v>
          </cell>
          <cell r="DW261">
            <v>0</v>
          </cell>
          <cell r="DX261">
            <v>0</v>
          </cell>
          <cell r="DY261">
            <v>0</v>
          </cell>
          <cell r="DZ261">
            <v>0</v>
          </cell>
          <cell r="EA261">
            <v>0</v>
          </cell>
          <cell r="EB261">
            <v>0</v>
          </cell>
          <cell r="EC261">
            <v>0</v>
          </cell>
          <cell r="ED261">
            <v>0</v>
          </cell>
          <cell r="EE261">
            <v>0</v>
          </cell>
          <cell r="EF261">
            <v>0</v>
          </cell>
          <cell r="EG261">
            <v>0</v>
          </cell>
          <cell r="EH261">
            <v>0</v>
          </cell>
          <cell r="EI261">
            <v>0</v>
          </cell>
          <cell r="EJ261">
            <v>0</v>
          </cell>
          <cell r="EK261">
            <v>0</v>
          </cell>
          <cell r="EL261">
            <v>0</v>
          </cell>
          <cell r="EM261">
            <v>0</v>
          </cell>
          <cell r="EN261">
            <v>0</v>
          </cell>
          <cell r="EO261">
            <v>0</v>
          </cell>
          <cell r="EP261">
            <v>0</v>
          </cell>
          <cell r="EQ261">
            <v>0</v>
          </cell>
          <cell r="ER261">
            <v>0</v>
          </cell>
          <cell r="ES261">
            <v>0</v>
          </cell>
          <cell r="ET261">
            <v>0</v>
          </cell>
          <cell r="EU261">
            <v>0</v>
          </cell>
          <cell r="EV261">
            <v>0</v>
          </cell>
          <cell r="EW261">
            <v>0</v>
          </cell>
          <cell r="EX261">
            <v>0</v>
          </cell>
          <cell r="EY261">
            <v>0</v>
          </cell>
          <cell r="EZ261">
            <v>0</v>
          </cell>
          <cell r="FA261">
            <v>0</v>
          </cell>
          <cell r="FB261">
            <v>0</v>
          </cell>
          <cell r="FC261">
            <v>0</v>
          </cell>
          <cell r="FD261">
            <v>0</v>
          </cell>
          <cell r="FE261">
            <v>0</v>
          </cell>
          <cell r="FF261">
            <v>0</v>
          </cell>
          <cell r="FG261">
            <v>0</v>
          </cell>
          <cell r="FH261">
            <v>0</v>
          </cell>
          <cell r="FI261">
            <v>0</v>
          </cell>
        </row>
        <row r="262">
          <cell r="V262" t="str">
            <v>PRODUCTION</v>
          </cell>
          <cell r="W262">
            <v>150</v>
          </cell>
          <cell r="X262">
            <v>712500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36003</v>
          </cell>
          <cell r="CN262">
            <v>36010</v>
          </cell>
          <cell r="CO262">
            <v>36017</v>
          </cell>
          <cell r="CP262">
            <v>36024</v>
          </cell>
          <cell r="CQ262">
            <v>36031</v>
          </cell>
          <cell r="CR262">
            <v>36038</v>
          </cell>
          <cell r="CS262">
            <v>36045</v>
          </cell>
          <cell r="CT262">
            <v>36052</v>
          </cell>
          <cell r="CU262">
            <v>36059</v>
          </cell>
          <cell r="CV262">
            <v>36066</v>
          </cell>
          <cell r="CW262">
            <v>36073</v>
          </cell>
          <cell r="CX262">
            <v>36080</v>
          </cell>
          <cell r="CY262">
            <v>36087</v>
          </cell>
          <cell r="CZ262">
            <v>36094</v>
          </cell>
          <cell r="DA262">
            <v>0</v>
          </cell>
          <cell r="DB262">
            <v>0</v>
          </cell>
          <cell r="DC262">
            <v>0</v>
          </cell>
          <cell r="DD262">
            <v>0</v>
          </cell>
          <cell r="DE262">
            <v>0</v>
          </cell>
          <cell r="DF262">
            <v>0</v>
          </cell>
          <cell r="DG262">
            <v>0</v>
          </cell>
          <cell r="DH262">
            <v>0</v>
          </cell>
          <cell r="DI262">
            <v>0</v>
          </cell>
          <cell r="DJ262">
            <v>0</v>
          </cell>
          <cell r="DK262">
            <v>0</v>
          </cell>
          <cell r="DL262">
            <v>0</v>
          </cell>
          <cell r="DM262">
            <v>0</v>
          </cell>
          <cell r="DN262">
            <v>0</v>
          </cell>
          <cell r="DO262">
            <v>0</v>
          </cell>
          <cell r="DP262">
            <v>0</v>
          </cell>
          <cell r="DQ262">
            <v>0</v>
          </cell>
          <cell r="DR262">
            <v>0</v>
          </cell>
          <cell r="DS262">
            <v>0</v>
          </cell>
          <cell r="DT262">
            <v>0</v>
          </cell>
          <cell r="DU262">
            <v>0</v>
          </cell>
          <cell r="DV262">
            <v>0</v>
          </cell>
          <cell r="DW262">
            <v>0</v>
          </cell>
          <cell r="DX262">
            <v>0</v>
          </cell>
          <cell r="DY262">
            <v>0</v>
          </cell>
          <cell r="DZ262">
            <v>0</v>
          </cell>
          <cell r="EA262">
            <v>0</v>
          </cell>
          <cell r="EB262">
            <v>0</v>
          </cell>
          <cell r="EC262">
            <v>0</v>
          </cell>
          <cell r="ED262">
            <v>0</v>
          </cell>
          <cell r="EE262">
            <v>0</v>
          </cell>
          <cell r="EF262">
            <v>0</v>
          </cell>
          <cell r="EG262">
            <v>0</v>
          </cell>
          <cell r="EH262">
            <v>0</v>
          </cell>
          <cell r="EI262">
            <v>0</v>
          </cell>
          <cell r="EJ262">
            <v>0</v>
          </cell>
          <cell r="EK262">
            <v>0</v>
          </cell>
          <cell r="EL262">
            <v>0</v>
          </cell>
          <cell r="EM262">
            <v>0</v>
          </cell>
          <cell r="EN262">
            <v>0</v>
          </cell>
          <cell r="EO262">
            <v>0</v>
          </cell>
          <cell r="EP262">
            <v>0</v>
          </cell>
          <cell r="EQ262">
            <v>0</v>
          </cell>
          <cell r="ER262">
            <v>0</v>
          </cell>
          <cell r="ES262">
            <v>0</v>
          </cell>
          <cell r="ET262">
            <v>0</v>
          </cell>
          <cell r="EU262">
            <v>0</v>
          </cell>
          <cell r="EV262">
            <v>0</v>
          </cell>
          <cell r="EW262">
            <v>0</v>
          </cell>
          <cell r="EX262">
            <v>0</v>
          </cell>
          <cell r="EY262">
            <v>0</v>
          </cell>
          <cell r="EZ262">
            <v>0</v>
          </cell>
          <cell r="FA262">
            <v>0</v>
          </cell>
          <cell r="FB262">
            <v>0</v>
          </cell>
          <cell r="FC262">
            <v>0</v>
          </cell>
          <cell r="FD262">
            <v>0</v>
          </cell>
          <cell r="FE262">
            <v>0</v>
          </cell>
          <cell r="FF262">
            <v>0</v>
          </cell>
          <cell r="FG262">
            <v>0</v>
          </cell>
          <cell r="FH262">
            <v>0</v>
          </cell>
          <cell r="FI262">
            <v>0</v>
          </cell>
        </row>
        <row r="263">
          <cell r="V263" t="str">
            <v>PRODUCTION</v>
          </cell>
          <cell r="W263">
            <v>150</v>
          </cell>
          <cell r="X263">
            <v>712500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18750</v>
          </cell>
          <cell r="CQ263">
            <v>37500</v>
          </cell>
          <cell r="CR263">
            <v>56250</v>
          </cell>
          <cell r="CS263">
            <v>75000</v>
          </cell>
          <cell r="CT263">
            <v>75000</v>
          </cell>
          <cell r="CU263">
            <v>75000</v>
          </cell>
          <cell r="CV263">
            <v>75000</v>
          </cell>
          <cell r="CW263">
            <v>75000</v>
          </cell>
          <cell r="CX263">
            <v>75000</v>
          </cell>
          <cell r="CY263">
            <v>75000</v>
          </cell>
          <cell r="CZ263">
            <v>75000</v>
          </cell>
          <cell r="DA263">
            <v>0</v>
          </cell>
          <cell r="DB263">
            <v>0</v>
          </cell>
          <cell r="DC263">
            <v>0</v>
          </cell>
          <cell r="DD263">
            <v>0</v>
          </cell>
          <cell r="DE263">
            <v>0</v>
          </cell>
          <cell r="DF263">
            <v>0</v>
          </cell>
          <cell r="DG263">
            <v>0</v>
          </cell>
          <cell r="DH263">
            <v>0</v>
          </cell>
          <cell r="DI263">
            <v>0</v>
          </cell>
          <cell r="DJ263">
            <v>0</v>
          </cell>
          <cell r="DK263">
            <v>0</v>
          </cell>
          <cell r="DL263">
            <v>0</v>
          </cell>
          <cell r="DM263">
            <v>0</v>
          </cell>
          <cell r="DN263">
            <v>0</v>
          </cell>
          <cell r="DO263">
            <v>0</v>
          </cell>
          <cell r="DP263">
            <v>0</v>
          </cell>
          <cell r="DQ263">
            <v>0</v>
          </cell>
          <cell r="DR263">
            <v>0</v>
          </cell>
          <cell r="DS263">
            <v>0</v>
          </cell>
          <cell r="DT263">
            <v>0</v>
          </cell>
          <cell r="DU263">
            <v>0</v>
          </cell>
          <cell r="DV263">
            <v>0</v>
          </cell>
          <cell r="DW263">
            <v>0</v>
          </cell>
          <cell r="DX263">
            <v>0</v>
          </cell>
          <cell r="DY263">
            <v>0</v>
          </cell>
          <cell r="DZ263">
            <v>0</v>
          </cell>
          <cell r="EA263">
            <v>0</v>
          </cell>
          <cell r="EB263">
            <v>0</v>
          </cell>
          <cell r="EC263">
            <v>0</v>
          </cell>
          <cell r="ED263">
            <v>0</v>
          </cell>
          <cell r="EE263">
            <v>0</v>
          </cell>
          <cell r="EF263">
            <v>0</v>
          </cell>
          <cell r="EG263">
            <v>0</v>
          </cell>
          <cell r="EH263">
            <v>0</v>
          </cell>
          <cell r="EI263">
            <v>0</v>
          </cell>
          <cell r="EJ263">
            <v>0</v>
          </cell>
          <cell r="EK263">
            <v>0</v>
          </cell>
          <cell r="EL263">
            <v>0</v>
          </cell>
          <cell r="EM263">
            <v>0</v>
          </cell>
          <cell r="EN263">
            <v>0</v>
          </cell>
          <cell r="EO263">
            <v>0</v>
          </cell>
          <cell r="EP263">
            <v>0</v>
          </cell>
          <cell r="EQ263">
            <v>0</v>
          </cell>
          <cell r="ER263">
            <v>0</v>
          </cell>
          <cell r="ES263">
            <v>0</v>
          </cell>
          <cell r="ET263">
            <v>0</v>
          </cell>
          <cell r="EU263">
            <v>0</v>
          </cell>
          <cell r="EV263">
            <v>0</v>
          </cell>
          <cell r="EW263">
            <v>0</v>
          </cell>
          <cell r="EX263">
            <v>0</v>
          </cell>
          <cell r="EY263">
            <v>0</v>
          </cell>
          <cell r="EZ263">
            <v>0</v>
          </cell>
          <cell r="FA263">
            <v>0</v>
          </cell>
          <cell r="FB263">
            <v>0</v>
          </cell>
          <cell r="FC263">
            <v>0</v>
          </cell>
          <cell r="FD263">
            <v>0</v>
          </cell>
          <cell r="FE263">
            <v>0</v>
          </cell>
          <cell r="FF263">
            <v>0</v>
          </cell>
          <cell r="FG263">
            <v>0</v>
          </cell>
          <cell r="FH263">
            <v>0</v>
          </cell>
          <cell r="FI263">
            <v>0</v>
          </cell>
        </row>
        <row r="264">
          <cell r="V264" t="str">
            <v>INK &amp; PAINT</v>
          </cell>
          <cell r="W264">
            <v>8</v>
          </cell>
          <cell r="X264">
            <v>38000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36038</v>
          </cell>
          <cell r="CS264">
            <v>36045</v>
          </cell>
          <cell r="CT264">
            <v>36052</v>
          </cell>
          <cell r="CU264">
            <v>36059</v>
          </cell>
          <cell r="CV264">
            <v>36066</v>
          </cell>
          <cell r="CW264">
            <v>36073</v>
          </cell>
          <cell r="CX264">
            <v>36080</v>
          </cell>
          <cell r="CY264">
            <v>36087</v>
          </cell>
          <cell r="CZ264">
            <v>36094</v>
          </cell>
          <cell r="DA264">
            <v>36101</v>
          </cell>
          <cell r="DB264">
            <v>36108</v>
          </cell>
          <cell r="DC264">
            <v>0</v>
          </cell>
          <cell r="DD264">
            <v>0</v>
          </cell>
          <cell r="DE264">
            <v>0</v>
          </cell>
          <cell r="DF264">
            <v>0</v>
          </cell>
          <cell r="DG264">
            <v>0</v>
          </cell>
          <cell r="DH264">
            <v>0</v>
          </cell>
          <cell r="DI264">
            <v>0</v>
          </cell>
          <cell r="DJ264">
            <v>0</v>
          </cell>
          <cell r="DK264">
            <v>0</v>
          </cell>
          <cell r="DL264">
            <v>0</v>
          </cell>
          <cell r="DM264">
            <v>0</v>
          </cell>
          <cell r="DN264">
            <v>0</v>
          </cell>
          <cell r="DO264">
            <v>0</v>
          </cell>
          <cell r="DP264">
            <v>0</v>
          </cell>
          <cell r="DQ264">
            <v>0</v>
          </cell>
          <cell r="DR264">
            <v>0</v>
          </cell>
          <cell r="DS264">
            <v>0</v>
          </cell>
          <cell r="DT264">
            <v>0</v>
          </cell>
          <cell r="DU264">
            <v>0</v>
          </cell>
          <cell r="DV264">
            <v>0</v>
          </cell>
          <cell r="DW264">
            <v>0</v>
          </cell>
          <cell r="DX264">
            <v>0</v>
          </cell>
          <cell r="DY264">
            <v>0</v>
          </cell>
          <cell r="DZ264">
            <v>0</v>
          </cell>
          <cell r="EA264">
            <v>0</v>
          </cell>
          <cell r="EB264">
            <v>0</v>
          </cell>
          <cell r="EC264">
            <v>0</v>
          </cell>
          <cell r="ED264">
            <v>0</v>
          </cell>
          <cell r="EE264">
            <v>0</v>
          </cell>
          <cell r="EF264">
            <v>0</v>
          </cell>
          <cell r="EG264">
            <v>0</v>
          </cell>
          <cell r="EH264">
            <v>0</v>
          </cell>
          <cell r="EI264">
            <v>0</v>
          </cell>
          <cell r="EJ264">
            <v>0</v>
          </cell>
          <cell r="EK264">
            <v>0</v>
          </cell>
          <cell r="EL264">
            <v>0</v>
          </cell>
          <cell r="EM264">
            <v>0</v>
          </cell>
          <cell r="EN264">
            <v>0</v>
          </cell>
          <cell r="EO264">
            <v>0</v>
          </cell>
          <cell r="EP264">
            <v>0</v>
          </cell>
          <cell r="EQ264">
            <v>0</v>
          </cell>
          <cell r="ER264">
            <v>0</v>
          </cell>
          <cell r="ES264">
            <v>0</v>
          </cell>
          <cell r="ET264">
            <v>0</v>
          </cell>
          <cell r="EU264">
            <v>0</v>
          </cell>
          <cell r="EV264">
            <v>0</v>
          </cell>
          <cell r="EW264">
            <v>0</v>
          </cell>
          <cell r="EX264">
            <v>0</v>
          </cell>
          <cell r="EY264">
            <v>0</v>
          </cell>
          <cell r="EZ264">
            <v>0</v>
          </cell>
          <cell r="FA264">
            <v>0</v>
          </cell>
          <cell r="FB264">
            <v>0</v>
          </cell>
          <cell r="FC264">
            <v>0</v>
          </cell>
          <cell r="FD264">
            <v>0</v>
          </cell>
          <cell r="FE264">
            <v>0</v>
          </cell>
          <cell r="FF264">
            <v>0</v>
          </cell>
          <cell r="FG264">
            <v>0</v>
          </cell>
          <cell r="FH264">
            <v>0</v>
          </cell>
          <cell r="FI264">
            <v>0</v>
          </cell>
        </row>
        <row r="265">
          <cell r="V265" t="str">
            <v>INK &amp; PAINT</v>
          </cell>
          <cell r="W265">
            <v>8</v>
          </cell>
          <cell r="X265">
            <v>38000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1000</v>
          </cell>
          <cell r="CS265">
            <v>2000</v>
          </cell>
          <cell r="CT265">
            <v>3000</v>
          </cell>
          <cell r="CU265">
            <v>4000</v>
          </cell>
          <cell r="CV265">
            <v>4000</v>
          </cell>
          <cell r="CW265">
            <v>4000</v>
          </cell>
          <cell r="CX265">
            <v>4000</v>
          </cell>
          <cell r="CY265">
            <v>4000</v>
          </cell>
          <cell r="CZ265">
            <v>4000</v>
          </cell>
          <cell r="DA265">
            <v>4000</v>
          </cell>
          <cell r="DB265">
            <v>4000</v>
          </cell>
          <cell r="DC265">
            <v>0</v>
          </cell>
          <cell r="DD265">
            <v>0</v>
          </cell>
          <cell r="DE265">
            <v>0</v>
          </cell>
          <cell r="DF265">
            <v>0</v>
          </cell>
          <cell r="DG265">
            <v>0</v>
          </cell>
          <cell r="DH265">
            <v>0</v>
          </cell>
          <cell r="DI265">
            <v>0</v>
          </cell>
          <cell r="DJ265">
            <v>0</v>
          </cell>
          <cell r="DK265">
            <v>0</v>
          </cell>
          <cell r="DL265">
            <v>0</v>
          </cell>
          <cell r="DM265">
            <v>0</v>
          </cell>
          <cell r="DN265">
            <v>0</v>
          </cell>
          <cell r="DO265">
            <v>0</v>
          </cell>
          <cell r="DP265">
            <v>0</v>
          </cell>
          <cell r="DQ265">
            <v>0</v>
          </cell>
          <cell r="DR265">
            <v>0</v>
          </cell>
          <cell r="DS265">
            <v>0</v>
          </cell>
          <cell r="DT265">
            <v>0</v>
          </cell>
          <cell r="DU265">
            <v>0</v>
          </cell>
          <cell r="DV265">
            <v>0</v>
          </cell>
          <cell r="DW265">
            <v>0</v>
          </cell>
          <cell r="DX265">
            <v>0</v>
          </cell>
          <cell r="DY265">
            <v>0</v>
          </cell>
          <cell r="DZ265">
            <v>0</v>
          </cell>
          <cell r="EA265">
            <v>0</v>
          </cell>
          <cell r="EB265">
            <v>0</v>
          </cell>
          <cell r="EC265">
            <v>0</v>
          </cell>
          <cell r="ED265">
            <v>0</v>
          </cell>
          <cell r="EE265">
            <v>0</v>
          </cell>
          <cell r="EF265">
            <v>0</v>
          </cell>
          <cell r="EG265">
            <v>0</v>
          </cell>
          <cell r="EH265">
            <v>0</v>
          </cell>
          <cell r="EI265">
            <v>0</v>
          </cell>
          <cell r="EJ265">
            <v>0</v>
          </cell>
          <cell r="EK265">
            <v>0</v>
          </cell>
          <cell r="EL265">
            <v>0</v>
          </cell>
          <cell r="EM265">
            <v>0</v>
          </cell>
          <cell r="EN265">
            <v>0</v>
          </cell>
          <cell r="EO265">
            <v>0</v>
          </cell>
          <cell r="EP265">
            <v>0</v>
          </cell>
          <cell r="EQ265">
            <v>0</v>
          </cell>
          <cell r="ER265">
            <v>0</v>
          </cell>
          <cell r="ES265">
            <v>0</v>
          </cell>
          <cell r="ET265">
            <v>0</v>
          </cell>
          <cell r="EU265">
            <v>0</v>
          </cell>
          <cell r="EV265">
            <v>0</v>
          </cell>
          <cell r="EW265">
            <v>0</v>
          </cell>
          <cell r="EX265">
            <v>0</v>
          </cell>
          <cell r="EY265">
            <v>0</v>
          </cell>
          <cell r="EZ265">
            <v>0</v>
          </cell>
          <cell r="FA265">
            <v>0</v>
          </cell>
          <cell r="FB265">
            <v>0</v>
          </cell>
          <cell r="FC265">
            <v>0</v>
          </cell>
          <cell r="FD265">
            <v>0</v>
          </cell>
          <cell r="FE265">
            <v>0</v>
          </cell>
          <cell r="FF265">
            <v>0</v>
          </cell>
          <cell r="FG265">
            <v>0</v>
          </cell>
          <cell r="FH265">
            <v>0</v>
          </cell>
          <cell r="FI265">
            <v>0</v>
          </cell>
        </row>
        <row r="266">
          <cell r="X266" t="str">
            <v>DIRECT</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3750</v>
          </cell>
          <cell r="CJ266">
            <v>7500</v>
          </cell>
          <cell r="CK266">
            <v>11250</v>
          </cell>
          <cell r="CL266">
            <v>15000</v>
          </cell>
          <cell r="CM266">
            <v>51003</v>
          </cell>
          <cell r="CN266">
            <v>51010</v>
          </cell>
          <cell r="CO266">
            <v>51017</v>
          </cell>
          <cell r="CP266">
            <v>69774</v>
          </cell>
          <cell r="CQ266">
            <v>88531</v>
          </cell>
          <cell r="CR266">
            <v>144326</v>
          </cell>
          <cell r="CS266">
            <v>164090</v>
          </cell>
          <cell r="CT266">
            <v>165104</v>
          </cell>
          <cell r="CU266">
            <v>151118</v>
          </cell>
          <cell r="CV266">
            <v>151132</v>
          </cell>
          <cell r="CW266">
            <v>151146</v>
          </cell>
          <cell r="CX266">
            <v>151160</v>
          </cell>
          <cell r="CY266">
            <v>151174</v>
          </cell>
          <cell r="CZ266">
            <v>151188</v>
          </cell>
          <cell r="DA266">
            <v>40101</v>
          </cell>
          <cell r="DB266">
            <v>40108</v>
          </cell>
          <cell r="DC266">
            <v>0</v>
          </cell>
          <cell r="DD266">
            <v>0</v>
          </cell>
          <cell r="DE266">
            <v>0</v>
          </cell>
          <cell r="DF266">
            <v>0</v>
          </cell>
          <cell r="DG266">
            <v>0</v>
          </cell>
          <cell r="DH266">
            <v>0</v>
          </cell>
          <cell r="DI266">
            <v>0</v>
          </cell>
          <cell r="DJ266">
            <v>0</v>
          </cell>
          <cell r="DK266">
            <v>0</v>
          </cell>
          <cell r="DL266">
            <v>0</v>
          </cell>
          <cell r="DM266">
            <v>0</v>
          </cell>
          <cell r="DN266">
            <v>0</v>
          </cell>
          <cell r="DO266">
            <v>0</v>
          </cell>
          <cell r="DP266">
            <v>0</v>
          </cell>
          <cell r="DQ266">
            <v>0</v>
          </cell>
          <cell r="DR266">
            <v>0</v>
          </cell>
          <cell r="DS266">
            <v>0</v>
          </cell>
          <cell r="DT266">
            <v>0</v>
          </cell>
          <cell r="DU266">
            <v>0</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cell r="ET266">
            <v>0</v>
          </cell>
          <cell r="EU266">
            <v>0</v>
          </cell>
          <cell r="EV266">
            <v>0</v>
          </cell>
          <cell r="EW266">
            <v>0</v>
          </cell>
          <cell r="EX266">
            <v>0</v>
          </cell>
          <cell r="EY266">
            <v>0</v>
          </cell>
          <cell r="EZ266">
            <v>0</v>
          </cell>
          <cell r="FA266">
            <v>0</v>
          </cell>
          <cell r="FB266">
            <v>0</v>
          </cell>
          <cell r="FC266">
            <v>0</v>
          </cell>
          <cell r="FD266">
            <v>0</v>
          </cell>
          <cell r="FE266">
            <v>0</v>
          </cell>
          <cell r="FF266">
            <v>0</v>
          </cell>
          <cell r="FG266">
            <v>0</v>
          </cell>
          <cell r="FH266">
            <v>0</v>
          </cell>
          <cell r="FI266">
            <v>0</v>
          </cell>
        </row>
        <row r="267">
          <cell r="X267" t="str">
            <v>DIRECT</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3750</v>
          </cell>
          <cell r="CJ267">
            <v>7500</v>
          </cell>
          <cell r="CK267">
            <v>11250</v>
          </cell>
          <cell r="CL267">
            <v>15000</v>
          </cell>
          <cell r="CM267">
            <v>51003</v>
          </cell>
          <cell r="CN267">
            <v>51010</v>
          </cell>
          <cell r="CO267">
            <v>51017</v>
          </cell>
          <cell r="CP267">
            <v>69774</v>
          </cell>
          <cell r="CQ267">
            <v>88531</v>
          </cell>
          <cell r="CR267">
            <v>144326</v>
          </cell>
          <cell r="CS267">
            <v>164090</v>
          </cell>
          <cell r="CT267">
            <v>165104</v>
          </cell>
          <cell r="CU267">
            <v>151118</v>
          </cell>
          <cell r="CV267">
            <v>151132</v>
          </cell>
          <cell r="CW267">
            <v>151146</v>
          </cell>
          <cell r="CX267">
            <v>151160</v>
          </cell>
          <cell r="CY267">
            <v>151174</v>
          </cell>
          <cell r="CZ267">
            <v>151188</v>
          </cell>
          <cell r="DA267">
            <v>40101</v>
          </cell>
          <cell r="DB267">
            <v>40108</v>
          </cell>
          <cell r="DC267">
            <v>0</v>
          </cell>
          <cell r="DD267">
            <v>0</v>
          </cell>
          <cell r="DE267">
            <v>0</v>
          </cell>
          <cell r="DF267">
            <v>0</v>
          </cell>
          <cell r="DG267">
            <v>0</v>
          </cell>
          <cell r="DH267">
            <v>0</v>
          </cell>
          <cell r="DI267">
            <v>0</v>
          </cell>
          <cell r="DJ267">
            <v>0</v>
          </cell>
          <cell r="DK267">
            <v>0</v>
          </cell>
          <cell r="DL267">
            <v>0</v>
          </cell>
          <cell r="DM267">
            <v>0</v>
          </cell>
          <cell r="DN267">
            <v>0</v>
          </cell>
          <cell r="DO267">
            <v>0</v>
          </cell>
          <cell r="DP267">
            <v>0</v>
          </cell>
          <cell r="DQ267">
            <v>0</v>
          </cell>
          <cell r="DR267">
            <v>0</v>
          </cell>
          <cell r="DS267">
            <v>0</v>
          </cell>
          <cell r="DT267">
            <v>0</v>
          </cell>
          <cell r="DU267">
            <v>0</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cell r="ET267">
            <v>0</v>
          </cell>
          <cell r="EU267">
            <v>0</v>
          </cell>
          <cell r="EV267">
            <v>0</v>
          </cell>
          <cell r="EW267">
            <v>0</v>
          </cell>
          <cell r="EX267">
            <v>0</v>
          </cell>
          <cell r="EY267">
            <v>0</v>
          </cell>
          <cell r="EZ267">
            <v>0</v>
          </cell>
          <cell r="FA267">
            <v>0</v>
          </cell>
          <cell r="FB267">
            <v>0</v>
          </cell>
          <cell r="FC267">
            <v>0</v>
          </cell>
          <cell r="FD267">
            <v>0</v>
          </cell>
          <cell r="FE267">
            <v>0</v>
          </cell>
          <cell r="FF267">
            <v>0</v>
          </cell>
          <cell r="FG267">
            <v>0</v>
          </cell>
          <cell r="FH267">
            <v>0</v>
          </cell>
          <cell r="FI267">
            <v>0</v>
          </cell>
        </row>
        <row r="268">
          <cell r="X268" t="str">
            <v>LOADED</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5062.5</v>
          </cell>
          <cell r="CJ268">
            <v>10125</v>
          </cell>
          <cell r="CK268">
            <v>15187.5</v>
          </cell>
          <cell r="CL268">
            <v>20250</v>
          </cell>
          <cell r="CM268">
            <v>68854.05</v>
          </cell>
          <cell r="CN268">
            <v>68863.5</v>
          </cell>
          <cell r="CO268">
            <v>68872.95</v>
          </cell>
          <cell r="CP268">
            <v>94194.9</v>
          </cell>
          <cell r="CQ268">
            <v>119516.85</v>
          </cell>
          <cell r="CR268">
            <v>194840.1</v>
          </cell>
          <cell r="CS268">
            <v>221521.5</v>
          </cell>
          <cell r="CT268">
            <v>222890.4</v>
          </cell>
          <cell r="CU268">
            <v>204009.3</v>
          </cell>
          <cell r="CV268">
            <v>204028.2</v>
          </cell>
          <cell r="CW268">
            <v>204047.1</v>
          </cell>
          <cell r="CX268">
            <v>204066</v>
          </cell>
          <cell r="CY268">
            <v>204084.9</v>
          </cell>
          <cell r="CZ268">
            <v>204103.8</v>
          </cell>
          <cell r="DA268">
            <v>54136.35</v>
          </cell>
          <cell r="DB268">
            <v>54145.8</v>
          </cell>
          <cell r="DC268">
            <v>0</v>
          </cell>
          <cell r="DD268">
            <v>0</v>
          </cell>
          <cell r="DE268">
            <v>0</v>
          </cell>
          <cell r="DF268">
            <v>0</v>
          </cell>
          <cell r="DG268">
            <v>0</v>
          </cell>
          <cell r="DH268">
            <v>0</v>
          </cell>
          <cell r="DI268">
            <v>0</v>
          </cell>
          <cell r="DJ268">
            <v>0</v>
          </cell>
          <cell r="DK268">
            <v>0</v>
          </cell>
          <cell r="DL268">
            <v>0</v>
          </cell>
          <cell r="DM268">
            <v>0</v>
          </cell>
          <cell r="DN268">
            <v>0</v>
          </cell>
          <cell r="DO268">
            <v>0</v>
          </cell>
          <cell r="DP268">
            <v>0</v>
          </cell>
          <cell r="DQ268">
            <v>0</v>
          </cell>
          <cell r="DR268">
            <v>0</v>
          </cell>
          <cell r="DS268">
            <v>0</v>
          </cell>
          <cell r="DT268">
            <v>0</v>
          </cell>
          <cell r="DU268">
            <v>0</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cell r="ET268">
            <v>0</v>
          </cell>
          <cell r="EU268">
            <v>0</v>
          </cell>
          <cell r="EV268">
            <v>0</v>
          </cell>
          <cell r="EW268">
            <v>0</v>
          </cell>
          <cell r="EX268">
            <v>0</v>
          </cell>
          <cell r="EY268">
            <v>0</v>
          </cell>
          <cell r="EZ268">
            <v>0</v>
          </cell>
          <cell r="FA268">
            <v>0</v>
          </cell>
          <cell r="FB268">
            <v>0</v>
          </cell>
          <cell r="FC268">
            <v>0</v>
          </cell>
          <cell r="FD268">
            <v>0</v>
          </cell>
          <cell r="FE268">
            <v>0</v>
          </cell>
          <cell r="FF268">
            <v>0</v>
          </cell>
          <cell r="FG268">
            <v>0</v>
          </cell>
          <cell r="FH268">
            <v>0</v>
          </cell>
          <cell r="FI268">
            <v>0</v>
          </cell>
        </row>
        <row r="269">
          <cell r="V269" t="str">
            <v>PROJECTED RTM</v>
          </cell>
          <cell r="X269" t="str">
            <v>CUMULATIVE TO DATE</v>
          </cell>
          <cell r="Y269">
            <v>140</v>
          </cell>
          <cell r="Z269">
            <v>63.068739999999991</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5062.5</v>
          </cell>
          <cell r="CJ269">
            <v>10125</v>
          </cell>
          <cell r="CK269">
            <v>15187.5</v>
          </cell>
          <cell r="CL269">
            <v>20250</v>
          </cell>
          <cell r="CM269">
            <v>68854.05</v>
          </cell>
          <cell r="CN269">
            <v>68863.5</v>
          </cell>
          <cell r="CO269">
            <v>68872.95</v>
          </cell>
          <cell r="CP269">
            <v>94194.9</v>
          </cell>
          <cell r="CQ269">
            <v>119516.85</v>
          </cell>
          <cell r="CR269">
            <v>194840.1</v>
          </cell>
          <cell r="CS269">
            <v>221521.5</v>
          </cell>
          <cell r="CT269">
            <v>222890.4</v>
          </cell>
          <cell r="CU269">
            <v>204009.3</v>
          </cell>
          <cell r="CV269">
            <v>204028.2</v>
          </cell>
          <cell r="CW269">
            <v>204047.1</v>
          </cell>
          <cell r="CX269">
            <v>204066</v>
          </cell>
          <cell r="CY269">
            <v>204084.9</v>
          </cell>
          <cell r="CZ269">
            <v>204103.8</v>
          </cell>
          <cell r="DA269">
            <v>54136.35</v>
          </cell>
          <cell r="DB269">
            <v>54145.8</v>
          </cell>
          <cell r="DC269">
            <v>0</v>
          </cell>
          <cell r="DD269">
            <v>0</v>
          </cell>
          <cell r="DE269">
            <v>0</v>
          </cell>
          <cell r="DF269">
            <v>0</v>
          </cell>
          <cell r="DG269">
            <v>0</v>
          </cell>
          <cell r="DH269">
            <v>0</v>
          </cell>
          <cell r="DI269">
            <v>0</v>
          </cell>
          <cell r="DJ269">
            <v>0</v>
          </cell>
          <cell r="DK269">
            <v>0</v>
          </cell>
          <cell r="DL269">
            <v>0</v>
          </cell>
          <cell r="DM269">
            <v>0</v>
          </cell>
          <cell r="DN269">
            <v>0</v>
          </cell>
          <cell r="DO269">
            <v>0</v>
          </cell>
          <cell r="DP269">
            <v>0</v>
          </cell>
          <cell r="DQ269">
            <v>0</v>
          </cell>
          <cell r="DR269">
            <v>0</v>
          </cell>
          <cell r="DS269">
            <v>0</v>
          </cell>
          <cell r="DT269">
            <v>0</v>
          </cell>
          <cell r="DU269">
            <v>0</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cell r="ET269">
            <v>0</v>
          </cell>
          <cell r="EU269">
            <v>0</v>
          </cell>
          <cell r="EV269">
            <v>0</v>
          </cell>
          <cell r="EW269">
            <v>0</v>
          </cell>
          <cell r="EX269">
            <v>0</v>
          </cell>
          <cell r="EY269">
            <v>0</v>
          </cell>
          <cell r="EZ269">
            <v>0</v>
          </cell>
          <cell r="FA269">
            <v>0</v>
          </cell>
          <cell r="FB269">
            <v>0</v>
          </cell>
          <cell r="FC269">
            <v>0</v>
          </cell>
          <cell r="FD269">
            <v>0</v>
          </cell>
          <cell r="FE269">
            <v>0</v>
          </cell>
          <cell r="FF269">
            <v>0</v>
          </cell>
          <cell r="FG269">
            <v>0</v>
          </cell>
          <cell r="FH269">
            <v>0</v>
          </cell>
          <cell r="FI269">
            <v>0</v>
          </cell>
        </row>
        <row r="270">
          <cell r="V270" t="str">
            <v>PROJECTED RTM</v>
          </cell>
          <cell r="X270">
            <v>36189.068740000002</v>
          </cell>
          <cell r="Y270">
            <v>140</v>
          </cell>
          <cell r="Z270">
            <v>63.068739999999991</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36038</v>
          </cell>
          <cell r="CS270">
            <v>36045</v>
          </cell>
          <cell r="CT270">
            <v>36052</v>
          </cell>
          <cell r="CU270">
            <v>36059</v>
          </cell>
          <cell r="CV270">
            <v>36066</v>
          </cell>
          <cell r="CW270">
            <v>36073</v>
          </cell>
          <cell r="CX270">
            <v>36080</v>
          </cell>
          <cell r="CY270">
            <v>36087</v>
          </cell>
          <cell r="CZ270">
            <v>36094</v>
          </cell>
          <cell r="DA270">
            <v>36101</v>
          </cell>
          <cell r="DB270">
            <v>36108</v>
          </cell>
          <cell r="DC270">
            <v>0</v>
          </cell>
          <cell r="DD270">
            <v>0</v>
          </cell>
          <cell r="DE270">
            <v>0</v>
          </cell>
          <cell r="DF270">
            <v>0</v>
          </cell>
          <cell r="DG270">
            <v>0</v>
          </cell>
          <cell r="DH270">
            <v>0</v>
          </cell>
          <cell r="DI270">
            <v>0</v>
          </cell>
          <cell r="DJ270">
            <v>0</v>
          </cell>
          <cell r="DK270">
            <v>0</v>
          </cell>
          <cell r="DL270">
            <v>0</v>
          </cell>
          <cell r="DM270">
            <v>0</v>
          </cell>
          <cell r="DN270">
            <v>0</v>
          </cell>
          <cell r="DO270">
            <v>0</v>
          </cell>
          <cell r="DP270">
            <v>0</v>
          </cell>
          <cell r="DQ270">
            <v>0</v>
          </cell>
          <cell r="DR270">
            <v>0</v>
          </cell>
          <cell r="DS270">
            <v>0</v>
          </cell>
          <cell r="DT270">
            <v>0</v>
          </cell>
          <cell r="DU270">
            <v>0</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cell r="ET270">
            <v>0</v>
          </cell>
          <cell r="EU270">
            <v>0</v>
          </cell>
          <cell r="EV270">
            <v>0</v>
          </cell>
        </row>
        <row r="271">
          <cell r="V271" t="str">
            <v>PROJECTED STREET</v>
          </cell>
          <cell r="X271">
            <v>36219.068740000002</v>
          </cell>
        </row>
        <row r="272">
          <cell r="V272" t="str">
            <v>+ or - Scheduled Date</v>
          </cell>
          <cell r="X272">
            <v>122.93125999999756</v>
          </cell>
        </row>
        <row r="273">
          <cell r="N273" t="str">
            <v>ENGINEERING</v>
          </cell>
          <cell r="Y273" t="str">
            <v>WK Count</v>
          </cell>
          <cell r="Z273" t="str">
            <v>Total Days</v>
          </cell>
        </row>
        <row r="274">
          <cell r="N274" t="str">
            <v>ENGINEERING</v>
          </cell>
          <cell r="Y274" t="str">
            <v>WK Count</v>
          </cell>
          <cell r="Z274" t="str">
            <v>Total Days</v>
          </cell>
        </row>
        <row r="275">
          <cell r="A275" t="str">
            <v>PREP</v>
          </cell>
          <cell r="F275" t="str">
            <v>ANIMATION</v>
          </cell>
          <cell r="I275" t="str">
            <v>INK &amp; PAINT</v>
          </cell>
          <cell r="L275" t="str">
            <v>ALPHA</v>
          </cell>
          <cell r="N275" t="str">
            <v>BETA</v>
          </cell>
          <cell r="P275" t="str">
            <v>RTM</v>
          </cell>
          <cell r="Y275">
            <v>7</v>
          </cell>
          <cell r="Z275">
            <v>52.351039999999998</v>
          </cell>
        </row>
        <row r="276">
          <cell r="A276" t="str">
            <v>PREP</v>
          </cell>
          <cell r="B276" t="str">
            <v>Days</v>
          </cell>
          <cell r="F276" t="str">
            <v>ANIMATION</v>
          </cell>
          <cell r="G276" t="str">
            <v>Days</v>
          </cell>
          <cell r="H276" t="str">
            <v>Frames</v>
          </cell>
          <cell r="I276" t="str">
            <v>INK &amp; PAINT</v>
          </cell>
          <cell r="J276" t="str">
            <v>Days</v>
          </cell>
          <cell r="L276" t="str">
            <v>ALPHA</v>
          </cell>
          <cell r="N276" t="str">
            <v>BETA</v>
          </cell>
          <cell r="P276" t="str">
            <v>RTM</v>
          </cell>
          <cell r="Y276">
            <v>7</v>
          </cell>
          <cell r="Z276">
            <v>52.351039999999998</v>
          </cell>
        </row>
        <row r="277">
          <cell r="A277" t="str">
            <v>Wks</v>
          </cell>
          <cell r="B277" t="str">
            <v>Days</v>
          </cell>
          <cell r="F277" t="str">
            <v>Wks</v>
          </cell>
          <cell r="G277" t="str">
            <v>Days</v>
          </cell>
          <cell r="H277" t="str">
            <v>Frames</v>
          </cell>
          <cell r="I277" t="str">
            <v>Wks</v>
          </cell>
          <cell r="J277" t="str">
            <v>Days</v>
          </cell>
          <cell r="K277">
            <v>21</v>
          </cell>
          <cell r="M277">
            <v>29</v>
          </cell>
          <cell r="O277">
            <v>29</v>
          </cell>
          <cell r="Q277">
            <v>29</v>
          </cell>
          <cell r="Y277">
            <v>11</v>
          </cell>
          <cell r="Z277">
            <v>77.938800000000015</v>
          </cell>
        </row>
        <row r="278">
          <cell r="A278">
            <v>5.47872</v>
          </cell>
          <cell r="B278">
            <v>52.351039999999998</v>
          </cell>
          <cell r="F278">
            <v>6.8484000000000007</v>
          </cell>
          <cell r="G278">
            <v>77.938800000000015</v>
          </cell>
          <cell r="H278">
            <v>2739.36</v>
          </cell>
          <cell r="I278">
            <v>6.8484000000000007</v>
          </cell>
          <cell r="J278">
            <v>61.938800000000008</v>
          </cell>
          <cell r="K278">
            <v>21</v>
          </cell>
          <cell r="M278">
            <v>29</v>
          </cell>
          <cell r="O278">
            <v>29</v>
          </cell>
          <cell r="Q278">
            <v>29</v>
          </cell>
          <cell r="Y278">
            <v>9</v>
          </cell>
          <cell r="Z278">
            <v>61.938800000000008</v>
          </cell>
        </row>
        <row r="290">
          <cell r="Y290">
            <v>119</v>
          </cell>
          <cell r="Z290">
            <v>47.938800000000008</v>
          </cell>
        </row>
        <row r="291">
          <cell r="Y291">
            <v>119</v>
          </cell>
          <cell r="Z291">
            <v>47.938800000000008</v>
          </cell>
        </row>
        <row r="294">
          <cell r="N294" t="str">
            <v>ENGINEERING</v>
          </cell>
          <cell r="Y294" t="str">
            <v>WK Count</v>
          </cell>
          <cell r="Z294" t="str">
            <v>Total Days</v>
          </cell>
        </row>
        <row r="295">
          <cell r="N295" t="str">
            <v>ENGINEERING</v>
          </cell>
          <cell r="Y295" t="str">
            <v>WK Count</v>
          </cell>
          <cell r="Z295" t="str">
            <v>Total Days</v>
          </cell>
        </row>
        <row r="296">
          <cell r="A296" t="str">
            <v>PREP</v>
          </cell>
          <cell r="F296" t="str">
            <v>ANIMATION</v>
          </cell>
          <cell r="I296" t="str">
            <v>INK &amp; PAINT</v>
          </cell>
          <cell r="L296" t="str">
            <v>ALPHA</v>
          </cell>
          <cell r="N296" t="str">
            <v>BETA</v>
          </cell>
          <cell r="P296" t="str">
            <v>RTM</v>
          </cell>
          <cell r="Y296">
            <v>6</v>
          </cell>
          <cell r="Z296">
            <v>42.297850000000004</v>
          </cell>
        </row>
        <row r="297">
          <cell r="A297" t="str">
            <v>PREP</v>
          </cell>
          <cell r="B297" t="str">
            <v>Days</v>
          </cell>
          <cell r="F297" t="str">
            <v>ANIMATION</v>
          </cell>
          <cell r="G297" t="str">
            <v>Days</v>
          </cell>
          <cell r="H297" t="str">
            <v>Frames</v>
          </cell>
          <cell r="I297" t="str">
            <v>INK &amp; PAINT</v>
          </cell>
          <cell r="J297" t="str">
            <v>Days</v>
          </cell>
          <cell r="L297" t="str">
            <v>ALPHA</v>
          </cell>
          <cell r="N297" t="str">
            <v>BETA</v>
          </cell>
          <cell r="P297" t="str">
            <v>RTM</v>
          </cell>
          <cell r="Y297">
            <v>6</v>
          </cell>
          <cell r="Z297">
            <v>42.297850000000004</v>
          </cell>
        </row>
        <row r="298">
          <cell r="A298" t="str">
            <v>Wks</v>
          </cell>
          <cell r="B298" t="str">
            <v>Days</v>
          </cell>
          <cell r="F298" t="str">
            <v>Wks</v>
          </cell>
          <cell r="G298" t="str">
            <v>Days</v>
          </cell>
          <cell r="H298" t="str">
            <v>Frames</v>
          </cell>
          <cell r="I298" t="str">
            <v>Wks</v>
          </cell>
          <cell r="J298" t="str">
            <v>Days</v>
          </cell>
          <cell r="K298">
            <v>21</v>
          </cell>
          <cell r="M298">
            <v>29</v>
          </cell>
          <cell r="O298">
            <v>29</v>
          </cell>
          <cell r="Q298">
            <v>29</v>
          </cell>
          <cell r="Y298">
            <v>11</v>
          </cell>
          <cell r="Z298">
            <v>77.163083333333333</v>
          </cell>
        </row>
        <row r="299">
          <cell r="A299">
            <v>4.0425500000000003</v>
          </cell>
          <cell r="B299">
            <v>42.297850000000004</v>
          </cell>
          <cell r="F299">
            <v>6.7375833333333333</v>
          </cell>
          <cell r="G299">
            <v>77.163083333333333</v>
          </cell>
          <cell r="H299">
            <v>2021.2750000000001</v>
          </cell>
          <cell r="I299">
            <v>4.0425500000000003</v>
          </cell>
          <cell r="J299">
            <v>42.297850000000004</v>
          </cell>
          <cell r="K299">
            <v>21</v>
          </cell>
          <cell r="M299">
            <v>29</v>
          </cell>
          <cell r="O299">
            <v>29</v>
          </cell>
          <cell r="Q299">
            <v>29</v>
          </cell>
          <cell r="Y299">
            <v>6</v>
          </cell>
          <cell r="Z299">
            <v>42.297850000000004</v>
          </cell>
        </row>
        <row r="311">
          <cell r="Y311">
            <v>119</v>
          </cell>
          <cell r="Z311">
            <v>28.297850000000004</v>
          </cell>
        </row>
        <row r="312">
          <cell r="Y312">
            <v>119</v>
          </cell>
          <cell r="Z312">
            <v>28.297850000000004</v>
          </cell>
        </row>
        <row r="322">
          <cell r="N322" t="str">
            <v>ENGINEERING</v>
          </cell>
          <cell r="Y322" t="str">
            <v>WK Count</v>
          </cell>
          <cell r="Z322" t="str">
            <v>Total Days</v>
          </cell>
        </row>
        <row r="323">
          <cell r="N323" t="str">
            <v>ENGINEERING</v>
          </cell>
          <cell r="Y323" t="str">
            <v>WK Count</v>
          </cell>
          <cell r="Z323" t="str">
            <v>Total Days</v>
          </cell>
        </row>
        <row r="324">
          <cell r="A324" t="str">
            <v>PREP</v>
          </cell>
          <cell r="F324" t="str">
            <v>ANIMATION</v>
          </cell>
          <cell r="I324" t="str">
            <v>INK &amp; PAINT</v>
          </cell>
          <cell r="L324" t="str">
            <v>ALPHA</v>
          </cell>
          <cell r="N324" t="str">
            <v>BETA</v>
          </cell>
          <cell r="P324" t="str">
            <v>RTM</v>
          </cell>
          <cell r="Y324">
            <v>3</v>
          </cell>
          <cell r="Z324">
            <v>21</v>
          </cell>
        </row>
        <row r="325">
          <cell r="A325" t="str">
            <v>PREP</v>
          </cell>
          <cell r="B325" t="str">
            <v>Days</v>
          </cell>
          <cell r="F325" t="str">
            <v>ANIMATION</v>
          </cell>
          <cell r="G325" t="str">
            <v>Days</v>
          </cell>
          <cell r="H325" t="str">
            <v>Frames</v>
          </cell>
          <cell r="I325" t="str">
            <v>INK &amp; PAINT</v>
          </cell>
          <cell r="J325" t="str">
            <v>Days</v>
          </cell>
          <cell r="L325" t="str">
            <v>ALPHA</v>
          </cell>
          <cell r="N325" t="str">
            <v>BETA</v>
          </cell>
          <cell r="P325" t="str">
            <v>RTM</v>
          </cell>
          <cell r="Y325">
            <v>3</v>
          </cell>
          <cell r="Z325">
            <v>21</v>
          </cell>
        </row>
        <row r="326">
          <cell r="A326" t="str">
            <v>Wks</v>
          </cell>
          <cell r="B326" t="str">
            <v>Days</v>
          </cell>
          <cell r="F326" t="str">
            <v>Wks</v>
          </cell>
          <cell r="G326" t="str">
            <v>Days</v>
          </cell>
          <cell r="H326" t="str">
            <v>Frames</v>
          </cell>
          <cell r="I326" t="str">
            <v>Wks</v>
          </cell>
          <cell r="J326" t="str">
            <v>Days</v>
          </cell>
          <cell r="K326">
            <v>21</v>
          </cell>
          <cell r="M326">
            <v>29</v>
          </cell>
          <cell r="O326">
            <v>29</v>
          </cell>
          <cell r="Q326">
            <v>29</v>
          </cell>
          <cell r="Y326">
            <v>3</v>
          </cell>
          <cell r="Z326">
            <v>21</v>
          </cell>
        </row>
        <row r="327">
          <cell r="A327">
            <v>1</v>
          </cell>
          <cell r="B327">
            <v>21</v>
          </cell>
          <cell r="F327">
            <v>1</v>
          </cell>
          <cell r="G327">
            <v>21</v>
          </cell>
          <cell r="H327">
            <v>131</v>
          </cell>
          <cell r="I327">
            <v>1</v>
          </cell>
          <cell r="J327">
            <v>21</v>
          </cell>
          <cell r="K327">
            <v>21</v>
          </cell>
          <cell r="M327">
            <v>29</v>
          </cell>
          <cell r="O327">
            <v>29</v>
          </cell>
          <cell r="Q327">
            <v>29</v>
          </cell>
          <cell r="Y327">
            <v>3</v>
          </cell>
          <cell r="Z327">
            <v>21</v>
          </cell>
        </row>
        <row r="338">
          <cell r="Y338">
            <v>63</v>
          </cell>
          <cell r="Z338">
            <v>7</v>
          </cell>
        </row>
        <row r="339">
          <cell r="Y339">
            <v>63</v>
          </cell>
          <cell r="Z339">
            <v>7</v>
          </cell>
        </row>
        <row r="343">
          <cell r="N343" t="str">
            <v>ENGINEERING</v>
          </cell>
          <cell r="Y343" t="str">
            <v>WK Count</v>
          </cell>
          <cell r="Z343" t="str">
            <v>Total Days</v>
          </cell>
        </row>
        <row r="344">
          <cell r="N344" t="str">
            <v>ENGINEERING</v>
          </cell>
          <cell r="Y344" t="str">
            <v>WK Count</v>
          </cell>
          <cell r="Z344" t="str">
            <v>Total Days</v>
          </cell>
        </row>
        <row r="345">
          <cell r="A345" t="str">
            <v>PREP</v>
          </cell>
          <cell r="F345" t="str">
            <v>ANIMATION</v>
          </cell>
          <cell r="I345" t="str">
            <v>INK &amp; PAINT</v>
          </cell>
          <cell r="L345" t="str">
            <v>ALPHA</v>
          </cell>
          <cell r="N345" t="str">
            <v>BETA</v>
          </cell>
          <cell r="P345" t="str">
            <v>RTM</v>
          </cell>
          <cell r="Y345">
            <v>7</v>
          </cell>
          <cell r="Z345">
            <v>49</v>
          </cell>
        </row>
        <row r="346">
          <cell r="A346" t="str">
            <v>PREP</v>
          </cell>
          <cell r="B346" t="str">
            <v>Days</v>
          </cell>
          <cell r="F346" t="str">
            <v>ANIMATION</v>
          </cell>
          <cell r="G346" t="str">
            <v>Days</v>
          </cell>
          <cell r="H346" t="str">
            <v>Frames</v>
          </cell>
          <cell r="I346" t="str">
            <v>INK &amp; PAINT</v>
          </cell>
          <cell r="J346" t="str">
            <v>Days</v>
          </cell>
          <cell r="L346" t="str">
            <v>ALPHA</v>
          </cell>
          <cell r="N346" t="str">
            <v>BETA</v>
          </cell>
          <cell r="P346" t="str">
            <v>RTM</v>
          </cell>
          <cell r="Y346">
            <v>7</v>
          </cell>
          <cell r="Z346">
            <v>49</v>
          </cell>
        </row>
        <row r="347">
          <cell r="A347" t="str">
            <v>Wks</v>
          </cell>
          <cell r="B347" t="str">
            <v>Days</v>
          </cell>
          <cell r="F347" t="str">
            <v>Wks</v>
          </cell>
          <cell r="G347" t="str">
            <v>Days</v>
          </cell>
          <cell r="H347" t="str">
            <v>Frames</v>
          </cell>
          <cell r="I347" t="str">
            <v>Wks</v>
          </cell>
          <cell r="J347" t="str">
            <v>Days</v>
          </cell>
          <cell r="K347">
            <v>21</v>
          </cell>
          <cell r="M347">
            <v>29</v>
          </cell>
          <cell r="O347">
            <v>29</v>
          </cell>
          <cell r="Q347">
            <v>29</v>
          </cell>
          <cell r="Y347">
            <v>7</v>
          </cell>
          <cell r="Z347">
            <v>49</v>
          </cell>
        </row>
        <row r="348">
          <cell r="A348">
            <v>5</v>
          </cell>
          <cell r="B348">
            <v>49</v>
          </cell>
          <cell r="F348">
            <v>5</v>
          </cell>
          <cell r="G348">
            <v>49</v>
          </cell>
          <cell r="H348">
            <v>500</v>
          </cell>
          <cell r="I348">
            <v>5</v>
          </cell>
          <cell r="J348">
            <v>49</v>
          </cell>
          <cell r="K348">
            <v>21</v>
          </cell>
          <cell r="M348">
            <v>29</v>
          </cell>
          <cell r="O348">
            <v>29</v>
          </cell>
          <cell r="Q348">
            <v>29</v>
          </cell>
          <cell r="Y348">
            <v>7</v>
          </cell>
          <cell r="Z348">
            <v>49</v>
          </cell>
        </row>
        <row r="359">
          <cell r="Y359">
            <v>91</v>
          </cell>
          <cell r="Z359">
            <v>35</v>
          </cell>
        </row>
        <row r="360">
          <cell r="Y360">
            <v>91</v>
          </cell>
          <cell r="Z360">
            <v>35</v>
          </cell>
        </row>
        <row r="363">
          <cell r="N363" t="str">
            <v>ENGINEERING</v>
          </cell>
          <cell r="Y363" t="str">
            <v>WK Count</v>
          </cell>
          <cell r="Z363" t="str">
            <v>Total Days</v>
          </cell>
        </row>
        <row r="364">
          <cell r="N364" t="str">
            <v>ENGINEERING</v>
          </cell>
          <cell r="Y364" t="str">
            <v>WK Count</v>
          </cell>
          <cell r="Z364" t="str">
            <v>Total Days</v>
          </cell>
        </row>
        <row r="365">
          <cell r="A365" t="str">
            <v>PREP</v>
          </cell>
          <cell r="F365" t="str">
            <v>ANIMATION</v>
          </cell>
          <cell r="I365" t="str">
            <v>INK &amp; PAINT</v>
          </cell>
          <cell r="L365" t="str">
            <v>ALPHA</v>
          </cell>
          <cell r="N365" t="str">
            <v>BETA</v>
          </cell>
          <cell r="P365" t="str">
            <v>RTM</v>
          </cell>
          <cell r="Y365">
            <v>7</v>
          </cell>
          <cell r="Z365">
            <v>49</v>
          </cell>
        </row>
        <row r="366">
          <cell r="A366" t="str">
            <v>PREP</v>
          </cell>
          <cell r="B366" t="str">
            <v>Days</v>
          </cell>
          <cell r="F366" t="str">
            <v>ANIMATION</v>
          </cell>
          <cell r="G366" t="str">
            <v>Days</v>
          </cell>
          <cell r="H366" t="str">
            <v>Frames</v>
          </cell>
          <cell r="I366" t="str">
            <v>INK &amp; PAINT</v>
          </cell>
          <cell r="J366" t="str">
            <v>Days</v>
          </cell>
          <cell r="L366" t="str">
            <v>ALPHA</v>
          </cell>
          <cell r="N366" t="str">
            <v>BETA</v>
          </cell>
          <cell r="P366" t="str">
            <v>RTM</v>
          </cell>
          <cell r="Y366">
            <v>7</v>
          </cell>
          <cell r="Z366">
            <v>49</v>
          </cell>
        </row>
        <row r="367">
          <cell r="A367" t="str">
            <v>Wks</v>
          </cell>
          <cell r="B367" t="str">
            <v>Days</v>
          </cell>
          <cell r="F367" t="str">
            <v>Wks</v>
          </cell>
          <cell r="G367" t="str">
            <v>Days</v>
          </cell>
          <cell r="H367" t="str">
            <v>Frames</v>
          </cell>
          <cell r="I367" t="str">
            <v>Wks</v>
          </cell>
          <cell r="J367" t="str">
            <v>Days</v>
          </cell>
          <cell r="K367">
            <v>21</v>
          </cell>
          <cell r="M367">
            <v>29</v>
          </cell>
          <cell r="O367">
            <v>29</v>
          </cell>
          <cell r="Q367">
            <v>29</v>
          </cell>
          <cell r="Y367">
            <v>7</v>
          </cell>
          <cell r="Z367">
            <v>49</v>
          </cell>
        </row>
        <row r="368">
          <cell r="A368">
            <v>5</v>
          </cell>
          <cell r="B368">
            <v>49</v>
          </cell>
          <cell r="F368">
            <v>5</v>
          </cell>
          <cell r="G368">
            <v>49</v>
          </cell>
          <cell r="H368">
            <v>500</v>
          </cell>
          <cell r="I368">
            <v>5</v>
          </cell>
          <cell r="J368">
            <v>49</v>
          </cell>
          <cell r="K368">
            <v>21</v>
          </cell>
          <cell r="M368">
            <v>29</v>
          </cell>
          <cell r="O368">
            <v>29</v>
          </cell>
          <cell r="Q368">
            <v>29</v>
          </cell>
          <cell r="Y368">
            <v>7</v>
          </cell>
          <cell r="Z368">
            <v>49</v>
          </cell>
        </row>
        <row r="379">
          <cell r="Y379">
            <v>91</v>
          </cell>
          <cell r="Z379">
            <v>35</v>
          </cell>
        </row>
        <row r="380">
          <cell r="Y380">
            <v>91</v>
          </cell>
          <cell r="Z380">
            <v>35</v>
          </cell>
        </row>
        <row r="383">
          <cell r="N383" t="str">
            <v>ENGINEERING</v>
          </cell>
          <cell r="Y383" t="str">
            <v>WK Count</v>
          </cell>
          <cell r="Z383" t="str">
            <v>Total Days</v>
          </cell>
        </row>
        <row r="384">
          <cell r="N384" t="str">
            <v>ENGINEERING</v>
          </cell>
          <cell r="Y384" t="str">
            <v>WK Count</v>
          </cell>
          <cell r="Z384" t="str">
            <v>Total Days</v>
          </cell>
        </row>
        <row r="385">
          <cell r="A385" t="str">
            <v>PREP</v>
          </cell>
          <cell r="F385" t="str">
            <v>ANIMATION</v>
          </cell>
          <cell r="I385" t="str">
            <v>INK &amp; PAINT</v>
          </cell>
          <cell r="L385" t="str">
            <v>ALPHA</v>
          </cell>
          <cell r="N385" t="str">
            <v>BETA</v>
          </cell>
          <cell r="P385" t="str">
            <v>RTM</v>
          </cell>
          <cell r="Y385">
            <v>4</v>
          </cell>
          <cell r="Z385">
            <v>25.0642</v>
          </cell>
        </row>
        <row r="386">
          <cell r="A386" t="str">
            <v>PREP</v>
          </cell>
          <cell r="B386" t="str">
            <v>Days</v>
          </cell>
          <cell r="F386" t="str">
            <v>ANIMATION</v>
          </cell>
          <cell r="G386" t="str">
            <v>Days</v>
          </cell>
          <cell r="H386" t="str">
            <v>Frames</v>
          </cell>
          <cell r="I386" t="str">
            <v>INK &amp; PAINT</v>
          </cell>
          <cell r="J386" t="str">
            <v>Days</v>
          </cell>
          <cell r="L386" t="str">
            <v>ALPHA</v>
          </cell>
          <cell r="N386" t="str">
            <v>BETA</v>
          </cell>
          <cell r="P386" t="str">
            <v>RTM</v>
          </cell>
          <cell r="Y386">
            <v>4</v>
          </cell>
          <cell r="Z386">
            <v>25.0642</v>
          </cell>
        </row>
        <row r="387">
          <cell r="A387" t="str">
            <v>Wks</v>
          </cell>
          <cell r="B387" t="str">
            <v>Days</v>
          </cell>
          <cell r="F387" t="str">
            <v>Wks</v>
          </cell>
          <cell r="G387" t="str">
            <v>Days</v>
          </cell>
          <cell r="H387" t="str">
            <v>Frames</v>
          </cell>
          <cell r="I387" t="str">
            <v>Wks</v>
          </cell>
          <cell r="J387" t="str">
            <v>Days</v>
          </cell>
          <cell r="K387">
            <v>21</v>
          </cell>
          <cell r="M387">
            <v>29</v>
          </cell>
          <cell r="O387">
            <v>29</v>
          </cell>
          <cell r="Q387">
            <v>29</v>
          </cell>
          <cell r="Y387">
            <v>4</v>
          </cell>
          <cell r="Z387">
            <v>25.0642</v>
          </cell>
        </row>
        <row r="388">
          <cell r="A388">
            <v>1.5806</v>
          </cell>
          <cell r="B388">
            <v>25.0642</v>
          </cell>
          <cell r="F388">
            <v>1.5806</v>
          </cell>
          <cell r="G388">
            <v>25.0642</v>
          </cell>
          <cell r="H388">
            <v>158.06</v>
          </cell>
          <cell r="I388">
            <v>1.5806</v>
          </cell>
          <cell r="J388">
            <v>25.0642</v>
          </cell>
          <cell r="K388">
            <v>21</v>
          </cell>
          <cell r="M388">
            <v>29</v>
          </cell>
          <cell r="O388">
            <v>29</v>
          </cell>
          <cell r="Q388">
            <v>29</v>
          </cell>
          <cell r="Y388">
            <v>4</v>
          </cell>
          <cell r="Z388">
            <v>25.0642</v>
          </cell>
        </row>
        <row r="399">
          <cell r="Y399">
            <v>70</v>
          </cell>
          <cell r="Z399">
            <v>11.0642</v>
          </cell>
        </row>
        <row r="400">
          <cell r="Y400">
            <v>70</v>
          </cell>
          <cell r="Z400">
            <v>11.0642</v>
          </cell>
        </row>
        <row r="403">
          <cell r="N403" t="str">
            <v>ENGINEERING</v>
          </cell>
          <cell r="Y403" t="str">
            <v>WK Count</v>
          </cell>
          <cell r="Z403" t="str">
            <v>Total Days</v>
          </cell>
        </row>
        <row r="404">
          <cell r="N404" t="str">
            <v>ENGINEERING</v>
          </cell>
          <cell r="Y404" t="str">
            <v>WK Count</v>
          </cell>
          <cell r="Z404" t="str">
            <v>Total Days</v>
          </cell>
        </row>
        <row r="405">
          <cell r="A405" t="str">
            <v>PREP</v>
          </cell>
          <cell r="F405" t="str">
            <v>ANIMATION</v>
          </cell>
          <cell r="I405" t="str">
            <v>INK &amp; PAINT</v>
          </cell>
          <cell r="L405" t="str">
            <v>ALPHA</v>
          </cell>
          <cell r="N405" t="str">
            <v>BETA</v>
          </cell>
          <cell r="P405" t="str">
            <v>RTM</v>
          </cell>
          <cell r="Y405">
            <v>7</v>
          </cell>
          <cell r="Z405">
            <v>49</v>
          </cell>
        </row>
        <row r="406">
          <cell r="A406" t="str">
            <v>PREP</v>
          </cell>
          <cell r="B406" t="str">
            <v>Days</v>
          </cell>
          <cell r="F406" t="str">
            <v>ANIMATION</v>
          </cell>
          <cell r="G406" t="str">
            <v>Days</v>
          </cell>
          <cell r="H406" t="str">
            <v>Frames</v>
          </cell>
          <cell r="I406" t="str">
            <v>INK &amp; PAINT</v>
          </cell>
          <cell r="J406" t="str">
            <v>Days</v>
          </cell>
          <cell r="L406" t="str">
            <v>ALPHA</v>
          </cell>
          <cell r="N406" t="str">
            <v>BETA</v>
          </cell>
          <cell r="P406" t="str">
            <v>RTM</v>
          </cell>
          <cell r="Y406">
            <v>7</v>
          </cell>
          <cell r="Z406">
            <v>49</v>
          </cell>
        </row>
        <row r="407">
          <cell r="A407" t="str">
            <v>Wks</v>
          </cell>
          <cell r="B407" t="str">
            <v>Days</v>
          </cell>
          <cell r="F407" t="str">
            <v>Wks</v>
          </cell>
          <cell r="G407" t="str">
            <v>Days</v>
          </cell>
          <cell r="H407" t="str">
            <v>Frames</v>
          </cell>
          <cell r="I407" t="str">
            <v>Wks</v>
          </cell>
          <cell r="J407" t="str">
            <v>Days</v>
          </cell>
          <cell r="K407">
            <v>21</v>
          </cell>
          <cell r="M407">
            <v>29</v>
          </cell>
          <cell r="O407">
            <v>29</v>
          </cell>
          <cell r="Q407">
            <v>29</v>
          </cell>
          <cell r="Y407">
            <v>7</v>
          </cell>
          <cell r="Z407">
            <v>49</v>
          </cell>
        </row>
        <row r="408">
          <cell r="A408">
            <v>5</v>
          </cell>
          <cell r="B408">
            <v>49</v>
          </cell>
          <cell r="F408">
            <v>5</v>
          </cell>
          <cell r="G408">
            <v>49</v>
          </cell>
          <cell r="H408">
            <v>500</v>
          </cell>
          <cell r="I408">
            <v>5</v>
          </cell>
          <cell r="J408">
            <v>49</v>
          </cell>
          <cell r="K408">
            <v>21</v>
          </cell>
          <cell r="M408">
            <v>29</v>
          </cell>
          <cell r="O408">
            <v>29</v>
          </cell>
          <cell r="Q408">
            <v>29</v>
          </cell>
          <cell r="Y408">
            <v>7</v>
          </cell>
          <cell r="Z408">
            <v>49</v>
          </cell>
        </row>
        <row r="419">
          <cell r="Y419">
            <v>91</v>
          </cell>
          <cell r="Z419">
            <v>35</v>
          </cell>
        </row>
        <row r="420">
          <cell r="Y420">
            <v>91</v>
          </cell>
          <cell r="Z420">
            <v>35</v>
          </cell>
        </row>
        <row r="423">
          <cell r="N423" t="str">
            <v>ENGINEERING</v>
          </cell>
          <cell r="Y423" t="str">
            <v>WK Count</v>
          </cell>
          <cell r="Z423" t="str">
            <v>Total Days</v>
          </cell>
        </row>
        <row r="424">
          <cell r="N424" t="str">
            <v>ENGINEERING</v>
          </cell>
          <cell r="Y424" t="str">
            <v>WK Count</v>
          </cell>
          <cell r="Z424" t="str">
            <v>Total Days</v>
          </cell>
        </row>
        <row r="425">
          <cell r="A425" t="str">
            <v>PREP</v>
          </cell>
          <cell r="F425" t="str">
            <v>ANIMATION</v>
          </cell>
          <cell r="I425" t="str">
            <v>INK &amp; PAINT</v>
          </cell>
          <cell r="L425" t="str">
            <v>ALPHA</v>
          </cell>
          <cell r="N425" t="str">
            <v>BETA</v>
          </cell>
          <cell r="P425" t="str">
            <v>RTM</v>
          </cell>
          <cell r="Y425">
            <v>4</v>
          </cell>
          <cell r="Z425">
            <v>25.0642</v>
          </cell>
        </row>
        <row r="426">
          <cell r="A426" t="str">
            <v>PREP</v>
          </cell>
          <cell r="B426" t="str">
            <v>Days</v>
          </cell>
          <cell r="F426" t="str">
            <v>ANIMATION</v>
          </cell>
          <cell r="G426" t="str">
            <v>Days</v>
          </cell>
          <cell r="H426" t="str">
            <v>Frames</v>
          </cell>
          <cell r="I426" t="str">
            <v>INK &amp; PAINT</v>
          </cell>
          <cell r="J426" t="str">
            <v>Days</v>
          </cell>
          <cell r="L426" t="str">
            <v>ALPHA</v>
          </cell>
          <cell r="N426" t="str">
            <v>BETA</v>
          </cell>
          <cell r="P426" t="str">
            <v>RTM</v>
          </cell>
          <cell r="Y426">
            <v>4</v>
          </cell>
          <cell r="Z426">
            <v>25.0642</v>
          </cell>
        </row>
        <row r="427">
          <cell r="A427" t="str">
            <v>Wks</v>
          </cell>
          <cell r="B427" t="str">
            <v>Days</v>
          </cell>
          <cell r="F427" t="str">
            <v>Wks</v>
          </cell>
          <cell r="G427" t="str">
            <v>Days</v>
          </cell>
          <cell r="H427" t="str">
            <v>Frames</v>
          </cell>
          <cell r="I427" t="str">
            <v>Wks</v>
          </cell>
          <cell r="J427" t="str">
            <v>Days</v>
          </cell>
          <cell r="K427">
            <v>21</v>
          </cell>
          <cell r="M427">
            <v>29</v>
          </cell>
          <cell r="O427">
            <v>29</v>
          </cell>
          <cell r="Q427">
            <v>29</v>
          </cell>
          <cell r="Y427">
            <v>4</v>
          </cell>
          <cell r="Z427">
            <v>25.0642</v>
          </cell>
        </row>
        <row r="428">
          <cell r="A428">
            <v>1.5806</v>
          </cell>
          <cell r="B428">
            <v>25.0642</v>
          </cell>
          <cell r="F428">
            <v>1.5806</v>
          </cell>
          <cell r="G428">
            <v>25.0642</v>
          </cell>
          <cell r="H428">
            <v>158.06</v>
          </cell>
          <cell r="I428">
            <v>1.5806</v>
          </cell>
          <cell r="J428">
            <v>25.0642</v>
          </cell>
          <cell r="K428">
            <v>21</v>
          </cell>
          <cell r="M428">
            <v>29</v>
          </cell>
          <cell r="O428">
            <v>29</v>
          </cell>
          <cell r="Q428">
            <v>29</v>
          </cell>
          <cell r="Y428">
            <v>4</v>
          </cell>
          <cell r="Z428">
            <v>25.0642</v>
          </cell>
        </row>
        <row r="439">
          <cell r="Y439">
            <v>70</v>
          </cell>
          <cell r="Z439">
            <v>11.0642</v>
          </cell>
        </row>
        <row r="440">
          <cell r="Y440">
            <v>70</v>
          </cell>
          <cell r="Z440">
            <v>11.0642</v>
          </cell>
        </row>
        <row r="443">
          <cell r="N443" t="str">
            <v>ENGINEERING</v>
          </cell>
          <cell r="Y443" t="str">
            <v>WK Count</v>
          </cell>
          <cell r="Z443" t="str">
            <v>Total Days</v>
          </cell>
        </row>
        <row r="444">
          <cell r="N444" t="str">
            <v>ENGINEERING</v>
          </cell>
          <cell r="Y444" t="str">
            <v>WK Count</v>
          </cell>
          <cell r="Z444" t="str">
            <v>Total Days</v>
          </cell>
        </row>
        <row r="445">
          <cell r="A445" t="str">
            <v>PREP</v>
          </cell>
          <cell r="F445" t="str">
            <v>ANIMATION</v>
          </cell>
          <cell r="I445" t="str">
            <v>INK &amp; PAINT</v>
          </cell>
          <cell r="L445" t="str">
            <v>ALPHA</v>
          </cell>
          <cell r="N445" t="str">
            <v>BETA</v>
          </cell>
          <cell r="P445" t="str">
            <v>RTM</v>
          </cell>
          <cell r="Y445">
            <v>4</v>
          </cell>
          <cell r="Z445">
            <v>32.440100000000001</v>
          </cell>
        </row>
        <row r="446">
          <cell r="A446" t="str">
            <v>PREP</v>
          </cell>
          <cell r="B446" t="str">
            <v>Days</v>
          </cell>
          <cell r="F446" t="str">
            <v>ANIMATION</v>
          </cell>
          <cell r="G446" t="str">
            <v>Days</v>
          </cell>
          <cell r="H446" t="str">
            <v>Frames</v>
          </cell>
          <cell r="I446" t="str">
            <v>INK &amp; PAINT</v>
          </cell>
          <cell r="J446" t="str">
            <v>Days</v>
          </cell>
          <cell r="L446" t="str">
            <v>ALPHA</v>
          </cell>
          <cell r="N446" t="str">
            <v>BETA</v>
          </cell>
          <cell r="P446" t="str">
            <v>RTM</v>
          </cell>
          <cell r="Y446">
            <v>4</v>
          </cell>
          <cell r="Z446">
            <v>32.440100000000001</v>
          </cell>
        </row>
        <row r="447">
          <cell r="A447" t="str">
            <v>Wks</v>
          </cell>
          <cell r="B447" t="str">
            <v>Days</v>
          </cell>
          <cell r="F447" t="str">
            <v>Wks</v>
          </cell>
          <cell r="G447" t="str">
            <v>Days</v>
          </cell>
          <cell r="H447" t="str">
            <v>Frames</v>
          </cell>
          <cell r="I447" t="str">
            <v>Wks</v>
          </cell>
          <cell r="J447" t="str">
            <v>Days</v>
          </cell>
          <cell r="K447">
            <v>21</v>
          </cell>
          <cell r="M447">
            <v>29</v>
          </cell>
          <cell r="O447">
            <v>29</v>
          </cell>
          <cell r="Q447">
            <v>29</v>
          </cell>
          <cell r="Y447">
            <v>4</v>
          </cell>
          <cell r="Z447">
            <v>32.440100000000001</v>
          </cell>
        </row>
        <row r="448">
          <cell r="A448">
            <v>2.6343000000000001</v>
          </cell>
          <cell r="B448">
            <v>32.440100000000001</v>
          </cell>
          <cell r="F448">
            <v>2.6343000000000001</v>
          </cell>
          <cell r="G448">
            <v>32.440100000000001</v>
          </cell>
          <cell r="H448">
            <v>263.43</v>
          </cell>
          <cell r="I448">
            <v>2.6343000000000001</v>
          </cell>
          <cell r="J448">
            <v>32.440100000000001</v>
          </cell>
          <cell r="K448">
            <v>21</v>
          </cell>
          <cell r="M448">
            <v>29</v>
          </cell>
          <cell r="O448">
            <v>29</v>
          </cell>
          <cell r="Q448">
            <v>29</v>
          </cell>
          <cell r="Y448">
            <v>4</v>
          </cell>
          <cell r="Z448">
            <v>32.440100000000001</v>
          </cell>
        </row>
        <row r="459">
          <cell r="Y459">
            <v>70</v>
          </cell>
          <cell r="Z459">
            <v>18.440100000000001</v>
          </cell>
        </row>
        <row r="460">
          <cell r="Y460">
            <v>70</v>
          </cell>
          <cell r="Z460">
            <v>18.440100000000001</v>
          </cell>
        </row>
        <row r="463">
          <cell r="N463" t="str">
            <v>ENGINEERING</v>
          </cell>
          <cell r="Y463" t="str">
            <v>WK Count</v>
          </cell>
          <cell r="Z463" t="str">
            <v>Total Days</v>
          </cell>
        </row>
        <row r="464">
          <cell r="N464" t="str">
            <v>ENGINEERING</v>
          </cell>
          <cell r="Y464" t="str">
            <v>WK Count</v>
          </cell>
          <cell r="Z464" t="str">
            <v>Total Days</v>
          </cell>
        </row>
        <row r="465">
          <cell r="A465" t="str">
            <v>PREP</v>
          </cell>
          <cell r="F465" t="str">
            <v>ANIMATION</v>
          </cell>
          <cell r="I465" t="str">
            <v>INK &amp; PAINT</v>
          </cell>
          <cell r="L465" t="str">
            <v>ALPHA</v>
          </cell>
          <cell r="N465" t="str">
            <v>BETA</v>
          </cell>
          <cell r="P465" t="str">
            <v>RTM</v>
          </cell>
          <cell r="Y465">
            <v>3</v>
          </cell>
          <cell r="Z465">
            <v>25.0642</v>
          </cell>
        </row>
        <row r="466">
          <cell r="A466" t="str">
            <v>PREP</v>
          </cell>
          <cell r="B466" t="str">
            <v>Days</v>
          </cell>
          <cell r="F466" t="str">
            <v>ANIMATION</v>
          </cell>
          <cell r="G466" t="str">
            <v>Days</v>
          </cell>
          <cell r="H466" t="str">
            <v>Frames</v>
          </cell>
          <cell r="I466" t="str">
            <v>INK &amp; PAINT</v>
          </cell>
          <cell r="J466" t="str">
            <v>Days</v>
          </cell>
          <cell r="L466" t="str">
            <v>ALPHA</v>
          </cell>
          <cell r="N466" t="str">
            <v>BETA</v>
          </cell>
          <cell r="P466" t="str">
            <v>RTM</v>
          </cell>
          <cell r="Y466">
            <v>3</v>
          </cell>
          <cell r="Z466">
            <v>25.0642</v>
          </cell>
        </row>
        <row r="467">
          <cell r="A467" t="str">
            <v>Wks</v>
          </cell>
          <cell r="B467" t="str">
            <v>Days</v>
          </cell>
          <cell r="F467" t="str">
            <v>Wks</v>
          </cell>
          <cell r="G467" t="str">
            <v>Days</v>
          </cell>
          <cell r="H467" t="str">
            <v>Frames</v>
          </cell>
          <cell r="I467" t="str">
            <v>Wks</v>
          </cell>
          <cell r="J467" t="str">
            <v>Days</v>
          </cell>
          <cell r="K467">
            <v>21</v>
          </cell>
          <cell r="M467">
            <v>29</v>
          </cell>
          <cell r="O467">
            <v>29</v>
          </cell>
          <cell r="Q467">
            <v>29</v>
          </cell>
          <cell r="Y467">
            <v>3</v>
          </cell>
          <cell r="Z467">
            <v>25.0642</v>
          </cell>
        </row>
        <row r="468">
          <cell r="A468">
            <v>1.5806</v>
          </cell>
          <cell r="B468">
            <v>25.0642</v>
          </cell>
          <cell r="F468">
            <v>1.5806</v>
          </cell>
          <cell r="G468">
            <v>25.0642</v>
          </cell>
          <cell r="H468">
            <v>158.06</v>
          </cell>
          <cell r="I468">
            <v>1.5806</v>
          </cell>
          <cell r="J468">
            <v>25.0642</v>
          </cell>
          <cell r="K468">
            <v>21</v>
          </cell>
          <cell r="M468">
            <v>29</v>
          </cell>
          <cell r="O468">
            <v>29</v>
          </cell>
          <cell r="Q468">
            <v>29</v>
          </cell>
          <cell r="Y468">
            <v>3</v>
          </cell>
          <cell r="Z468">
            <v>25.0642</v>
          </cell>
        </row>
        <row r="479">
          <cell r="Y479">
            <v>63</v>
          </cell>
          <cell r="Z479">
            <v>11.0642</v>
          </cell>
        </row>
        <row r="480">
          <cell r="Y480">
            <v>63</v>
          </cell>
          <cell r="Z480">
            <v>11.0642</v>
          </cell>
        </row>
        <row r="483">
          <cell r="N483" t="str">
            <v>ENGINEERING</v>
          </cell>
          <cell r="Y483" t="str">
            <v>WK Count</v>
          </cell>
          <cell r="Z483" t="str">
            <v>Total Days</v>
          </cell>
        </row>
        <row r="484">
          <cell r="N484" t="str">
            <v>ENGINEERING</v>
          </cell>
          <cell r="Y484" t="str">
            <v>WK Count</v>
          </cell>
          <cell r="Z484" t="str">
            <v>Total Days</v>
          </cell>
        </row>
        <row r="485">
          <cell r="A485" t="str">
            <v>PREP</v>
          </cell>
          <cell r="F485" t="str">
            <v>ANIMATION</v>
          </cell>
          <cell r="I485" t="str">
            <v>INK &amp; PAINT</v>
          </cell>
          <cell r="L485" t="str">
            <v>ALPHA</v>
          </cell>
          <cell r="N485" t="str">
            <v>BETA</v>
          </cell>
          <cell r="P485" t="str">
            <v>RTM</v>
          </cell>
          <cell r="Y485">
            <v>7</v>
          </cell>
          <cell r="Z485">
            <v>46.393619999999999</v>
          </cell>
        </row>
        <row r="486">
          <cell r="A486" t="str">
            <v>PREP</v>
          </cell>
          <cell r="B486" t="str">
            <v>Days</v>
          </cell>
          <cell r="F486" t="str">
            <v>ANIMATION</v>
          </cell>
          <cell r="G486" t="str">
            <v>Days</v>
          </cell>
          <cell r="H486" t="str">
            <v>Frames</v>
          </cell>
          <cell r="I486" t="str">
            <v>INK &amp; PAINT</v>
          </cell>
          <cell r="J486" t="str">
            <v>Days</v>
          </cell>
          <cell r="L486" t="str">
            <v>ALPHA</v>
          </cell>
          <cell r="N486" t="str">
            <v>BETA</v>
          </cell>
          <cell r="P486" t="str">
            <v>RTM</v>
          </cell>
          <cell r="Y486">
            <v>7</v>
          </cell>
          <cell r="Z486">
            <v>46.393619999999999</v>
          </cell>
        </row>
        <row r="487">
          <cell r="A487" t="str">
            <v>Wks</v>
          </cell>
          <cell r="B487" t="str">
            <v>Days</v>
          </cell>
          <cell r="F487" t="str">
            <v>Wks</v>
          </cell>
          <cell r="G487" t="str">
            <v>Days</v>
          </cell>
          <cell r="H487" t="str">
            <v>Frames</v>
          </cell>
          <cell r="I487" t="str">
            <v>Wks</v>
          </cell>
          <cell r="J487" t="str">
            <v>Days</v>
          </cell>
          <cell r="K487">
            <v>21</v>
          </cell>
          <cell r="M487">
            <v>29</v>
          </cell>
          <cell r="O487">
            <v>29</v>
          </cell>
          <cell r="Q487">
            <v>29</v>
          </cell>
          <cell r="Y487">
            <v>9</v>
          </cell>
          <cell r="Z487">
            <v>62.393619999999999</v>
          </cell>
        </row>
        <row r="488">
          <cell r="A488">
            <v>4.6276599999999997</v>
          </cell>
          <cell r="B488">
            <v>46.393619999999999</v>
          </cell>
          <cell r="F488">
            <v>4.6276599999999997</v>
          </cell>
          <cell r="G488">
            <v>62.393619999999999</v>
          </cell>
          <cell r="H488">
            <v>2313.83</v>
          </cell>
          <cell r="I488">
            <v>4.6276599999999997</v>
          </cell>
          <cell r="J488">
            <v>46.393619999999999</v>
          </cell>
          <cell r="K488">
            <v>21</v>
          </cell>
          <cell r="M488">
            <v>29</v>
          </cell>
          <cell r="O488">
            <v>29</v>
          </cell>
          <cell r="Q488">
            <v>29</v>
          </cell>
          <cell r="Y488">
            <v>6</v>
          </cell>
          <cell r="Z488">
            <v>46.393619999999999</v>
          </cell>
        </row>
        <row r="500">
          <cell r="Y500">
            <v>105</v>
          </cell>
          <cell r="Z500">
            <v>32.393619999999999</v>
          </cell>
        </row>
        <row r="501">
          <cell r="Y501">
            <v>105</v>
          </cell>
          <cell r="Z501">
            <v>32.393619999999999</v>
          </cell>
        </row>
        <row r="504">
          <cell r="N504" t="str">
            <v>ENGINEERING</v>
          </cell>
          <cell r="Y504" t="str">
            <v>WK Count</v>
          </cell>
          <cell r="Z504" t="str">
            <v>Total Days</v>
          </cell>
        </row>
        <row r="505">
          <cell r="N505" t="str">
            <v>ENGINEERING</v>
          </cell>
          <cell r="Y505" t="str">
            <v>WK Count</v>
          </cell>
          <cell r="Z505" t="str">
            <v>Total Days</v>
          </cell>
        </row>
        <row r="506">
          <cell r="A506" t="str">
            <v>PREP</v>
          </cell>
          <cell r="F506" t="str">
            <v>ANIMATION</v>
          </cell>
          <cell r="I506" t="str">
            <v>INK &amp; PAINT</v>
          </cell>
          <cell r="L506" t="str">
            <v>ALPHA</v>
          </cell>
          <cell r="N506" t="str">
            <v>BETA</v>
          </cell>
          <cell r="P506" t="str">
            <v>RTM</v>
          </cell>
          <cell r="Y506">
            <v>25</v>
          </cell>
          <cell r="Z506">
            <v>175.96809999999999</v>
          </cell>
        </row>
        <row r="507">
          <cell r="A507" t="str">
            <v>PREP</v>
          </cell>
          <cell r="B507" t="str">
            <v>Days</v>
          </cell>
          <cell r="F507" t="str">
            <v>ANIMATION</v>
          </cell>
          <cell r="G507" t="str">
            <v>Days</v>
          </cell>
          <cell r="H507" t="str">
            <v>Frames</v>
          </cell>
          <cell r="I507" t="str">
            <v>INK &amp; PAINT</v>
          </cell>
          <cell r="J507" t="str">
            <v>Days</v>
          </cell>
          <cell r="L507" t="str">
            <v>ALPHA</v>
          </cell>
          <cell r="N507" t="str">
            <v>BETA</v>
          </cell>
          <cell r="P507" t="str">
            <v>RTM</v>
          </cell>
          <cell r="Y507">
            <v>25</v>
          </cell>
          <cell r="Z507">
            <v>175.96809999999999</v>
          </cell>
        </row>
        <row r="508">
          <cell r="A508" t="str">
            <v>Wks</v>
          </cell>
          <cell r="B508" t="str">
            <v>Days</v>
          </cell>
          <cell r="F508" t="str">
            <v>Wks</v>
          </cell>
          <cell r="G508" t="str">
            <v>Days</v>
          </cell>
          <cell r="H508" t="str">
            <v>Frames</v>
          </cell>
          <cell r="I508" t="str">
            <v>Wks</v>
          </cell>
          <cell r="J508" t="str">
            <v>Days</v>
          </cell>
          <cell r="K508">
            <v>21</v>
          </cell>
          <cell r="M508">
            <v>29</v>
          </cell>
          <cell r="O508">
            <v>29</v>
          </cell>
          <cell r="Q508">
            <v>29</v>
          </cell>
          <cell r="Y508">
            <v>28</v>
          </cell>
          <cell r="Z508">
            <v>191.96809999999999</v>
          </cell>
        </row>
        <row r="509">
          <cell r="A509">
            <v>23.138300000000001</v>
          </cell>
          <cell r="B509">
            <v>175.96809999999999</v>
          </cell>
          <cell r="F509">
            <v>23.138300000000001</v>
          </cell>
          <cell r="G509">
            <v>191.96809999999999</v>
          </cell>
          <cell r="H509">
            <v>2313.83</v>
          </cell>
          <cell r="I509">
            <v>23.138300000000001</v>
          </cell>
          <cell r="J509">
            <v>175.96809999999999</v>
          </cell>
          <cell r="K509">
            <v>21</v>
          </cell>
          <cell r="M509">
            <v>29</v>
          </cell>
          <cell r="O509">
            <v>29</v>
          </cell>
          <cell r="Q509">
            <v>29</v>
          </cell>
          <cell r="Y509">
            <v>25</v>
          </cell>
          <cell r="Z509">
            <v>175.96809999999999</v>
          </cell>
        </row>
        <row r="521">
          <cell r="Y521">
            <v>238</v>
          </cell>
          <cell r="Z521">
            <v>161.96809999999999</v>
          </cell>
        </row>
        <row r="522">
          <cell r="Y522">
            <v>238</v>
          </cell>
          <cell r="Z522">
            <v>161.96809999999999</v>
          </cell>
        </row>
        <row r="525">
          <cell r="N525" t="str">
            <v>ENGINEERING</v>
          </cell>
          <cell r="Y525" t="str">
            <v>WK Count</v>
          </cell>
          <cell r="Z525" t="str">
            <v>Total Days</v>
          </cell>
        </row>
        <row r="526">
          <cell r="N526" t="str">
            <v>ENGINEERING</v>
          </cell>
          <cell r="Y526" t="str">
            <v>WK Count</v>
          </cell>
          <cell r="Z526" t="str">
            <v>Total Days</v>
          </cell>
        </row>
        <row r="527">
          <cell r="A527" t="str">
            <v>PREP</v>
          </cell>
          <cell r="F527" t="str">
            <v>ANIMATION</v>
          </cell>
          <cell r="I527" t="str">
            <v>INK &amp; PAINT</v>
          </cell>
          <cell r="L527" t="str">
            <v>ALPHA</v>
          </cell>
          <cell r="N527" t="str">
            <v>BETA</v>
          </cell>
          <cell r="P527" t="str">
            <v>RTM</v>
          </cell>
          <cell r="Y527">
            <v>14</v>
          </cell>
          <cell r="Z527">
            <v>98</v>
          </cell>
        </row>
        <row r="528">
          <cell r="A528" t="str">
            <v>PREP</v>
          </cell>
          <cell r="B528" t="str">
            <v>Days</v>
          </cell>
          <cell r="F528" t="str">
            <v>ANIMATION</v>
          </cell>
          <cell r="G528" t="str">
            <v>Days</v>
          </cell>
          <cell r="H528" t="str">
            <v>Frames</v>
          </cell>
          <cell r="I528" t="str">
            <v>INK &amp; PAINT</v>
          </cell>
          <cell r="J528" t="str">
            <v>Days</v>
          </cell>
          <cell r="L528" t="str">
            <v>ALPHA</v>
          </cell>
          <cell r="N528" t="str">
            <v>BETA</v>
          </cell>
          <cell r="P528" t="str">
            <v>RTM</v>
          </cell>
          <cell r="Y528">
            <v>14</v>
          </cell>
          <cell r="Z528">
            <v>98</v>
          </cell>
        </row>
        <row r="529">
          <cell r="A529" t="str">
            <v>Wks</v>
          </cell>
          <cell r="B529" t="str">
            <v>Days</v>
          </cell>
          <cell r="F529" t="str">
            <v>Wks</v>
          </cell>
          <cell r="G529" t="str">
            <v>Days</v>
          </cell>
          <cell r="H529" t="str">
            <v>Frames</v>
          </cell>
          <cell r="I529" t="str">
            <v>Wks</v>
          </cell>
          <cell r="J529" t="str">
            <v>Days</v>
          </cell>
          <cell r="K529">
            <v>21</v>
          </cell>
          <cell r="M529">
            <v>29</v>
          </cell>
          <cell r="O529">
            <v>29</v>
          </cell>
          <cell r="Q529">
            <v>29</v>
          </cell>
          <cell r="Y529">
            <v>17</v>
          </cell>
          <cell r="Z529">
            <v>114</v>
          </cell>
        </row>
        <row r="530">
          <cell r="A530">
            <v>12</v>
          </cell>
          <cell r="B530">
            <v>98</v>
          </cell>
          <cell r="F530">
            <v>12</v>
          </cell>
          <cell r="G530">
            <v>114</v>
          </cell>
          <cell r="H530">
            <v>6000</v>
          </cell>
          <cell r="I530">
            <v>12</v>
          </cell>
          <cell r="J530">
            <v>98</v>
          </cell>
          <cell r="K530">
            <v>21</v>
          </cell>
          <cell r="M530">
            <v>29</v>
          </cell>
          <cell r="O530">
            <v>29</v>
          </cell>
          <cell r="Q530">
            <v>29</v>
          </cell>
          <cell r="Y530">
            <v>14</v>
          </cell>
          <cell r="Z530">
            <v>98</v>
          </cell>
        </row>
        <row r="542">
          <cell r="Y542">
            <v>161</v>
          </cell>
          <cell r="Z542">
            <v>84</v>
          </cell>
        </row>
        <row r="543">
          <cell r="Y543">
            <v>161</v>
          </cell>
          <cell r="Z543">
            <v>84</v>
          </cell>
        </row>
        <row r="546">
          <cell r="N546" t="str">
            <v>ENGINEERING</v>
          </cell>
          <cell r="Y546" t="str">
            <v>WK Count</v>
          </cell>
          <cell r="Z546" t="str">
            <v>Total Days</v>
          </cell>
        </row>
        <row r="547">
          <cell r="N547" t="str">
            <v>ENGINEERING</v>
          </cell>
          <cell r="Y547" t="str">
            <v>WK Count</v>
          </cell>
          <cell r="Z547" t="str">
            <v>Total Days</v>
          </cell>
        </row>
        <row r="548">
          <cell r="A548" t="str">
            <v>PREP</v>
          </cell>
          <cell r="F548" t="str">
            <v>ANIMATION</v>
          </cell>
          <cell r="I548" t="str">
            <v>INK &amp; PAINT</v>
          </cell>
          <cell r="L548" t="str">
            <v>ALPHA</v>
          </cell>
          <cell r="N548" t="str">
            <v>BETA</v>
          </cell>
          <cell r="P548" t="str">
            <v>RTM</v>
          </cell>
          <cell r="Y548">
            <v>6</v>
          </cell>
          <cell r="Z548">
            <v>36.435933333333338</v>
          </cell>
        </row>
        <row r="549">
          <cell r="A549" t="str">
            <v>PREP</v>
          </cell>
          <cell r="B549" t="str">
            <v>Days</v>
          </cell>
          <cell r="F549" t="str">
            <v>ANIMATION</v>
          </cell>
          <cell r="G549" t="str">
            <v>Days</v>
          </cell>
          <cell r="H549" t="str">
            <v>Frames</v>
          </cell>
          <cell r="I549" t="str">
            <v>INK &amp; PAINT</v>
          </cell>
          <cell r="J549" t="str">
            <v>Days</v>
          </cell>
          <cell r="L549" t="str">
            <v>ALPHA</v>
          </cell>
          <cell r="N549" t="str">
            <v>BETA</v>
          </cell>
          <cell r="P549" t="str">
            <v>RTM</v>
          </cell>
          <cell r="Y549">
            <v>6</v>
          </cell>
          <cell r="Z549">
            <v>36.435933333333338</v>
          </cell>
        </row>
        <row r="550">
          <cell r="A550" t="str">
            <v>Wks</v>
          </cell>
          <cell r="B550" t="str">
            <v>Days</v>
          </cell>
          <cell r="F550" t="str">
            <v>Wks</v>
          </cell>
          <cell r="G550" t="str">
            <v>Days</v>
          </cell>
          <cell r="H550" t="str">
            <v>Frames</v>
          </cell>
          <cell r="I550" t="str">
            <v>Wks</v>
          </cell>
          <cell r="J550" t="str">
            <v>Days</v>
          </cell>
          <cell r="K550">
            <v>21</v>
          </cell>
          <cell r="M550">
            <v>29</v>
          </cell>
          <cell r="O550">
            <v>29</v>
          </cell>
          <cell r="Q550">
            <v>29</v>
          </cell>
          <cell r="Y550">
            <v>8</v>
          </cell>
          <cell r="Z550">
            <v>52.435933333333338</v>
          </cell>
        </row>
        <row r="551">
          <cell r="A551">
            <v>3.2051333333333334</v>
          </cell>
          <cell r="B551">
            <v>36.435933333333338</v>
          </cell>
          <cell r="F551">
            <v>3.2051333333333334</v>
          </cell>
          <cell r="G551">
            <v>52.435933333333338</v>
          </cell>
          <cell r="H551">
            <v>480.77</v>
          </cell>
          <cell r="I551">
            <v>3.2051333333333334</v>
          </cell>
          <cell r="J551">
            <v>36.435933333333338</v>
          </cell>
          <cell r="K551">
            <v>21</v>
          </cell>
          <cell r="M551">
            <v>29</v>
          </cell>
          <cell r="O551">
            <v>29</v>
          </cell>
          <cell r="Q551">
            <v>29</v>
          </cell>
          <cell r="Y551">
            <v>5</v>
          </cell>
          <cell r="Z551">
            <v>36.435933333333338</v>
          </cell>
        </row>
        <row r="563">
          <cell r="Y563">
            <v>98</v>
          </cell>
          <cell r="Z563">
            <v>22.435933333333338</v>
          </cell>
        </row>
        <row r="564">
          <cell r="Y564">
            <v>98</v>
          </cell>
          <cell r="Z564">
            <v>22.435933333333338</v>
          </cell>
        </row>
        <row r="567">
          <cell r="N567" t="str">
            <v>ENGINEERING</v>
          </cell>
          <cell r="Y567" t="str">
            <v>WK Count</v>
          </cell>
          <cell r="Z567" t="str">
            <v>Total Days</v>
          </cell>
        </row>
        <row r="568">
          <cell r="N568" t="str">
            <v>ENGINEERING</v>
          </cell>
          <cell r="Y568" t="str">
            <v>WK Count</v>
          </cell>
          <cell r="Z568" t="str">
            <v>Total Days</v>
          </cell>
        </row>
        <row r="569">
          <cell r="A569" t="str">
            <v>PREP</v>
          </cell>
          <cell r="F569" t="str">
            <v>ANIMATION</v>
          </cell>
          <cell r="I569" t="str">
            <v>INK &amp; PAINT</v>
          </cell>
          <cell r="L569" t="str">
            <v>ALPHA</v>
          </cell>
          <cell r="N569" t="str">
            <v>BETA</v>
          </cell>
          <cell r="P569" t="str">
            <v>RTM</v>
          </cell>
          <cell r="Y569">
            <v>25</v>
          </cell>
          <cell r="Z569">
            <v>175</v>
          </cell>
        </row>
        <row r="570">
          <cell r="A570" t="str">
            <v>PREP</v>
          </cell>
          <cell r="B570" t="str">
            <v>Days</v>
          </cell>
          <cell r="F570" t="str">
            <v>ANIMATION</v>
          </cell>
          <cell r="G570" t="str">
            <v>Days</v>
          </cell>
          <cell r="H570" t="str">
            <v>Frames</v>
          </cell>
          <cell r="I570" t="str">
            <v>INK &amp; PAINT</v>
          </cell>
          <cell r="J570" t="str">
            <v>Days</v>
          </cell>
          <cell r="L570" t="str">
            <v>ALPHA</v>
          </cell>
          <cell r="N570" t="str">
            <v>BETA</v>
          </cell>
          <cell r="P570" t="str">
            <v>RTM</v>
          </cell>
          <cell r="Y570">
            <v>25</v>
          </cell>
          <cell r="Z570">
            <v>175</v>
          </cell>
        </row>
        <row r="571">
          <cell r="A571" t="str">
            <v>Wks</v>
          </cell>
          <cell r="B571" t="str">
            <v>Days</v>
          </cell>
          <cell r="F571" t="str">
            <v>Wks</v>
          </cell>
          <cell r="G571" t="str">
            <v>Days</v>
          </cell>
          <cell r="H571" t="str">
            <v>Frames</v>
          </cell>
          <cell r="I571" t="str">
            <v>Wks</v>
          </cell>
          <cell r="J571" t="str">
            <v>Days</v>
          </cell>
          <cell r="K571">
            <v>21</v>
          </cell>
          <cell r="M571">
            <v>29</v>
          </cell>
          <cell r="O571">
            <v>29</v>
          </cell>
          <cell r="Q571">
            <v>29</v>
          </cell>
          <cell r="Y571">
            <v>29</v>
          </cell>
          <cell r="Z571">
            <v>201</v>
          </cell>
        </row>
        <row r="572">
          <cell r="A572">
            <v>23</v>
          </cell>
          <cell r="B572">
            <v>175</v>
          </cell>
          <cell r="F572">
            <v>23</v>
          </cell>
          <cell r="G572">
            <v>201</v>
          </cell>
          <cell r="H572">
            <v>11500</v>
          </cell>
          <cell r="I572">
            <v>23</v>
          </cell>
          <cell r="J572">
            <v>175</v>
          </cell>
          <cell r="K572">
            <v>21</v>
          </cell>
          <cell r="M572">
            <v>29</v>
          </cell>
          <cell r="O572">
            <v>29</v>
          </cell>
          <cell r="Q572">
            <v>29</v>
          </cell>
          <cell r="Y572">
            <v>25</v>
          </cell>
          <cell r="Z572">
            <v>175</v>
          </cell>
        </row>
        <row r="584">
          <cell r="Y584">
            <v>245</v>
          </cell>
          <cell r="Z584">
            <v>161</v>
          </cell>
        </row>
        <row r="585">
          <cell r="Y585">
            <v>245</v>
          </cell>
          <cell r="Z585">
            <v>161</v>
          </cell>
        </row>
        <row r="587">
          <cell r="Y587">
            <v>0</v>
          </cell>
          <cell r="Z587">
            <v>0</v>
          </cell>
        </row>
        <row r="588">
          <cell r="Y588">
            <v>0</v>
          </cell>
          <cell r="Z588">
            <v>0</v>
          </cell>
        </row>
        <row r="589">
          <cell r="Y589" t="e">
            <v>#REF!</v>
          </cell>
          <cell r="Z589" t="e">
            <v>#REF!</v>
          </cell>
        </row>
        <row r="590">
          <cell r="Y590">
            <v>0</v>
          </cell>
          <cell r="Z590">
            <v>0</v>
          </cell>
        </row>
        <row r="591">
          <cell r="Y591" t="e">
            <v>#REF!</v>
          </cell>
          <cell r="Z591" t="e">
            <v>#REF!</v>
          </cell>
        </row>
        <row r="592">
          <cell r="Y592" t="e">
            <v>#REF!</v>
          </cell>
          <cell r="Z592" t="e">
            <v>#REF!</v>
          </cell>
        </row>
        <row r="593">
          <cell r="Y593" t="e">
            <v>#REF!</v>
          </cell>
          <cell r="Z593" t="e">
            <v>#REF!</v>
          </cell>
        </row>
        <row r="594">
          <cell r="Y594" t="e">
            <v>#REF!</v>
          </cell>
          <cell r="Z594" t="e">
            <v>#REF!</v>
          </cell>
        </row>
        <row r="595">
          <cell r="Y595" t="e">
            <v>#REF!</v>
          </cell>
          <cell r="Z595" t="e">
            <v>#REF!</v>
          </cell>
        </row>
        <row r="596">
          <cell r="Y596" t="e">
            <v>#REF!</v>
          </cell>
          <cell r="Z596" t="e">
            <v>#REF!</v>
          </cell>
        </row>
        <row r="597">
          <cell r="Y597" t="e">
            <v>#REF!</v>
          </cell>
          <cell r="Z597" t="e">
            <v>#REF!</v>
          </cell>
        </row>
        <row r="598">
          <cell r="Y598" t="e">
            <v>#REF!</v>
          </cell>
          <cell r="Z598" t="e">
            <v>#REF!</v>
          </cell>
        </row>
        <row r="599">
          <cell r="Y599" t="e">
            <v>#REF!</v>
          </cell>
          <cell r="Z599" t="e">
            <v>#REF!</v>
          </cell>
        </row>
        <row r="600">
          <cell r="Y600" t="e">
            <v>#REF!</v>
          </cell>
          <cell r="Z600" t="e">
            <v>#REF!</v>
          </cell>
        </row>
        <row r="601">
          <cell r="Y601" t="e">
            <v>#REF!</v>
          </cell>
          <cell r="Z601" t="e">
            <v>#REF!</v>
          </cell>
        </row>
        <row r="602">
          <cell r="Y602" t="e">
            <v>#REF!</v>
          </cell>
          <cell r="Z602" t="e">
            <v>#REF!</v>
          </cell>
        </row>
        <row r="603">
          <cell r="Y603" t="e">
            <v>#REF!</v>
          </cell>
          <cell r="Z603" t="e">
            <v>#REF!</v>
          </cell>
        </row>
        <row r="604">
          <cell r="Y604" t="e">
            <v>#REF!</v>
          </cell>
          <cell r="Z604" t="e">
            <v>#REF!</v>
          </cell>
        </row>
        <row r="605">
          <cell r="Y605" t="e">
            <v>#REF!</v>
          </cell>
          <cell r="Z605" t="e">
            <v>#REF!</v>
          </cell>
        </row>
        <row r="606">
          <cell r="Y606" t="e">
            <v>#REF!</v>
          </cell>
          <cell r="Z606" t="e">
            <v>#REF!</v>
          </cell>
        </row>
        <row r="607">
          <cell r="Y607" t="e">
            <v>#REF!</v>
          </cell>
          <cell r="Z607" t="e">
            <v>#REF!</v>
          </cell>
        </row>
        <row r="608">
          <cell r="Y608" t="e">
            <v>#REF!</v>
          </cell>
          <cell r="Z608" t="e">
            <v>#REF!</v>
          </cell>
        </row>
        <row r="609">
          <cell r="Y609" t="e">
            <v>#REF!</v>
          </cell>
          <cell r="Z609" t="e">
            <v>#REF!</v>
          </cell>
        </row>
        <row r="610">
          <cell r="Y610">
            <v>0</v>
          </cell>
          <cell r="Z610">
            <v>0</v>
          </cell>
        </row>
        <row r="611">
          <cell r="Y611">
            <v>0</v>
          </cell>
          <cell r="Z611">
            <v>0</v>
          </cell>
        </row>
        <row r="612">
          <cell r="Y612" t="e">
            <v>#REF!</v>
          </cell>
          <cell r="Z612" t="e">
            <v>#REF!</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EE VARIABLES"/>
      <sheetName val="PRODUCT SCHEDULE"/>
      <sheetName val="DRIVEN BY RELEASE"/>
    </sheetNames>
    <sheetDataSet>
      <sheetData sheetId="0" refreshError="1">
        <row r="2">
          <cell r="N2">
            <v>36161</v>
          </cell>
        </row>
        <row r="4">
          <cell r="T4">
            <v>36164</v>
          </cell>
          <cell r="U4">
            <v>36171</v>
          </cell>
          <cell r="V4">
            <v>36178</v>
          </cell>
        </row>
        <row r="5">
          <cell r="N5">
            <v>36094</v>
          </cell>
          <cell r="T5" t="str">
            <v>Jan</v>
          </cell>
        </row>
        <row r="7">
          <cell r="N7" t="str">
            <v xml:space="preserve"> -PROJECT 1</v>
          </cell>
          <cell r="Q7">
            <v>3000</v>
          </cell>
          <cell r="R7" t="str">
            <v>WK Count</v>
          </cell>
          <cell r="S7" t="str">
            <v>Total Days</v>
          </cell>
        </row>
        <row r="8">
          <cell r="A8" t="str">
            <v>CALCULATION TABLE TO DRIVE GANTT CHART</v>
          </cell>
          <cell r="O8" t="str">
            <v>START</v>
          </cell>
          <cell r="P8" t="str">
            <v>END</v>
          </cell>
          <cell r="T8">
            <v>0</v>
          </cell>
          <cell r="U8">
            <v>36171</v>
          </cell>
          <cell r="V8">
            <v>36178</v>
          </cell>
        </row>
        <row r="9">
          <cell r="A9" t="str">
            <v>PHASE 1</v>
          </cell>
          <cell r="C9" t="str">
            <v>PHASE 2</v>
          </cell>
          <cell r="F9" t="str">
            <v>PHASE 3</v>
          </cell>
          <cell r="L9" t="str">
            <v>RELEASE</v>
          </cell>
          <cell r="N9" t="str">
            <v>Prep Projection</v>
          </cell>
          <cell r="O9">
            <v>36165</v>
          </cell>
          <cell r="P9">
            <v>36231.5</v>
          </cell>
          <cell r="Q9">
            <v>400</v>
          </cell>
          <cell r="R9">
            <v>9</v>
          </cell>
          <cell r="S9">
            <v>66.5</v>
          </cell>
          <cell r="T9">
            <v>0</v>
          </cell>
          <cell r="U9">
            <v>100</v>
          </cell>
          <cell r="V9">
            <v>200</v>
          </cell>
        </row>
        <row r="10">
          <cell r="A10" t="str">
            <v>Wks</v>
          </cell>
          <cell r="B10" t="str">
            <v>Days</v>
          </cell>
          <cell r="C10" t="str">
            <v>Wks</v>
          </cell>
          <cell r="D10" t="str">
            <v>Days</v>
          </cell>
          <cell r="E10" t="str">
            <v>UNITS</v>
          </cell>
          <cell r="F10" t="str">
            <v>Wks</v>
          </cell>
          <cell r="G10" t="str">
            <v>Days</v>
          </cell>
          <cell r="H10" t="str">
            <v>ALPHA</v>
          </cell>
          <cell r="I10" t="str">
            <v>BETA</v>
          </cell>
          <cell r="J10" t="str">
            <v>RTM</v>
          </cell>
          <cell r="N10" t="str">
            <v>Animation Projection</v>
          </cell>
          <cell r="O10">
            <v>36179</v>
          </cell>
          <cell r="P10">
            <v>36244</v>
          </cell>
          <cell r="Q10">
            <v>600</v>
          </cell>
          <cell r="R10">
            <v>9</v>
          </cell>
          <cell r="S10">
            <v>65</v>
          </cell>
          <cell r="T10">
            <v>0</v>
          </cell>
          <cell r="U10">
            <v>0</v>
          </cell>
          <cell r="V10">
            <v>0</v>
          </cell>
        </row>
        <row r="11">
          <cell r="A11">
            <v>7.5</v>
          </cell>
          <cell r="B11">
            <v>66.5</v>
          </cell>
          <cell r="C11">
            <v>5</v>
          </cell>
          <cell r="D11">
            <v>65</v>
          </cell>
          <cell r="E11">
            <v>3000</v>
          </cell>
          <cell r="F11">
            <v>5</v>
          </cell>
          <cell r="G11">
            <v>49</v>
          </cell>
          <cell r="H11">
            <v>21</v>
          </cell>
          <cell r="I11">
            <v>29</v>
          </cell>
          <cell r="J11">
            <v>29</v>
          </cell>
          <cell r="K11">
            <v>29</v>
          </cell>
          <cell r="N11" t="str">
            <v>Ink &amp; Paint Projection</v>
          </cell>
          <cell r="O11">
            <v>36209</v>
          </cell>
          <cell r="P11">
            <v>36258</v>
          </cell>
          <cell r="Q11">
            <v>600</v>
          </cell>
          <cell r="R11">
            <v>7</v>
          </cell>
          <cell r="S11">
            <v>49</v>
          </cell>
          <cell r="T11">
            <v>0</v>
          </cell>
          <cell r="U11">
            <v>0</v>
          </cell>
          <cell r="V11">
            <v>0</v>
          </cell>
        </row>
        <row r="12">
          <cell r="N12" t="str">
            <v>Engineering</v>
          </cell>
          <cell r="O12">
            <v>36230</v>
          </cell>
          <cell r="P12">
            <v>36344</v>
          </cell>
          <cell r="Q12">
            <v>250</v>
          </cell>
          <cell r="R12">
            <v>16</v>
          </cell>
          <cell r="S12">
            <v>114</v>
          </cell>
          <cell r="T12">
            <v>0</v>
          </cell>
          <cell r="U12">
            <v>0</v>
          </cell>
          <cell r="V12">
            <v>0</v>
          </cell>
        </row>
        <row r="13">
          <cell r="C13" t="str">
            <v>ENGINEERING</v>
          </cell>
          <cell r="F13" t="str">
            <v>TESTING</v>
          </cell>
          <cell r="N13" t="str">
            <v>Testing</v>
          </cell>
          <cell r="O13">
            <v>36277</v>
          </cell>
          <cell r="P13">
            <v>36359.5</v>
          </cell>
          <cell r="Q13">
            <v>400</v>
          </cell>
          <cell r="R13">
            <v>11</v>
          </cell>
          <cell r="S13">
            <v>82.5</v>
          </cell>
          <cell r="T13">
            <v>0</v>
          </cell>
          <cell r="U13">
            <v>0</v>
          </cell>
          <cell r="V13">
            <v>0</v>
          </cell>
        </row>
        <row r="14">
          <cell r="B14" t="str">
            <v>Days</v>
          </cell>
          <cell r="C14" t="str">
            <v>Wks</v>
          </cell>
          <cell r="D14" t="str">
            <v>Days</v>
          </cell>
          <cell r="E14" t="str">
            <v>Days</v>
          </cell>
          <cell r="F14" t="str">
            <v>Wks</v>
          </cell>
          <cell r="G14" t="str">
            <v>Days</v>
          </cell>
          <cell r="N14" t="str">
            <v>Rtm</v>
          </cell>
          <cell r="O14">
            <v>36359.5</v>
          </cell>
          <cell r="R14">
            <v>11</v>
          </cell>
          <cell r="S14" t="str">
            <v>Days</v>
          </cell>
          <cell r="T14">
            <v>0</v>
          </cell>
          <cell r="U14">
            <v>0</v>
          </cell>
          <cell r="V14">
            <v>0</v>
          </cell>
        </row>
        <row r="15">
          <cell r="B15">
            <v>14</v>
          </cell>
          <cell r="C15">
            <v>12</v>
          </cell>
          <cell r="D15">
            <v>114</v>
          </cell>
          <cell r="E15">
            <v>812</v>
          </cell>
          <cell r="F15">
            <v>7.5</v>
          </cell>
          <cell r="G15">
            <v>82.5</v>
          </cell>
          <cell r="O15" t="str">
            <v>PROJECTED RTM</v>
          </cell>
          <cell r="Q15">
            <v>36337</v>
          </cell>
          <cell r="R15">
            <v>105</v>
          </cell>
          <cell r="S15">
            <v>35</v>
          </cell>
        </row>
        <row r="16">
          <cell r="O16" t="str">
            <v>PROJECTED STREET</v>
          </cell>
          <cell r="Q16">
            <v>36367</v>
          </cell>
        </row>
        <row r="17">
          <cell r="O17" t="str">
            <v>+ or - Scheduled Date</v>
          </cell>
          <cell r="Q17">
            <v>0</v>
          </cell>
        </row>
        <row r="19">
          <cell r="N19" t="str">
            <v>PROJECT 2</v>
          </cell>
          <cell r="Q19">
            <v>3000</v>
          </cell>
          <cell r="R19" t="str">
            <v>WK Count</v>
          </cell>
          <cell r="S19" t="str">
            <v>Total Days</v>
          </cell>
        </row>
        <row r="20">
          <cell r="A20" t="str">
            <v>CALCULATION TABLE TO DRIVE GANTT CHART</v>
          </cell>
          <cell r="O20" t="str">
            <v>START</v>
          </cell>
          <cell r="P20" t="str">
            <v>END</v>
          </cell>
          <cell r="T20">
            <v>0</v>
          </cell>
          <cell r="U20">
            <v>0</v>
          </cell>
          <cell r="V20">
            <v>0</v>
          </cell>
        </row>
        <row r="21">
          <cell r="A21" t="str">
            <v>PHASE 1</v>
          </cell>
          <cell r="C21" t="str">
            <v>PHASE 2</v>
          </cell>
          <cell r="F21" t="str">
            <v>PHASE 3</v>
          </cell>
          <cell r="L21" t="str">
            <v>RELEASE</v>
          </cell>
          <cell r="N21" t="str">
            <v>Prep Projection</v>
          </cell>
          <cell r="O21">
            <v>36196</v>
          </cell>
          <cell r="P21">
            <v>36262.5</v>
          </cell>
          <cell r="Q21">
            <v>400</v>
          </cell>
          <cell r="R21">
            <v>10</v>
          </cell>
          <cell r="S21">
            <v>66.5</v>
          </cell>
          <cell r="T21">
            <v>0</v>
          </cell>
          <cell r="U21">
            <v>0</v>
          </cell>
          <cell r="V21">
            <v>0</v>
          </cell>
        </row>
        <row r="22">
          <cell r="A22" t="str">
            <v>Wks</v>
          </cell>
          <cell r="B22" t="str">
            <v>Days</v>
          </cell>
          <cell r="C22" t="str">
            <v>Wks</v>
          </cell>
          <cell r="D22" t="str">
            <v>Days</v>
          </cell>
          <cell r="E22" t="str">
            <v>UNITS</v>
          </cell>
          <cell r="F22" t="str">
            <v>Wks</v>
          </cell>
          <cell r="G22" t="str">
            <v>Days</v>
          </cell>
          <cell r="H22" t="str">
            <v>ALPHA</v>
          </cell>
          <cell r="I22" t="str">
            <v>BETA</v>
          </cell>
          <cell r="J22" t="str">
            <v>RTM</v>
          </cell>
          <cell r="N22" t="str">
            <v>Animation Projection</v>
          </cell>
          <cell r="O22">
            <v>36210</v>
          </cell>
          <cell r="P22">
            <v>36282</v>
          </cell>
          <cell r="Q22">
            <v>500</v>
          </cell>
          <cell r="R22">
            <v>10</v>
          </cell>
          <cell r="S22">
            <v>72</v>
          </cell>
          <cell r="T22">
            <v>0</v>
          </cell>
          <cell r="U22">
            <v>0</v>
          </cell>
          <cell r="V22">
            <v>0</v>
          </cell>
        </row>
        <row r="23">
          <cell r="A23">
            <v>7.5</v>
          </cell>
          <cell r="B23">
            <v>66.5</v>
          </cell>
          <cell r="C23">
            <v>6</v>
          </cell>
          <cell r="D23">
            <v>72</v>
          </cell>
          <cell r="E23">
            <v>3000</v>
          </cell>
          <cell r="F23">
            <v>6</v>
          </cell>
          <cell r="G23">
            <v>56</v>
          </cell>
          <cell r="H23">
            <v>21</v>
          </cell>
          <cell r="I23">
            <v>29</v>
          </cell>
          <cell r="J23">
            <v>29</v>
          </cell>
          <cell r="K23">
            <v>29</v>
          </cell>
          <cell r="N23" t="str">
            <v>Ink &amp; Paint Projection</v>
          </cell>
          <cell r="O23">
            <v>36240</v>
          </cell>
          <cell r="P23">
            <v>36296</v>
          </cell>
          <cell r="Q23">
            <v>500</v>
          </cell>
          <cell r="R23">
            <v>8</v>
          </cell>
          <cell r="S23">
            <v>56</v>
          </cell>
          <cell r="T23">
            <v>0</v>
          </cell>
          <cell r="U23">
            <v>0</v>
          </cell>
          <cell r="V23">
            <v>0</v>
          </cell>
        </row>
        <row r="24">
          <cell r="N24" t="str">
            <v>Engineering</v>
          </cell>
          <cell r="O24">
            <v>36261</v>
          </cell>
          <cell r="P24">
            <v>36375</v>
          </cell>
          <cell r="Q24">
            <v>250</v>
          </cell>
          <cell r="R24">
            <v>17</v>
          </cell>
          <cell r="S24">
            <v>114</v>
          </cell>
          <cell r="T24">
            <v>0</v>
          </cell>
          <cell r="U24">
            <v>0</v>
          </cell>
          <cell r="V24">
            <v>0</v>
          </cell>
        </row>
        <row r="25">
          <cell r="C25" t="str">
            <v>ENGINEERING</v>
          </cell>
          <cell r="F25" t="str">
            <v>TESTING</v>
          </cell>
          <cell r="N25" t="str">
            <v>Testing</v>
          </cell>
          <cell r="O25">
            <v>36308</v>
          </cell>
          <cell r="P25">
            <v>36390.5</v>
          </cell>
          <cell r="Q25">
            <v>400</v>
          </cell>
          <cell r="R25">
            <v>12</v>
          </cell>
          <cell r="S25">
            <v>82.5</v>
          </cell>
          <cell r="T25">
            <v>0</v>
          </cell>
          <cell r="U25">
            <v>0</v>
          </cell>
          <cell r="V25">
            <v>0</v>
          </cell>
        </row>
        <row r="26">
          <cell r="B26" t="str">
            <v>Days</v>
          </cell>
          <cell r="C26" t="str">
            <v>Wks</v>
          </cell>
          <cell r="D26" t="str">
            <v>Days</v>
          </cell>
          <cell r="E26" t="str">
            <v>Days</v>
          </cell>
          <cell r="F26" t="str">
            <v>Wks</v>
          </cell>
          <cell r="G26" t="str">
            <v>Days</v>
          </cell>
          <cell r="N26" t="str">
            <v>Rtm</v>
          </cell>
          <cell r="O26">
            <v>36390.5</v>
          </cell>
          <cell r="P26" t="e">
            <v>#VALUE!</v>
          </cell>
          <cell r="Q26">
            <v>400</v>
          </cell>
          <cell r="R26">
            <v>12</v>
          </cell>
          <cell r="S26" t="str">
            <v>Days</v>
          </cell>
          <cell r="T26">
            <v>0</v>
          </cell>
          <cell r="U26">
            <v>0</v>
          </cell>
          <cell r="V26">
            <v>0</v>
          </cell>
        </row>
        <row r="27">
          <cell r="B27">
            <v>14</v>
          </cell>
          <cell r="C27">
            <v>12</v>
          </cell>
          <cell r="D27">
            <v>114</v>
          </cell>
          <cell r="E27">
            <v>812</v>
          </cell>
          <cell r="F27">
            <v>7.5</v>
          </cell>
          <cell r="G27">
            <v>82.5</v>
          </cell>
          <cell r="O27" t="str">
            <v>PROJECTED RTM</v>
          </cell>
          <cell r="Q27">
            <v>36375</v>
          </cell>
          <cell r="R27">
            <v>112</v>
          </cell>
          <cell r="S27">
            <v>42</v>
          </cell>
        </row>
        <row r="28">
          <cell r="O28" t="str">
            <v>PROJECTED STREET</v>
          </cell>
          <cell r="Q28">
            <v>36405</v>
          </cell>
        </row>
        <row r="29">
          <cell r="O29" t="str">
            <v>+ or - Scheduled Date</v>
          </cell>
          <cell r="Q29">
            <v>0</v>
          </cell>
        </row>
        <row r="31">
          <cell r="N31" t="str">
            <v>PROJECT 3</v>
          </cell>
          <cell r="Q31">
            <v>3000</v>
          </cell>
          <cell r="R31" t="str">
            <v>WK Count</v>
          </cell>
          <cell r="S31" t="str">
            <v>Total Days</v>
          </cell>
        </row>
        <row r="32">
          <cell r="A32" t="str">
            <v>CALCULATION TABLE TO DRIVE GANTT CHART</v>
          </cell>
          <cell r="O32" t="str">
            <v>START</v>
          </cell>
          <cell r="P32" t="str">
            <v>END</v>
          </cell>
          <cell r="T32">
            <v>0</v>
          </cell>
          <cell r="U32">
            <v>0</v>
          </cell>
          <cell r="V32">
            <v>0</v>
          </cell>
        </row>
        <row r="33">
          <cell r="A33" t="str">
            <v>PHASE 1</v>
          </cell>
          <cell r="C33" t="str">
            <v>PHASE 2</v>
          </cell>
          <cell r="F33" t="str">
            <v>PHASE 3</v>
          </cell>
          <cell r="L33" t="str">
            <v>RELEASE</v>
          </cell>
          <cell r="N33" t="str">
            <v>Prep Projection</v>
          </cell>
          <cell r="O33">
            <v>36241</v>
          </cell>
          <cell r="P33">
            <v>36307.5</v>
          </cell>
          <cell r="Q33">
            <v>400</v>
          </cell>
          <cell r="R33">
            <v>10</v>
          </cell>
          <cell r="S33">
            <v>66.5</v>
          </cell>
          <cell r="T33">
            <v>0</v>
          </cell>
          <cell r="U33">
            <v>0</v>
          </cell>
          <cell r="V33">
            <v>0</v>
          </cell>
        </row>
        <row r="34">
          <cell r="A34" t="str">
            <v>Wks</v>
          </cell>
          <cell r="B34" t="str">
            <v>Days</v>
          </cell>
          <cell r="C34" t="str">
            <v>Wks</v>
          </cell>
          <cell r="D34" t="str">
            <v>Days</v>
          </cell>
          <cell r="E34" t="str">
            <v>UNITS</v>
          </cell>
          <cell r="F34" t="str">
            <v>Wks</v>
          </cell>
          <cell r="G34" t="str">
            <v>Days</v>
          </cell>
          <cell r="H34" t="str">
            <v>ALPHA</v>
          </cell>
          <cell r="I34" t="str">
            <v>BETA</v>
          </cell>
          <cell r="J34" t="str">
            <v>RTM</v>
          </cell>
          <cell r="N34" t="str">
            <v>Animation Projection</v>
          </cell>
          <cell r="O34">
            <v>36255</v>
          </cell>
          <cell r="P34">
            <v>36327</v>
          </cell>
          <cell r="Q34">
            <v>500</v>
          </cell>
          <cell r="R34">
            <v>11</v>
          </cell>
          <cell r="S34">
            <v>72</v>
          </cell>
          <cell r="T34">
            <v>0</v>
          </cell>
          <cell r="U34">
            <v>0</v>
          </cell>
          <cell r="V34">
            <v>0</v>
          </cell>
        </row>
        <row r="35">
          <cell r="A35">
            <v>7.5</v>
          </cell>
          <cell r="B35">
            <v>66.5</v>
          </cell>
          <cell r="C35">
            <v>6</v>
          </cell>
          <cell r="D35">
            <v>72</v>
          </cell>
          <cell r="E35">
            <v>3000</v>
          </cell>
          <cell r="F35">
            <v>6</v>
          </cell>
          <cell r="G35">
            <v>56</v>
          </cell>
          <cell r="H35">
            <v>21</v>
          </cell>
          <cell r="I35">
            <v>29</v>
          </cell>
          <cell r="J35">
            <v>29</v>
          </cell>
          <cell r="K35">
            <v>29</v>
          </cell>
          <cell r="N35" t="str">
            <v>Ink &amp; Paint Projection</v>
          </cell>
          <cell r="O35">
            <v>36285</v>
          </cell>
          <cell r="P35">
            <v>36341</v>
          </cell>
          <cell r="Q35">
            <v>500</v>
          </cell>
          <cell r="R35">
            <v>8</v>
          </cell>
          <cell r="S35">
            <v>56</v>
          </cell>
          <cell r="T35">
            <v>0</v>
          </cell>
          <cell r="U35">
            <v>0</v>
          </cell>
          <cell r="V35">
            <v>0</v>
          </cell>
        </row>
        <row r="36">
          <cell r="N36" t="str">
            <v>Engineering</v>
          </cell>
          <cell r="O36">
            <v>36306</v>
          </cell>
          <cell r="P36">
            <v>36420</v>
          </cell>
          <cell r="Q36">
            <v>250</v>
          </cell>
          <cell r="R36">
            <v>16</v>
          </cell>
          <cell r="S36">
            <v>114</v>
          </cell>
          <cell r="T36">
            <v>0</v>
          </cell>
          <cell r="U36">
            <v>0</v>
          </cell>
          <cell r="V36">
            <v>0</v>
          </cell>
        </row>
        <row r="37">
          <cell r="C37" t="str">
            <v>ENGINEERING</v>
          </cell>
          <cell r="F37" t="str">
            <v>TESTING</v>
          </cell>
          <cell r="N37" t="str">
            <v>Testing</v>
          </cell>
          <cell r="O37">
            <v>36353</v>
          </cell>
          <cell r="P37">
            <v>36435.5</v>
          </cell>
          <cell r="Q37">
            <v>400</v>
          </cell>
          <cell r="R37">
            <v>12</v>
          </cell>
          <cell r="S37">
            <v>82.5</v>
          </cell>
          <cell r="T37">
            <v>0</v>
          </cell>
          <cell r="U37">
            <v>0</v>
          </cell>
          <cell r="V37">
            <v>0</v>
          </cell>
        </row>
        <row r="38">
          <cell r="B38" t="str">
            <v>Days</v>
          </cell>
          <cell r="C38" t="str">
            <v>Wks</v>
          </cell>
          <cell r="D38" t="str">
            <v>Days</v>
          </cell>
          <cell r="E38" t="str">
            <v>Days</v>
          </cell>
          <cell r="F38" t="str">
            <v>Wks</v>
          </cell>
          <cell r="G38" t="str">
            <v>Days</v>
          </cell>
          <cell r="N38" t="str">
            <v>Rtm</v>
          </cell>
          <cell r="O38">
            <v>36435.5</v>
          </cell>
          <cell r="P38" t="e">
            <v>#VALUE!</v>
          </cell>
          <cell r="Q38">
            <v>400</v>
          </cell>
          <cell r="R38">
            <v>12</v>
          </cell>
          <cell r="S38" t="str">
            <v>Days</v>
          </cell>
          <cell r="T38">
            <v>0</v>
          </cell>
          <cell r="U38">
            <v>0</v>
          </cell>
          <cell r="V38">
            <v>0</v>
          </cell>
        </row>
        <row r="39">
          <cell r="B39">
            <v>14</v>
          </cell>
          <cell r="C39">
            <v>12</v>
          </cell>
          <cell r="D39">
            <v>114</v>
          </cell>
          <cell r="E39">
            <v>812</v>
          </cell>
          <cell r="F39">
            <v>7.5</v>
          </cell>
          <cell r="G39">
            <v>82.5</v>
          </cell>
          <cell r="O39" t="str">
            <v>PROJECTED RTM</v>
          </cell>
          <cell r="Q39">
            <v>36420</v>
          </cell>
          <cell r="R39">
            <v>119</v>
          </cell>
          <cell r="S39">
            <v>42</v>
          </cell>
        </row>
        <row r="40">
          <cell r="O40" t="str">
            <v>PROJECTED STREET</v>
          </cell>
          <cell r="Q40">
            <v>36450</v>
          </cell>
        </row>
        <row r="41">
          <cell r="O41" t="str">
            <v>+ or - Scheduled Date</v>
          </cell>
          <cell r="Q41">
            <v>0</v>
          </cell>
        </row>
        <row r="43">
          <cell r="N43" t="str">
            <v>PROJECT 4</v>
          </cell>
          <cell r="Q43">
            <v>3000</v>
          </cell>
          <cell r="R43" t="str">
            <v>WK Count</v>
          </cell>
          <cell r="S43" t="str">
            <v>Total Days</v>
          </cell>
        </row>
        <row r="44">
          <cell r="A44" t="str">
            <v>CALCULATION TABLE TO DRIVE GANTT CHART</v>
          </cell>
          <cell r="O44" t="str">
            <v>START</v>
          </cell>
          <cell r="P44" t="str">
            <v>END</v>
          </cell>
          <cell r="T44">
            <v>0</v>
          </cell>
          <cell r="U44">
            <v>0</v>
          </cell>
          <cell r="V44">
            <v>0</v>
          </cell>
        </row>
        <row r="45">
          <cell r="A45" t="str">
            <v>PHASE 1</v>
          </cell>
          <cell r="C45" t="str">
            <v>PHASE 2</v>
          </cell>
          <cell r="F45" t="str">
            <v>PHASE 3</v>
          </cell>
          <cell r="L45" t="str">
            <v>RELEASE</v>
          </cell>
          <cell r="N45" t="str">
            <v>Prep Projection</v>
          </cell>
          <cell r="O45">
            <v>36296</v>
          </cell>
          <cell r="P45">
            <v>36362.5</v>
          </cell>
          <cell r="Q45">
            <v>400</v>
          </cell>
          <cell r="R45">
            <v>10</v>
          </cell>
          <cell r="S45">
            <v>66.5</v>
          </cell>
          <cell r="T45">
            <v>0</v>
          </cell>
          <cell r="U45">
            <v>0</v>
          </cell>
          <cell r="V45">
            <v>0</v>
          </cell>
        </row>
        <row r="46">
          <cell r="A46" t="str">
            <v>Wks</v>
          </cell>
          <cell r="B46" t="str">
            <v>Days</v>
          </cell>
          <cell r="C46" t="str">
            <v>Wks</v>
          </cell>
          <cell r="D46" t="str">
            <v>Days</v>
          </cell>
          <cell r="E46" t="str">
            <v>UNITS</v>
          </cell>
          <cell r="F46" t="str">
            <v>Wks</v>
          </cell>
          <cell r="G46" t="str">
            <v>Days</v>
          </cell>
          <cell r="H46" t="str">
            <v>ALPHA</v>
          </cell>
          <cell r="I46" t="str">
            <v>BETA</v>
          </cell>
          <cell r="J46" t="str">
            <v>RTM</v>
          </cell>
          <cell r="N46" t="str">
            <v>Animation Projection</v>
          </cell>
          <cell r="O46">
            <v>36310</v>
          </cell>
          <cell r="P46">
            <v>36375</v>
          </cell>
          <cell r="Q46">
            <v>600</v>
          </cell>
          <cell r="R46">
            <v>10</v>
          </cell>
          <cell r="S46">
            <v>65</v>
          </cell>
          <cell r="T46">
            <v>0</v>
          </cell>
          <cell r="U46">
            <v>0</v>
          </cell>
          <cell r="V46">
            <v>0</v>
          </cell>
        </row>
        <row r="47">
          <cell r="A47">
            <v>7.5</v>
          </cell>
          <cell r="B47">
            <v>66.5</v>
          </cell>
          <cell r="C47">
            <v>5</v>
          </cell>
          <cell r="D47">
            <v>65</v>
          </cell>
          <cell r="E47">
            <v>3000</v>
          </cell>
          <cell r="F47">
            <v>5</v>
          </cell>
          <cell r="G47">
            <v>49</v>
          </cell>
          <cell r="H47">
            <v>21</v>
          </cell>
          <cell r="I47">
            <v>29</v>
          </cell>
          <cell r="J47">
            <v>29</v>
          </cell>
          <cell r="K47">
            <v>29</v>
          </cell>
          <cell r="N47" t="str">
            <v>Ink &amp; Paint Projection</v>
          </cell>
          <cell r="O47">
            <v>36340</v>
          </cell>
          <cell r="P47">
            <v>36389</v>
          </cell>
          <cell r="Q47">
            <v>600</v>
          </cell>
          <cell r="R47">
            <v>7</v>
          </cell>
          <cell r="S47">
            <v>49</v>
          </cell>
          <cell r="T47">
            <v>0</v>
          </cell>
          <cell r="U47">
            <v>0</v>
          </cell>
          <cell r="V47">
            <v>0</v>
          </cell>
        </row>
        <row r="48">
          <cell r="N48" t="str">
            <v>Engineering</v>
          </cell>
          <cell r="O48">
            <v>36370</v>
          </cell>
          <cell r="P48">
            <v>36484</v>
          </cell>
          <cell r="Q48">
            <v>250</v>
          </cell>
          <cell r="R48">
            <v>16</v>
          </cell>
          <cell r="S48">
            <v>114</v>
          </cell>
          <cell r="T48">
            <v>0</v>
          </cell>
          <cell r="U48">
            <v>0</v>
          </cell>
          <cell r="V48">
            <v>0</v>
          </cell>
        </row>
        <row r="49">
          <cell r="C49" t="str">
            <v>ENGINEERING</v>
          </cell>
          <cell r="F49" t="str">
            <v>TESTING</v>
          </cell>
          <cell r="N49" t="str">
            <v>Testing</v>
          </cell>
          <cell r="O49">
            <v>36417</v>
          </cell>
          <cell r="P49">
            <v>36499.5</v>
          </cell>
          <cell r="Q49">
            <v>400</v>
          </cell>
          <cell r="R49">
            <v>11</v>
          </cell>
          <cell r="S49">
            <v>82.5</v>
          </cell>
          <cell r="T49">
            <v>0</v>
          </cell>
          <cell r="U49">
            <v>0</v>
          </cell>
          <cell r="V49">
            <v>0</v>
          </cell>
        </row>
        <row r="50">
          <cell r="B50" t="str">
            <v>Days</v>
          </cell>
          <cell r="C50" t="str">
            <v>Wks</v>
          </cell>
          <cell r="D50" t="str">
            <v>Days</v>
          </cell>
          <cell r="E50" t="str">
            <v>Days</v>
          </cell>
          <cell r="F50" t="str">
            <v>Wks</v>
          </cell>
          <cell r="G50" t="str">
            <v>Days</v>
          </cell>
          <cell r="N50" t="str">
            <v>Rtm</v>
          </cell>
          <cell r="O50">
            <v>36499.5</v>
          </cell>
          <cell r="P50" t="e">
            <v>#VALUE!</v>
          </cell>
          <cell r="Q50">
            <v>400</v>
          </cell>
          <cell r="R50">
            <v>11</v>
          </cell>
          <cell r="S50" t="str">
            <v>Days</v>
          </cell>
          <cell r="T50">
            <v>0</v>
          </cell>
          <cell r="U50">
            <v>0</v>
          </cell>
          <cell r="V50">
            <v>0</v>
          </cell>
        </row>
        <row r="51">
          <cell r="B51">
            <v>14</v>
          </cell>
          <cell r="C51">
            <v>12</v>
          </cell>
          <cell r="D51">
            <v>114</v>
          </cell>
          <cell r="E51">
            <v>812</v>
          </cell>
          <cell r="F51">
            <v>7.5</v>
          </cell>
          <cell r="G51">
            <v>82.5</v>
          </cell>
          <cell r="O51" t="str">
            <v>PROJECTED RTM</v>
          </cell>
          <cell r="Q51">
            <v>36468</v>
          </cell>
          <cell r="R51">
            <v>112</v>
          </cell>
          <cell r="S51">
            <v>35</v>
          </cell>
        </row>
        <row r="52">
          <cell r="O52" t="str">
            <v>PROJECTED STREET</v>
          </cell>
          <cell r="Q52">
            <v>36498</v>
          </cell>
        </row>
        <row r="53">
          <cell r="O53" t="str">
            <v>+ or - Scheduled Date</v>
          </cell>
          <cell r="Q53">
            <v>0</v>
          </cell>
        </row>
        <row r="55">
          <cell r="N55" t="str">
            <v>PROJECT 5</v>
          </cell>
          <cell r="Q55">
            <v>3000</v>
          </cell>
          <cell r="R55" t="str">
            <v>WK Count</v>
          </cell>
          <cell r="S55" t="str">
            <v>Total Days</v>
          </cell>
        </row>
        <row r="56">
          <cell r="A56" t="str">
            <v>CALCULATION TABLE TO DRIVE GANTT CHART</v>
          </cell>
          <cell r="O56" t="str">
            <v>START</v>
          </cell>
          <cell r="P56" t="str">
            <v>END</v>
          </cell>
          <cell r="T56">
            <v>0</v>
          </cell>
          <cell r="U56">
            <v>0</v>
          </cell>
          <cell r="V56">
            <v>0</v>
          </cell>
        </row>
        <row r="57">
          <cell r="A57" t="str">
            <v>PHASE 1</v>
          </cell>
          <cell r="C57" t="str">
            <v>PHASE 2</v>
          </cell>
          <cell r="F57" t="str">
            <v>PHASE 3</v>
          </cell>
          <cell r="L57" t="str">
            <v>RELEASE</v>
          </cell>
          <cell r="N57" t="str">
            <v>Prep Projection</v>
          </cell>
          <cell r="O57">
            <v>36327</v>
          </cell>
          <cell r="P57">
            <v>36393.5</v>
          </cell>
          <cell r="Q57">
            <v>400</v>
          </cell>
          <cell r="R57">
            <v>9</v>
          </cell>
          <cell r="S57">
            <v>66.5</v>
          </cell>
          <cell r="T57">
            <v>0</v>
          </cell>
          <cell r="U57">
            <v>0</v>
          </cell>
          <cell r="V57">
            <v>0</v>
          </cell>
        </row>
        <row r="58">
          <cell r="A58" t="str">
            <v>Wks</v>
          </cell>
          <cell r="B58" t="str">
            <v>Days</v>
          </cell>
          <cell r="C58" t="str">
            <v>Wks</v>
          </cell>
          <cell r="D58" t="str">
            <v>Days</v>
          </cell>
          <cell r="E58" t="str">
            <v>UNITS</v>
          </cell>
          <cell r="F58" t="str">
            <v>Wks</v>
          </cell>
          <cell r="G58" t="str">
            <v>Days</v>
          </cell>
          <cell r="H58" t="str">
            <v>ALPHA</v>
          </cell>
          <cell r="I58" t="str">
            <v>BETA</v>
          </cell>
          <cell r="J58" t="str">
            <v>RTM</v>
          </cell>
          <cell r="N58" t="str">
            <v>Animation Projection</v>
          </cell>
          <cell r="O58">
            <v>36341</v>
          </cell>
          <cell r="P58">
            <v>36423.5</v>
          </cell>
          <cell r="Q58">
            <v>400</v>
          </cell>
          <cell r="R58">
            <v>12</v>
          </cell>
          <cell r="S58">
            <v>82.5</v>
          </cell>
          <cell r="T58">
            <v>0</v>
          </cell>
          <cell r="U58">
            <v>0</v>
          </cell>
          <cell r="V58">
            <v>0</v>
          </cell>
        </row>
        <row r="59">
          <cell r="A59">
            <v>7.5</v>
          </cell>
          <cell r="B59">
            <v>66.5</v>
          </cell>
          <cell r="C59">
            <v>7.5</v>
          </cell>
          <cell r="D59">
            <v>82.5</v>
          </cell>
          <cell r="E59">
            <v>3000</v>
          </cell>
          <cell r="F59">
            <v>7.5</v>
          </cell>
          <cell r="G59">
            <v>66.5</v>
          </cell>
          <cell r="H59">
            <v>21</v>
          </cell>
          <cell r="I59">
            <v>29</v>
          </cell>
          <cell r="J59">
            <v>29</v>
          </cell>
          <cell r="K59">
            <v>29</v>
          </cell>
          <cell r="N59" t="str">
            <v>Ink &amp; Paint Projection</v>
          </cell>
          <cell r="O59">
            <v>36371</v>
          </cell>
          <cell r="P59">
            <v>36437.5</v>
          </cell>
          <cell r="Q59">
            <v>400</v>
          </cell>
          <cell r="R59">
            <v>10</v>
          </cell>
          <cell r="S59">
            <v>66.5</v>
          </cell>
          <cell r="T59">
            <v>0</v>
          </cell>
          <cell r="U59">
            <v>0</v>
          </cell>
          <cell r="V59">
            <v>0</v>
          </cell>
        </row>
        <row r="60">
          <cell r="N60" t="str">
            <v>Engineering</v>
          </cell>
          <cell r="O60">
            <v>36401</v>
          </cell>
          <cell r="P60">
            <v>36515</v>
          </cell>
          <cell r="Q60">
            <v>250</v>
          </cell>
          <cell r="R60">
            <v>17</v>
          </cell>
          <cell r="S60">
            <v>114</v>
          </cell>
          <cell r="T60">
            <v>0</v>
          </cell>
          <cell r="U60">
            <v>0</v>
          </cell>
          <cell r="V60">
            <v>0</v>
          </cell>
        </row>
        <row r="61">
          <cell r="C61" t="str">
            <v>ENGINEERING</v>
          </cell>
          <cell r="F61" t="str">
            <v>TESTING</v>
          </cell>
          <cell r="N61" t="str">
            <v>Testing</v>
          </cell>
          <cell r="O61">
            <v>36448</v>
          </cell>
          <cell r="P61">
            <v>36530.5</v>
          </cell>
          <cell r="Q61">
            <v>400</v>
          </cell>
          <cell r="R61">
            <v>12</v>
          </cell>
          <cell r="S61">
            <v>82.5</v>
          </cell>
          <cell r="T61">
            <v>0</v>
          </cell>
          <cell r="U61">
            <v>0</v>
          </cell>
          <cell r="V61">
            <v>0</v>
          </cell>
        </row>
        <row r="62">
          <cell r="B62" t="str">
            <v>Days</v>
          </cell>
          <cell r="C62" t="str">
            <v>Wks</v>
          </cell>
          <cell r="D62" t="str">
            <v>Days</v>
          </cell>
          <cell r="E62" t="str">
            <v>Days</v>
          </cell>
          <cell r="F62" t="str">
            <v>Wks</v>
          </cell>
          <cell r="G62" t="str">
            <v>Days</v>
          </cell>
          <cell r="N62" t="str">
            <v>Rtm</v>
          </cell>
          <cell r="O62">
            <v>36530.5</v>
          </cell>
          <cell r="P62" t="e">
            <v>#VALUE!</v>
          </cell>
          <cell r="Q62">
            <v>400</v>
          </cell>
          <cell r="R62">
            <v>12</v>
          </cell>
          <cell r="S62" t="str">
            <v>Days</v>
          </cell>
          <cell r="T62">
            <v>0</v>
          </cell>
          <cell r="U62">
            <v>0</v>
          </cell>
          <cell r="V62">
            <v>0</v>
          </cell>
        </row>
        <row r="63">
          <cell r="B63">
            <v>14</v>
          </cell>
          <cell r="C63">
            <v>12</v>
          </cell>
          <cell r="D63">
            <v>114</v>
          </cell>
          <cell r="E63">
            <v>812</v>
          </cell>
          <cell r="F63">
            <v>7.5</v>
          </cell>
          <cell r="G63">
            <v>82.5</v>
          </cell>
          <cell r="O63" t="str">
            <v>PROJECTED RTM</v>
          </cell>
          <cell r="Q63">
            <v>36516.5</v>
          </cell>
          <cell r="R63">
            <v>126</v>
          </cell>
          <cell r="S63">
            <v>52.5</v>
          </cell>
        </row>
        <row r="64">
          <cell r="O64" t="str">
            <v>PROJECTED STREET</v>
          </cell>
          <cell r="Q64">
            <v>36546.5</v>
          </cell>
        </row>
        <row r="65">
          <cell r="O65" t="str">
            <v>+ or - Scheduled Date</v>
          </cell>
          <cell r="Q65">
            <v>0</v>
          </cell>
        </row>
        <row r="67">
          <cell r="N67" t="str">
            <v>PROJECT 6</v>
          </cell>
          <cell r="Q67">
            <v>3000</v>
          </cell>
          <cell r="R67" t="str">
            <v>WK Count</v>
          </cell>
          <cell r="S67" t="str">
            <v>Total Days</v>
          </cell>
        </row>
        <row r="68">
          <cell r="A68" t="str">
            <v>CALCULATION TABLE TO DRIVE GANTT CHART</v>
          </cell>
          <cell r="O68" t="str">
            <v>START</v>
          </cell>
          <cell r="P68" t="str">
            <v>END</v>
          </cell>
          <cell r="T68">
            <v>0</v>
          </cell>
          <cell r="U68">
            <v>0</v>
          </cell>
          <cell r="V68">
            <v>0</v>
          </cell>
        </row>
        <row r="69">
          <cell r="A69" t="str">
            <v>PHASE 1</v>
          </cell>
          <cell r="C69" t="str">
            <v>PHASE 2</v>
          </cell>
          <cell r="F69" t="str">
            <v>PHASE 3</v>
          </cell>
          <cell r="L69" t="str">
            <v>RELEASE</v>
          </cell>
          <cell r="N69" t="str">
            <v>Prep Projection</v>
          </cell>
          <cell r="O69">
            <v>36382</v>
          </cell>
          <cell r="P69">
            <v>36448.5</v>
          </cell>
          <cell r="Q69">
            <v>400</v>
          </cell>
          <cell r="R69">
            <v>9</v>
          </cell>
          <cell r="S69">
            <v>66.5</v>
          </cell>
          <cell r="T69">
            <v>0</v>
          </cell>
          <cell r="U69">
            <v>0</v>
          </cell>
          <cell r="V69">
            <v>0</v>
          </cell>
        </row>
        <row r="70">
          <cell r="A70" t="str">
            <v>Wks</v>
          </cell>
          <cell r="B70" t="str">
            <v>Days</v>
          </cell>
          <cell r="C70" t="str">
            <v>Wks</v>
          </cell>
          <cell r="D70" t="str">
            <v>Days</v>
          </cell>
          <cell r="E70" t="str">
            <v>UNITS</v>
          </cell>
          <cell r="F70" t="str">
            <v>Wks</v>
          </cell>
          <cell r="G70" t="str">
            <v>Days</v>
          </cell>
          <cell r="H70" t="str">
            <v>ALPHA</v>
          </cell>
          <cell r="I70" t="str">
            <v>BETA</v>
          </cell>
          <cell r="J70" t="str">
            <v>RTM</v>
          </cell>
          <cell r="N70" t="str">
            <v>Animation Projection</v>
          </cell>
          <cell r="O70">
            <v>36396</v>
          </cell>
          <cell r="P70">
            <v>36478.5</v>
          </cell>
          <cell r="Q70">
            <v>400</v>
          </cell>
          <cell r="R70">
            <v>11</v>
          </cell>
          <cell r="S70">
            <v>82.5</v>
          </cell>
          <cell r="T70">
            <v>0</v>
          </cell>
          <cell r="U70">
            <v>0</v>
          </cell>
          <cell r="V70">
            <v>0</v>
          </cell>
        </row>
        <row r="71">
          <cell r="A71">
            <v>7.5</v>
          </cell>
          <cell r="B71">
            <v>66.5</v>
          </cell>
          <cell r="C71">
            <v>7.5</v>
          </cell>
          <cell r="D71">
            <v>82.5</v>
          </cell>
          <cell r="E71">
            <v>3000</v>
          </cell>
          <cell r="F71">
            <v>7.5</v>
          </cell>
          <cell r="G71">
            <v>66.5</v>
          </cell>
          <cell r="H71">
            <v>21</v>
          </cell>
          <cell r="I71">
            <v>29</v>
          </cell>
          <cell r="J71">
            <v>29</v>
          </cell>
          <cell r="K71">
            <v>29</v>
          </cell>
          <cell r="N71" t="str">
            <v>Ink &amp; Paint Projection</v>
          </cell>
          <cell r="O71">
            <v>36426</v>
          </cell>
          <cell r="P71">
            <v>36492.5</v>
          </cell>
          <cell r="Q71">
            <v>400</v>
          </cell>
          <cell r="R71">
            <v>9</v>
          </cell>
          <cell r="S71">
            <v>66.5</v>
          </cell>
          <cell r="T71">
            <v>0</v>
          </cell>
          <cell r="U71">
            <v>0</v>
          </cell>
          <cell r="V71">
            <v>0</v>
          </cell>
        </row>
        <row r="72">
          <cell r="N72" t="str">
            <v>Engineering</v>
          </cell>
          <cell r="O72">
            <v>36446</v>
          </cell>
          <cell r="P72">
            <v>36560</v>
          </cell>
          <cell r="Q72">
            <v>250</v>
          </cell>
          <cell r="R72">
            <v>16</v>
          </cell>
          <cell r="S72">
            <v>114</v>
          </cell>
          <cell r="T72">
            <v>0</v>
          </cell>
          <cell r="U72">
            <v>0</v>
          </cell>
          <cell r="V72">
            <v>0</v>
          </cell>
        </row>
        <row r="73">
          <cell r="C73" t="str">
            <v>ENGINEERING</v>
          </cell>
          <cell r="F73" t="str">
            <v>TESTING</v>
          </cell>
          <cell r="N73" t="str">
            <v>Testing</v>
          </cell>
          <cell r="O73">
            <v>36493</v>
          </cell>
          <cell r="P73">
            <v>36575.5</v>
          </cell>
          <cell r="Q73">
            <v>400</v>
          </cell>
          <cell r="R73">
            <v>12</v>
          </cell>
          <cell r="S73">
            <v>82.5</v>
          </cell>
          <cell r="T73">
            <v>0</v>
          </cell>
          <cell r="U73">
            <v>0</v>
          </cell>
          <cell r="V73">
            <v>0</v>
          </cell>
        </row>
        <row r="74">
          <cell r="B74" t="str">
            <v>Days</v>
          </cell>
          <cell r="C74" t="str">
            <v>Wks</v>
          </cell>
          <cell r="D74" t="str">
            <v>Days</v>
          </cell>
          <cell r="E74" t="str">
            <v>Days</v>
          </cell>
          <cell r="F74" t="str">
            <v>Wks</v>
          </cell>
          <cell r="G74" t="str">
            <v>Days</v>
          </cell>
          <cell r="N74" t="str">
            <v>Rtm</v>
          </cell>
          <cell r="O74">
            <v>36575.5</v>
          </cell>
          <cell r="P74" t="e">
            <v>#VALUE!</v>
          </cell>
          <cell r="Q74">
            <v>400</v>
          </cell>
          <cell r="R74">
            <v>12</v>
          </cell>
          <cell r="S74" t="str">
            <v>Days</v>
          </cell>
          <cell r="T74">
            <v>0</v>
          </cell>
          <cell r="U74">
            <v>0</v>
          </cell>
          <cell r="V74">
            <v>0</v>
          </cell>
        </row>
        <row r="75">
          <cell r="B75">
            <v>14</v>
          </cell>
          <cell r="C75">
            <v>12</v>
          </cell>
          <cell r="D75">
            <v>114</v>
          </cell>
          <cell r="E75">
            <v>812</v>
          </cell>
          <cell r="F75">
            <v>7.5</v>
          </cell>
          <cell r="G75">
            <v>82.5</v>
          </cell>
          <cell r="O75" t="str">
            <v>PROJECTED RTM</v>
          </cell>
          <cell r="Q75">
            <v>36571.5</v>
          </cell>
          <cell r="R75">
            <v>119</v>
          </cell>
          <cell r="S75">
            <v>52.5</v>
          </cell>
        </row>
        <row r="76">
          <cell r="O76" t="str">
            <v>PROJECTED STREET</v>
          </cell>
          <cell r="Q76">
            <v>36601.5</v>
          </cell>
        </row>
        <row r="77">
          <cell r="O77" t="str">
            <v>+ or - Scheduled Date</v>
          </cell>
          <cell r="Q77">
            <v>0</v>
          </cell>
        </row>
        <row r="79">
          <cell r="N79" t="str">
            <v>PROJECT 7</v>
          </cell>
          <cell r="Q79">
            <v>3000</v>
          </cell>
          <cell r="R79" t="str">
            <v>WK Count</v>
          </cell>
          <cell r="S79" t="str">
            <v>Total Days</v>
          </cell>
        </row>
        <row r="80">
          <cell r="A80" t="str">
            <v>CALCULATION TABLE TO DRIVE GANTT CHART</v>
          </cell>
          <cell r="O80" t="str">
            <v>START</v>
          </cell>
          <cell r="P80" t="str">
            <v>END</v>
          </cell>
          <cell r="T80">
            <v>0</v>
          </cell>
          <cell r="U80">
            <v>0</v>
          </cell>
          <cell r="V80">
            <v>0</v>
          </cell>
        </row>
        <row r="81">
          <cell r="A81" t="str">
            <v>PHASE 1</v>
          </cell>
          <cell r="C81" t="str">
            <v>PHASE 2</v>
          </cell>
          <cell r="F81" t="str">
            <v>PHASE 3</v>
          </cell>
          <cell r="L81" t="str">
            <v>RELEASE</v>
          </cell>
          <cell r="N81" t="str">
            <v>Prep Projection</v>
          </cell>
          <cell r="O81">
            <v>36407</v>
          </cell>
          <cell r="P81">
            <v>36473.5</v>
          </cell>
          <cell r="Q81">
            <v>400</v>
          </cell>
          <cell r="R81">
            <v>10</v>
          </cell>
          <cell r="S81">
            <v>66.5</v>
          </cell>
          <cell r="T81">
            <v>0</v>
          </cell>
          <cell r="U81">
            <v>0</v>
          </cell>
          <cell r="V81">
            <v>0</v>
          </cell>
        </row>
        <row r="82">
          <cell r="A82" t="str">
            <v>Wks</v>
          </cell>
          <cell r="B82" t="str">
            <v>Days</v>
          </cell>
          <cell r="C82" t="str">
            <v>Wks</v>
          </cell>
          <cell r="D82" t="str">
            <v>Days</v>
          </cell>
          <cell r="E82" t="str">
            <v>UNITS</v>
          </cell>
          <cell r="F82" t="str">
            <v>Wks</v>
          </cell>
          <cell r="G82" t="str">
            <v>Days</v>
          </cell>
          <cell r="H82" t="str">
            <v>ALPHA</v>
          </cell>
          <cell r="I82" t="str">
            <v>BETA</v>
          </cell>
          <cell r="J82" t="str">
            <v>RTM</v>
          </cell>
          <cell r="N82" t="str">
            <v>Animation Projection</v>
          </cell>
          <cell r="O82">
            <v>36421</v>
          </cell>
          <cell r="P82">
            <v>36503.5</v>
          </cell>
          <cell r="Q82">
            <v>400</v>
          </cell>
          <cell r="R82">
            <v>12</v>
          </cell>
          <cell r="S82">
            <v>82.5</v>
          </cell>
          <cell r="T82">
            <v>0</v>
          </cell>
          <cell r="U82">
            <v>0</v>
          </cell>
          <cell r="V82">
            <v>0</v>
          </cell>
        </row>
        <row r="83">
          <cell r="A83">
            <v>7.5</v>
          </cell>
          <cell r="B83">
            <v>66.5</v>
          </cell>
          <cell r="C83">
            <v>7.5</v>
          </cell>
          <cell r="D83">
            <v>82.5</v>
          </cell>
          <cell r="E83">
            <v>3000</v>
          </cell>
          <cell r="F83">
            <v>7.5</v>
          </cell>
          <cell r="G83">
            <v>66.5</v>
          </cell>
          <cell r="H83">
            <v>21</v>
          </cell>
          <cell r="I83">
            <v>29</v>
          </cell>
          <cell r="J83">
            <v>29</v>
          </cell>
          <cell r="K83">
            <v>29</v>
          </cell>
          <cell r="N83" t="str">
            <v>Ink &amp; Paint Projection</v>
          </cell>
          <cell r="O83">
            <v>36451</v>
          </cell>
          <cell r="P83">
            <v>36517.5</v>
          </cell>
          <cell r="Q83">
            <v>400</v>
          </cell>
          <cell r="R83">
            <v>10</v>
          </cell>
          <cell r="S83">
            <v>66.5</v>
          </cell>
          <cell r="T83">
            <v>0</v>
          </cell>
          <cell r="U83">
            <v>0</v>
          </cell>
          <cell r="V83">
            <v>0</v>
          </cell>
        </row>
        <row r="84">
          <cell r="N84" t="str">
            <v>Engineering</v>
          </cell>
          <cell r="O84">
            <v>36490</v>
          </cell>
          <cell r="P84">
            <v>36604</v>
          </cell>
          <cell r="Q84">
            <v>250</v>
          </cell>
          <cell r="R84">
            <v>16</v>
          </cell>
          <cell r="S84">
            <v>114</v>
          </cell>
          <cell r="T84">
            <v>0</v>
          </cell>
          <cell r="U84">
            <v>0</v>
          </cell>
          <cell r="V84">
            <v>0</v>
          </cell>
        </row>
        <row r="85">
          <cell r="C85" t="str">
            <v>ENGINEERING</v>
          </cell>
          <cell r="F85" t="str">
            <v>TESTING</v>
          </cell>
          <cell r="N85" t="str">
            <v>Testing</v>
          </cell>
          <cell r="O85">
            <v>36537</v>
          </cell>
          <cell r="P85">
            <v>36619.5</v>
          </cell>
          <cell r="Q85">
            <v>400</v>
          </cell>
          <cell r="R85">
            <v>12</v>
          </cell>
          <cell r="S85">
            <v>82.5</v>
          </cell>
          <cell r="T85">
            <v>0</v>
          </cell>
          <cell r="U85">
            <v>0</v>
          </cell>
          <cell r="V85">
            <v>0</v>
          </cell>
        </row>
        <row r="86">
          <cell r="B86" t="str">
            <v>Days</v>
          </cell>
          <cell r="C86" t="str">
            <v>Wks</v>
          </cell>
          <cell r="D86" t="str">
            <v>Days</v>
          </cell>
          <cell r="E86" t="str">
            <v>Days</v>
          </cell>
          <cell r="F86" t="str">
            <v>Wks</v>
          </cell>
          <cell r="G86" t="str">
            <v>Days</v>
          </cell>
          <cell r="N86" t="str">
            <v>Rtm</v>
          </cell>
          <cell r="O86">
            <v>36619.5</v>
          </cell>
          <cell r="P86" t="e">
            <v>#VALUE!</v>
          </cell>
          <cell r="Q86">
            <v>400</v>
          </cell>
          <cell r="R86">
            <v>12</v>
          </cell>
          <cell r="S86" t="str">
            <v>Days</v>
          </cell>
          <cell r="T86">
            <v>0</v>
          </cell>
          <cell r="U86">
            <v>0</v>
          </cell>
          <cell r="V86">
            <v>0</v>
          </cell>
        </row>
        <row r="87">
          <cell r="B87">
            <v>14</v>
          </cell>
          <cell r="C87">
            <v>12</v>
          </cell>
          <cell r="D87">
            <v>114</v>
          </cell>
          <cell r="E87">
            <v>812</v>
          </cell>
          <cell r="F87">
            <v>7.5</v>
          </cell>
          <cell r="G87">
            <v>82.5</v>
          </cell>
          <cell r="O87" t="str">
            <v>PROJECTED RTM</v>
          </cell>
          <cell r="Q87">
            <v>36596.5</v>
          </cell>
          <cell r="R87">
            <v>126</v>
          </cell>
          <cell r="S87">
            <v>52.5</v>
          </cell>
        </row>
        <row r="88">
          <cell r="O88" t="str">
            <v>PROJECTED STREET</v>
          </cell>
          <cell r="Q88">
            <v>36626.5</v>
          </cell>
        </row>
        <row r="89">
          <cell r="O89" t="str">
            <v>+ or - Scheduled Date</v>
          </cell>
          <cell r="Q89">
            <v>0</v>
          </cell>
        </row>
        <row r="91">
          <cell r="N91" t="str">
            <v>PROJECT 8</v>
          </cell>
          <cell r="Q91">
            <v>3000</v>
          </cell>
          <cell r="R91" t="str">
            <v>WK Count</v>
          </cell>
          <cell r="S91" t="str">
            <v>Total Days</v>
          </cell>
        </row>
        <row r="92">
          <cell r="A92" t="str">
            <v>CALCULATION TABLE TO DRIVE GANTT CHART</v>
          </cell>
          <cell r="O92" t="str">
            <v>START</v>
          </cell>
          <cell r="P92" t="str">
            <v>END</v>
          </cell>
          <cell r="T92">
            <v>0</v>
          </cell>
          <cell r="U92">
            <v>0</v>
          </cell>
          <cell r="V92">
            <v>0</v>
          </cell>
        </row>
        <row r="93">
          <cell r="A93" t="str">
            <v>PHASE 1</v>
          </cell>
          <cell r="C93" t="str">
            <v>PHASE 2</v>
          </cell>
          <cell r="F93" t="str">
            <v>PHASE 3</v>
          </cell>
          <cell r="L93" t="str">
            <v>RELEASE</v>
          </cell>
          <cell r="N93" t="str">
            <v>Prep Projection</v>
          </cell>
          <cell r="O93">
            <v>36447</v>
          </cell>
          <cell r="P93">
            <v>36513.5</v>
          </cell>
          <cell r="Q93">
            <v>400</v>
          </cell>
          <cell r="R93">
            <v>9</v>
          </cell>
          <cell r="S93">
            <v>66.5</v>
          </cell>
          <cell r="T93">
            <v>0</v>
          </cell>
          <cell r="U93">
            <v>0</v>
          </cell>
          <cell r="V93">
            <v>0</v>
          </cell>
        </row>
        <row r="94">
          <cell r="A94" t="str">
            <v>Wks</v>
          </cell>
          <cell r="B94" t="str">
            <v>Days</v>
          </cell>
          <cell r="C94" t="str">
            <v>Wks</v>
          </cell>
          <cell r="D94" t="str">
            <v>Days</v>
          </cell>
          <cell r="E94" t="str">
            <v>UNITS</v>
          </cell>
          <cell r="F94" t="str">
            <v>Wks</v>
          </cell>
          <cell r="G94" t="str">
            <v>Days</v>
          </cell>
          <cell r="H94" t="str">
            <v>ALPHA</v>
          </cell>
          <cell r="I94" t="str">
            <v>BETA</v>
          </cell>
          <cell r="J94" t="str">
            <v>RTM</v>
          </cell>
          <cell r="N94" t="str">
            <v>Animation Projection</v>
          </cell>
          <cell r="O94">
            <v>36461</v>
          </cell>
          <cell r="P94">
            <v>36543.5</v>
          </cell>
          <cell r="Q94">
            <v>400</v>
          </cell>
          <cell r="R94">
            <v>12</v>
          </cell>
          <cell r="S94">
            <v>82.5</v>
          </cell>
          <cell r="T94">
            <v>0</v>
          </cell>
          <cell r="U94">
            <v>0</v>
          </cell>
          <cell r="V94">
            <v>0</v>
          </cell>
        </row>
        <row r="95">
          <cell r="A95">
            <v>7.5</v>
          </cell>
          <cell r="B95">
            <v>66.5</v>
          </cell>
          <cell r="C95">
            <v>7.5</v>
          </cell>
          <cell r="D95">
            <v>82.5</v>
          </cell>
          <cell r="E95">
            <v>3000</v>
          </cell>
          <cell r="F95">
            <v>7.5</v>
          </cell>
          <cell r="G95">
            <v>66.5</v>
          </cell>
          <cell r="H95">
            <v>21</v>
          </cell>
          <cell r="I95">
            <v>29</v>
          </cell>
          <cell r="J95">
            <v>29</v>
          </cell>
          <cell r="K95">
            <v>29</v>
          </cell>
          <cell r="N95" t="str">
            <v>Ink &amp; Paint Projection</v>
          </cell>
          <cell r="O95">
            <v>36491</v>
          </cell>
          <cell r="P95">
            <v>36557.5</v>
          </cell>
          <cell r="Q95">
            <v>400</v>
          </cell>
          <cell r="R95">
            <v>10</v>
          </cell>
          <cell r="S95">
            <v>66.5</v>
          </cell>
          <cell r="T95">
            <v>0</v>
          </cell>
          <cell r="U95">
            <v>0</v>
          </cell>
          <cell r="V95">
            <v>0</v>
          </cell>
        </row>
        <row r="96">
          <cell r="N96" t="str">
            <v>Engineering</v>
          </cell>
          <cell r="O96">
            <v>36531</v>
          </cell>
          <cell r="P96">
            <v>36645</v>
          </cell>
          <cell r="Q96">
            <v>250</v>
          </cell>
          <cell r="R96">
            <v>16</v>
          </cell>
          <cell r="S96">
            <v>114</v>
          </cell>
          <cell r="T96">
            <v>0</v>
          </cell>
          <cell r="U96">
            <v>0</v>
          </cell>
          <cell r="V96">
            <v>0</v>
          </cell>
        </row>
        <row r="97">
          <cell r="C97" t="str">
            <v>ENGINEERING</v>
          </cell>
          <cell r="F97" t="str">
            <v>TESTING</v>
          </cell>
          <cell r="N97" t="str">
            <v>Testing</v>
          </cell>
          <cell r="O97">
            <v>36578</v>
          </cell>
          <cell r="P97">
            <v>36660.5</v>
          </cell>
          <cell r="Q97">
            <v>400</v>
          </cell>
          <cell r="R97">
            <v>10</v>
          </cell>
          <cell r="S97">
            <v>82.5</v>
          </cell>
          <cell r="T97">
            <v>0</v>
          </cell>
          <cell r="U97">
            <v>0</v>
          </cell>
          <cell r="V97">
            <v>0</v>
          </cell>
        </row>
        <row r="98">
          <cell r="B98" t="str">
            <v>Days</v>
          </cell>
          <cell r="C98" t="str">
            <v>Wks</v>
          </cell>
          <cell r="D98" t="str">
            <v>Days</v>
          </cell>
          <cell r="E98" t="str">
            <v>Days</v>
          </cell>
          <cell r="F98" t="str">
            <v>Wks</v>
          </cell>
          <cell r="G98" t="str">
            <v>Days</v>
          </cell>
          <cell r="N98" t="str">
            <v>Rtm</v>
          </cell>
          <cell r="O98">
            <v>36660.5</v>
          </cell>
          <cell r="P98" t="e">
            <v>#VALUE!</v>
          </cell>
          <cell r="Q98">
            <v>400</v>
          </cell>
          <cell r="R98">
            <v>10</v>
          </cell>
          <cell r="S98" t="str">
            <v>Days</v>
          </cell>
          <cell r="T98">
            <v>0</v>
          </cell>
          <cell r="U98">
            <v>0</v>
          </cell>
          <cell r="V98">
            <v>0</v>
          </cell>
        </row>
        <row r="99">
          <cell r="B99">
            <v>14</v>
          </cell>
          <cell r="C99">
            <v>12</v>
          </cell>
          <cell r="D99">
            <v>114</v>
          </cell>
          <cell r="E99">
            <v>812</v>
          </cell>
          <cell r="F99">
            <v>7.5</v>
          </cell>
          <cell r="G99">
            <v>82.5</v>
          </cell>
          <cell r="O99" t="str">
            <v>PROJECTED RTM</v>
          </cell>
          <cell r="Q99">
            <v>36636.5</v>
          </cell>
          <cell r="R99">
            <v>126</v>
          </cell>
          <cell r="S99">
            <v>52.5</v>
          </cell>
        </row>
        <row r="100">
          <cell r="O100" t="str">
            <v>PROJECTED STREET</v>
          </cell>
          <cell r="Q100">
            <v>36666.5</v>
          </cell>
        </row>
        <row r="101">
          <cell r="O101" t="str">
            <v>+ or - Scheduled Date</v>
          </cell>
          <cell r="Q101">
            <v>0</v>
          </cell>
        </row>
        <row r="103">
          <cell r="N103" t="str">
            <v>PROJECT 9</v>
          </cell>
          <cell r="Q103">
            <v>3000</v>
          </cell>
          <cell r="R103" t="str">
            <v>WK Count</v>
          </cell>
          <cell r="S103" t="str">
            <v>Total Days</v>
          </cell>
        </row>
        <row r="104">
          <cell r="A104" t="str">
            <v>CALCULATION TABLE TO DRIVE GANTT CHART</v>
          </cell>
          <cell r="O104" t="str">
            <v>START</v>
          </cell>
          <cell r="P104" t="str">
            <v>END</v>
          </cell>
          <cell r="T104">
            <v>0</v>
          </cell>
          <cell r="U104">
            <v>0</v>
          </cell>
          <cell r="V104">
            <v>0</v>
          </cell>
        </row>
        <row r="105">
          <cell r="A105" t="str">
            <v>PHASE 1</v>
          </cell>
          <cell r="C105" t="str">
            <v>PHASE 2</v>
          </cell>
          <cell r="F105" t="str">
            <v>PHASE 3</v>
          </cell>
          <cell r="L105" t="str">
            <v>RELEASE</v>
          </cell>
          <cell r="N105" t="str">
            <v>Prep Projection</v>
          </cell>
          <cell r="O105">
            <v>36492</v>
          </cell>
          <cell r="P105">
            <v>36558.5</v>
          </cell>
          <cell r="Q105">
            <v>400</v>
          </cell>
          <cell r="R105">
            <v>10</v>
          </cell>
          <cell r="S105">
            <v>66.5</v>
          </cell>
          <cell r="T105">
            <v>0</v>
          </cell>
          <cell r="U105">
            <v>0</v>
          </cell>
          <cell r="V105">
            <v>0</v>
          </cell>
        </row>
        <row r="106">
          <cell r="A106" t="str">
            <v>Wks</v>
          </cell>
          <cell r="B106" t="str">
            <v>Days</v>
          </cell>
          <cell r="C106" t="str">
            <v>Wks</v>
          </cell>
          <cell r="D106" t="str">
            <v>Days</v>
          </cell>
          <cell r="E106" t="str">
            <v>UNITS</v>
          </cell>
          <cell r="F106" t="str">
            <v>Wks</v>
          </cell>
          <cell r="G106" t="str">
            <v>Days</v>
          </cell>
          <cell r="H106" t="str">
            <v>ALPHA</v>
          </cell>
          <cell r="I106" t="str">
            <v>BETA</v>
          </cell>
          <cell r="J106" t="str">
            <v>RTM</v>
          </cell>
          <cell r="N106" t="str">
            <v>Animation Projection</v>
          </cell>
          <cell r="O106">
            <v>36506</v>
          </cell>
          <cell r="P106">
            <v>36588.5</v>
          </cell>
          <cell r="Q106">
            <v>400</v>
          </cell>
          <cell r="R106">
            <v>12</v>
          </cell>
          <cell r="S106">
            <v>82.5</v>
          </cell>
          <cell r="T106">
            <v>0</v>
          </cell>
          <cell r="U106">
            <v>0</v>
          </cell>
          <cell r="V106">
            <v>0</v>
          </cell>
        </row>
        <row r="107">
          <cell r="A107">
            <v>7.5</v>
          </cell>
          <cell r="B107">
            <v>66.5</v>
          </cell>
          <cell r="C107">
            <v>7.5</v>
          </cell>
          <cell r="D107">
            <v>82.5</v>
          </cell>
          <cell r="E107">
            <v>3000</v>
          </cell>
          <cell r="F107">
            <v>7.5</v>
          </cell>
          <cell r="G107">
            <v>66.5</v>
          </cell>
          <cell r="H107">
            <v>21</v>
          </cell>
          <cell r="I107">
            <v>29</v>
          </cell>
          <cell r="J107">
            <v>29</v>
          </cell>
          <cell r="K107">
            <v>29</v>
          </cell>
          <cell r="N107" t="str">
            <v>Ink &amp; Paint Projection</v>
          </cell>
          <cell r="O107">
            <v>36536</v>
          </cell>
          <cell r="P107">
            <v>36602.5</v>
          </cell>
          <cell r="Q107">
            <v>400</v>
          </cell>
          <cell r="R107">
            <v>9</v>
          </cell>
          <cell r="S107">
            <v>66.5</v>
          </cell>
          <cell r="T107">
            <v>0</v>
          </cell>
          <cell r="U107">
            <v>0</v>
          </cell>
          <cell r="V107">
            <v>0</v>
          </cell>
        </row>
        <row r="108">
          <cell r="N108" t="str">
            <v>Engineering</v>
          </cell>
          <cell r="O108">
            <v>36566</v>
          </cell>
          <cell r="P108">
            <v>36680</v>
          </cell>
          <cell r="Q108">
            <v>250</v>
          </cell>
          <cell r="R108">
            <v>12</v>
          </cell>
          <cell r="S108">
            <v>114</v>
          </cell>
          <cell r="T108">
            <v>0</v>
          </cell>
          <cell r="U108">
            <v>0</v>
          </cell>
          <cell r="V108">
            <v>0</v>
          </cell>
        </row>
        <row r="109">
          <cell r="C109" t="str">
            <v>ENGINEERING</v>
          </cell>
          <cell r="F109" t="str">
            <v>TESTING</v>
          </cell>
          <cell r="N109" t="str">
            <v>Testing</v>
          </cell>
          <cell r="O109">
            <v>36613</v>
          </cell>
          <cell r="P109">
            <v>36695.5</v>
          </cell>
          <cell r="Q109">
            <v>400</v>
          </cell>
          <cell r="R109">
            <v>5</v>
          </cell>
          <cell r="S109">
            <v>82.5</v>
          </cell>
          <cell r="T109">
            <v>0</v>
          </cell>
          <cell r="U109">
            <v>0</v>
          </cell>
          <cell r="V109">
            <v>0</v>
          </cell>
        </row>
        <row r="110">
          <cell r="B110" t="str">
            <v>Days</v>
          </cell>
          <cell r="C110" t="str">
            <v>Wks</v>
          </cell>
          <cell r="D110" t="str">
            <v>Days</v>
          </cell>
          <cell r="E110" t="str">
            <v>Days</v>
          </cell>
          <cell r="F110" t="str">
            <v>Wks</v>
          </cell>
          <cell r="G110" t="str">
            <v>Days</v>
          </cell>
          <cell r="N110" t="str">
            <v>Rtm</v>
          </cell>
          <cell r="O110">
            <v>36695.5</v>
          </cell>
          <cell r="P110" t="e">
            <v>#VALUE!</v>
          </cell>
          <cell r="Q110">
            <v>400</v>
          </cell>
          <cell r="R110">
            <v>5</v>
          </cell>
          <cell r="S110" t="str">
            <v>Days</v>
          </cell>
          <cell r="T110">
            <v>0</v>
          </cell>
          <cell r="U110">
            <v>0</v>
          </cell>
          <cell r="V110">
            <v>0</v>
          </cell>
        </row>
        <row r="111">
          <cell r="B111">
            <v>14</v>
          </cell>
          <cell r="C111">
            <v>12</v>
          </cell>
          <cell r="D111">
            <v>114</v>
          </cell>
          <cell r="E111">
            <v>812</v>
          </cell>
          <cell r="F111">
            <v>7.5</v>
          </cell>
          <cell r="G111">
            <v>82.5</v>
          </cell>
          <cell r="O111" t="str">
            <v>PROJECTED RTM</v>
          </cell>
          <cell r="Q111">
            <v>36681.5</v>
          </cell>
          <cell r="R111">
            <v>126</v>
          </cell>
          <cell r="S111">
            <v>52.5</v>
          </cell>
        </row>
        <row r="112">
          <cell r="O112" t="str">
            <v>PROJECTED STREET</v>
          </cell>
          <cell r="Q112">
            <v>36711.5</v>
          </cell>
        </row>
        <row r="113">
          <cell r="O113" t="str">
            <v>+ or - Scheduled Date</v>
          </cell>
          <cell r="Q113">
            <v>0</v>
          </cell>
        </row>
        <row r="115">
          <cell r="N115" t="str">
            <v>PROJECT 10</v>
          </cell>
          <cell r="Q115">
            <v>3000</v>
          </cell>
          <cell r="R115" t="str">
            <v>WK Count</v>
          </cell>
          <cell r="S115" t="str">
            <v>Total Days</v>
          </cell>
        </row>
        <row r="116">
          <cell r="A116" t="str">
            <v>CALCULATION TABLE TO DRIVE GANTT CHART</v>
          </cell>
          <cell r="O116" t="str">
            <v>START</v>
          </cell>
          <cell r="P116" t="str">
            <v>END</v>
          </cell>
          <cell r="T116">
            <v>0</v>
          </cell>
          <cell r="U116">
            <v>0</v>
          </cell>
          <cell r="V116">
            <v>0</v>
          </cell>
        </row>
        <row r="117">
          <cell r="A117" t="str">
            <v>PHASE 1</v>
          </cell>
          <cell r="C117" t="str">
            <v>PHASE 2</v>
          </cell>
          <cell r="F117" t="str">
            <v>PHASE 3</v>
          </cell>
          <cell r="L117" t="str">
            <v>RELEASE</v>
          </cell>
          <cell r="N117" t="str">
            <v>Prep Projection</v>
          </cell>
          <cell r="O117">
            <v>36517</v>
          </cell>
          <cell r="P117">
            <v>36583.5</v>
          </cell>
          <cell r="Q117">
            <v>400</v>
          </cell>
          <cell r="R117">
            <v>9</v>
          </cell>
          <cell r="S117">
            <v>66.5</v>
          </cell>
          <cell r="T117">
            <v>0</v>
          </cell>
          <cell r="U117">
            <v>0</v>
          </cell>
          <cell r="V117">
            <v>0</v>
          </cell>
        </row>
        <row r="118">
          <cell r="A118" t="str">
            <v>Wks</v>
          </cell>
          <cell r="B118" t="str">
            <v>Days</v>
          </cell>
          <cell r="C118" t="str">
            <v>Wks</v>
          </cell>
          <cell r="D118" t="str">
            <v>Days</v>
          </cell>
          <cell r="E118" t="str">
            <v>UNITS</v>
          </cell>
          <cell r="F118" t="str">
            <v>Wks</v>
          </cell>
          <cell r="G118" t="str">
            <v>Days</v>
          </cell>
          <cell r="H118" t="str">
            <v>ALPHA</v>
          </cell>
          <cell r="I118" t="str">
            <v>BETA</v>
          </cell>
          <cell r="J118" t="str">
            <v>RTM</v>
          </cell>
          <cell r="N118" t="str">
            <v>Animation Projection</v>
          </cell>
          <cell r="O118">
            <v>36531</v>
          </cell>
          <cell r="P118">
            <v>36613.5</v>
          </cell>
          <cell r="Q118">
            <v>400</v>
          </cell>
          <cell r="R118">
            <v>12</v>
          </cell>
          <cell r="S118">
            <v>82.5</v>
          </cell>
          <cell r="T118">
            <v>0</v>
          </cell>
          <cell r="U118">
            <v>0</v>
          </cell>
          <cell r="V118">
            <v>0</v>
          </cell>
        </row>
        <row r="119">
          <cell r="A119">
            <v>7.5</v>
          </cell>
          <cell r="B119">
            <v>66.5</v>
          </cell>
          <cell r="C119">
            <v>7.5</v>
          </cell>
          <cell r="D119">
            <v>82.5</v>
          </cell>
          <cell r="E119">
            <v>3000</v>
          </cell>
          <cell r="F119">
            <v>7.5</v>
          </cell>
          <cell r="G119">
            <v>66.5</v>
          </cell>
          <cell r="H119">
            <v>21</v>
          </cell>
          <cell r="I119">
            <v>29</v>
          </cell>
          <cell r="J119">
            <v>29</v>
          </cell>
          <cell r="K119">
            <v>29</v>
          </cell>
          <cell r="N119" t="str">
            <v>Ink &amp; Paint Projection</v>
          </cell>
          <cell r="O119">
            <v>36561</v>
          </cell>
          <cell r="P119">
            <v>36627.5</v>
          </cell>
          <cell r="Q119">
            <v>400</v>
          </cell>
          <cell r="R119">
            <v>10</v>
          </cell>
          <cell r="S119">
            <v>66.5</v>
          </cell>
          <cell r="T119">
            <v>0</v>
          </cell>
          <cell r="U119">
            <v>0</v>
          </cell>
          <cell r="V119">
            <v>0</v>
          </cell>
        </row>
        <row r="120">
          <cell r="N120" t="str">
            <v>Engineering</v>
          </cell>
          <cell r="O120">
            <v>36600</v>
          </cell>
          <cell r="P120">
            <v>36714</v>
          </cell>
          <cell r="Q120">
            <v>250</v>
          </cell>
          <cell r="R120">
            <v>7</v>
          </cell>
          <cell r="S120">
            <v>114</v>
          </cell>
          <cell r="T120">
            <v>0</v>
          </cell>
          <cell r="U120">
            <v>0</v>
          </cell>
          <cell r="V120">
            <v>0</v>
          </cell>
        </row>
        <row r="121">
          <cell r="C121" t="str">
            <v>ENGINEERING</v>
          </cell>
          <cell r="F121" t="str">
            <v>TESTING</v>
          </cell>
          <cell r="N121" t="str">
            <v>Testing</v>
          </cell>
          <cell r="O121">
            <v>36647</v>
          </cell>
          <cell r="P121">
            <v>36729.5</v>
          </cell>
          <cell r="Q121">
            <v>400</v>
          </cell>
          <cell r="R121">
            <v>1</v>
          </cell>
          <cell r="S121">
            <v>82.5</v>
          </cell>
          <cell r="T121">
            <v>0</v>
          </cell>
          <cell r="U121">
            <v>0</v>
          </cell>
          <cell r="V121">
            <v>0</v>
          </cell>
        </row>
        <row r="122">
          <cell r="B122" t="str">
            <v>Days</v>
          </cell>
          <cell r="C122" t="str">
            <v>Wks</v>
          </cell>
          <cell r="D122" t="str">
            <v>Days</v>
          </cell>
          <cell r="E122" t="str">
            <v>Days</v>
          </cell>
          <cell r="F122" t="str">
            <v>Wks</v>
          </cell>
          <cell r="G122" t="str">
            <v>Days</v>
          </cell>
          <cell r="N122" t="str">
            <v>Rtm</v>
          </cell>
          <cell r="O122">
            <v>36729.5</v>
          </cell>
          <cell r="P122" t="e">
            <v>#VALUE!</v>
          </cell>
          <cell r="Q122">
            <v>400</v>
          </cell>
          <cell r="R122">
            <v>1</v>
          </cell>
          <cell r="S122" t="str">
            <v>Days</v>
          </cell>
          <cell r="T122">
            <v>0</v>
          </cell>
          <cell r="U122">
            <v>0</v>
          </cell>
          <cell r="V122">
            <v>0</v>
          </cell>
        </row>
        <row r="123">
          <cell r="B123">
            <v>14</v>
          </cell>
          <cell r="C123">
            <v>12</v>
          </cell>
          <cell r="D123">
            <v>114</v>
          </cell>
          <cell r="E123">
            <v>812</v>
          </cell>
          <cell r="F123">
            <v>7.5</v>
          </cell>
          <cell r="G123">
            <v>82.5</v>
          </cell>
          <cell r="O123" t="str">
            <v>PROJECTED RTM</v>
          </cell>
          <cell r="Q123">
            <v>36706.5</v>
          </cell>
          <cell r="R123">
            <v>126</v>
          </cell>
          <cell r="S123">
            <v>52.5</v>
          </cell>
        </row>
        <row r="124">
          <cell r="O124" t="str">
            <v>PROJECTED STREET</v>
          </cell>
          <cell r="Q124">
            <v>36736.5</v>
          </cell>
        </row>
        <row r="125">
          <cell r="O125" t="str">
            <v>+ or - Scheduled Date</v>
          </cell>
          <cell r="Q125">
            <v>0</v>
          </cell>
        </row>
        <row r="127">
          <cell r="N127" t="str">
            <v>DI PROJECT</v>
          </cell>
          <cell r="Q127">
            <v>3000</v>
          </cell>
          <cell r="R127" t="str">
            <v>WK Count</v>
          </cell>
          <cell r="S127" t="str">
            <v>Total Days</v>
          </cell>
        </row>
        <row r="128">
          <cell r="A128" t="str">
            <v>CALCULATION TABLE TO DRIVE GANTT CHART</v>
          </cell>
          <cell r="O128" t="str">
            <v>START</v>
          </cell>
          <cell r="P128" t="str">
            <v>END</v>
          </cell>
        </row>
        <row r="129">
          <cell r="A129" t="str">
            <v>PHASE 1</v>
          </cell>
          <cell r="C129" t="str">
            <v>PHASE 2</v>
          </cell>
          <cell r="F129" t="str">
            <v>PHASE 3</v>
          </cell>
          <cell r="L129" t="str">
            <v>RELEASE</v>
          </cell>
          <cell r="N129" t="str">
            <v>Prep Projection</v>
          </cell>
          <cell r="O129">
            <v>36164</v>
          </cell>
          <cell r="P129">
            <v>36248</v>
          </cell>
          <cell r="Q129">
            <v>300</v>
          </cell>
          <cell r="R129">
            <v>12</v>
          </cell>
          <cell r="S129">
            <v>84</v>
          </cell>
          <cell r="T129">
            <v>75</v>
          </cell>
          <cell r="U129">
            <v>150</v>
          </cell>
          <cell r="V129">
            <v>225</v>
          </cell>
        </row>
        <row r="130">
          <cell r="A130" t="str">
            <v>Wks</v>
          </cell>
          <cell r="B130" t="str">
            <v>Days</v>
          </cell>
          <cell r="C130" t="str">
            <v>Wks</v>
          </cell>
          <cell r="D130" t="str">
            <v>Days</v>
          </cell>
          <cell r="E130" t="str">
            <v>UNITS</v>
          </cell>
          <cell r="F130" t="str">
            <v>Wks</v>
          </cell>
          <cell r="G130" t="str">
            <v>Days</v>
          </cell>
          <cell r="H130" t="str">
            <v>ALPHA</v>
          </cell>
          <cell r="I130" t="str">
            <v>BETA</v>
          </cell>
          <cell r="J130" t="str">
            <v>RTM</v>
          </cell>
          <cell r="N130" t="str">
            <v>Animation Projection</v>
          </cell>
          <cell r="O130">
            <v>36178</v>
          </cell>
          <cell r="P130">
            <v>36278</v>
          </cell>
          <cell r="Q130">
            <v>300</v>
          </cell>
          <cell r="R130">
            <v>15</v>
          </cell>
          <cell r="S130">
            <v>100</v>
          </cell>
          <cell r="T130">
            <v>0</v>
          </cell>
          <cell r="U130">
            <v>0</v>
          </cell>
          <cell r="V130">
            <v>0</v>
          </cell>
        </row>
        <row r="131">
          <cell r="A131">
            <v>10</v>
          </cell>
          <cell r="B131">
            <v>84</v>
          </cell>
          <cell r="C131">
            <v>10</v>
          </cell>
          <cell r="D131">
            <v>100</v>
          </cell>
          <cell r="E131">
            <v>3000</v>
          </cell>
          <cell r="F131">
            <v>10</v>
          </cell>
          <cell r="G131">
            <v>84</v>
          </cell>
          <cell r="H131">
            <v>21</v>
          </cell>
          <cell r="I131">
            <v>29</v>
          </cell>
          <cell r="J131">
            <v>29</v>
          </cell>
          <cell r="K131">
            <v>29</v>
          </cell>
          <cell r="N131" t="str">
            <v>Ink &amp; Paint Projection</v>
          </cell>
          <cell r="O131">
            <v>36208</v>
          </cell>
          <cell r="P131">
            <v>36292</v>
          </cell>
          <cell r="Q131">
            <v>300</v>
          </cell>
          <cell r="R131">
            <v>12</v>
          </cell>
          <cell r="S131">
            <v>84</v>
          </cell>
          <cell r="T131">
            <v>0</v>
          </cell>
          <cell r="U131">
            <v>0</v>
          </cell>
          <cell r="V131">
            <v>0</v>
          </cell>
        </row>
        <row r="132">
          <cell r="B132">
            <v>14</v>
          </cell>
          <cell r="C132" t="e">
            <v>#REF!</v>
          </cell>
          <cell r="D132" t="e">
            <v>#REF!</v>
          </cell>
          <cell r="E132" t="e">
            <v>#REF!</v>
          </cell>
          <cell r="F132" t="e">
            <v>#REF!</v>
          </cell>
          <cell r="G132" t="e">
            <v>#REF!</v>
          </cell>
          <cell r="O132" t="str">
            <v>PROJECTED RTM</v>
          </cell>
          <cell r="Q132">
            <v>36371</v>
          </cell>
          <cell r="R132">
            <v>147</v>
          </cell>
          <cell r="S132">
            <v>70</v>
          </cell>
        </row>
        <row r="133">
          <cell r="O133" t="str">
            <v>PROJECTED STREET</v>
          </cell>
          <cell r="Q133">
            <v>36401</v>
          </cell>
        </row>
        <row r="134">
          <cell r="O134" t="str">
            <v>+ or - Scheduled Date</v>
          </cell>
          <cell r="Q134">
            <v>0</v>
          </cell>
        </row>
        <row r="136">
          <cell r="N136" t="str">
            <v>DI PROJECT</v>
          </cell>
          <cell r="Q136">
            <v>3000</v>
          </cell>
          <cell r="R136" t="str">
            <v>WK Count</v>
          </cell>
          <cell r="S136" t="str">
            <v>Total Days</v>
          </cell>
        </row>
        <row r="137">
          <cell r="A137" t="str">
            <v>CALCULATION TABLE TO DRIVE GANTT CHART</v>
          </cell>
          <cell r="O137" t="str">
            <v>START</v>
          </cell>
          <cell r="P137" t="str">
            <v>END</v>
          </cell>
        </row>
        <row r="138">
          <cell r="A138" t="str">
            <v>PHASE 1</v>
          </cell>
          <cell r="C138" t="str">
            <v>PHASE 2</v>
          </cell>
          <cell r="F138" t="str">
            <v>PHASE 3</v>
          </cell>
          <cell r="L138" t="str">
            <v>RELEASE</v>
          </cell>
          <cell r="N138" t="str">
            <v>Prep Projection</v>
          </cell>
          <cell r="O138">
            <v>36234</v>
          </cell>
          <cell r="P138">
            <v>36318</v>
          </cell>
          <cell r="Q138">
            <v>300</v>
          </cell>
          <cell r="R138">
            <v>12</v>
          </cell>
          <cell r="S138">
            <v>84</v>
          </cell>
          <cell r="T138">
            <v>0</v>
          </cell>
          <cell r="U138">
            <v>0</v>
          </cell>
          <cell r="V138">
            <v>0</v>
          </cell>
        </row>
        <row r="139">
          <cell r="A139" t="str">
            <v>Wks</v>
          </cell>
          <cell r="B139" t="str">
            <v>Days</v>
          </cell>
          <cell r="C139" t="str">
            <v>Wks</v>
          </cell>
          <cell r="D139" t="str">
            <v>Days</v>
          </cell>
          <cell r="E139" t="str">
            <v>UNITS</v>
          </cell>
          <cell r="F139" t="str">
            <v>Wks</v>
          </cell>
          <cell r="G139" t="str">
            <v>Days</v>
          </cell>
          <cell r="H139" t="str">
            <v>ALPHA</v>
          </cell>
          <cell r="I139" t="str">
            <v>BETA</v>
          </cell>
          <cell r="J139" t="str">
            <v>RTM</v>
          </cell>
          <cell r="N139" t="str">
            <v>Animation Projection</v>
          </cell>
          <cell r="O139">
            <v>36248</v>
          </cell>
          <cell r="P139">
            <v>36348</v>
          </cell>
          <cell r="Q139">
            <v>300</v>
          </cell>
          <cell r="R139">
            <v>15</v>
          </cell>
          <cell r="S139">
            <v>100</v>
          </cell>
          <cell r="T139">
            <v>0</v>
          </cell>
          <cell r="U139">
            <v>0</v>
          </cell>
          <cell r="V139">
            <v>0</v>
          </cell>
        </row>
        <row r="140">
          <cell r="A140">
            <v>10</v>
          </cell>
          <cell r="B140">
            <v>84</v>
          </cell>
          <cell r="C140">
            <v>10</v>
          </cell>
          <cell r="D140">
            <v>100</v>
          </cell>
          <cell r="E140">
            <v>3000</v>
          </cell>
          <cell r="F140">
            <v>10</v>
          </cell>
          <cell r="G140">
            <v>84</v>
          </cell>
          <cell r="H140">
            <v>21</v>
          </cell>
          <cell r="I140">
            <v>29</v>
          </cell>
          <cell r="J140">
            <v>29</v>
          </cell>
          <cell r="K140">
            <v>29</v>
          </cell>
          <cell r="N140" t="str">
            <v>Ink &amp; Paint Projection</v>
          </cell>
          <cell r="O140">
            <v>36278</v>
          </cell>
          <cell r="P140">
            <v>36362</v>
          </cell>
          <cell r="Q140">
            <v>300</v>
          </cell>
          <cell r="R140">
            <v>12</v>
          </cell>
          <cell r="S140">
            <v>84</v>
          </cell>
          <cell r="T140">
            <v>0</v>
          </cell>
          <cell r="U140">
            <v>0</v>
          </cell>
          <cell r="V140">
            <v>0</v>
          </cell>
        </row>
        <row r="141">
          <cell r="B141">
            <v>14</v>
          </cell>
          <cell r="C141" t="e">
            <v>#REF!</v>
          </cell>
          <cell r="D141" t="e">
            <v>#REF!</v>
          </cell>
          <cell r="E141" t="e">
            <v>#REF!</v>
          </cell>
          <cell r="F141" t="e">
            <v>#REF!</v>
          </cell>
          <cell r="G141" t="e">
            <v>#REF!</v>
          </cell>
          <cell r="O141" t="str">
            <v>PROJECTED RTM</v>
          </cell>
          <cell r="Q141">
            <v>36441</v>
          </cell>
          <cell r="R141">
            <v>147</v>
          </cell>
          <cell r="S141">
            <v>70</v>
          </cell>
        </row>
        <row r="142">
          <cell r="O142" t="str">
            <v>PROJECTED STREET</v>
          </cell>
          <cell r="Q142">
            <v>36471</v>
          </cell>
        </row>
        <row r="143">
          <cell r="O143" t="str">
            <v>+ or - Scheduled Date</v>
          </cell>
          <cell r="Q143">
            <v>0</v>
          </cell>
        </row>
        <row r="146">
          <cell r="N146" t="str">
            <v>DI PROJECT</v>
          </cell>
          <cell r="Q146">
            <v>3000</v>
          </cell>
          <cell r="R146" t="str">
            <v>WK Count</v>
          </cell>
          <cell r="S146" t="str">
            <v>Total Days</v>
          </cell>
        </row>
        <row r="147">
          <cell r="A147" t="str">
            <v>CALCULATION TABLE TO DRIVE GANTT CHART</v>
          </cell>
          <cell r="O147" t="str">
            <v>START</v>
          </cell>
          <cell r="P147" t="str">
            <v>END</v>
          </cell>
        </row>
        <row r="148">
          <cell r="A148" t="str">
            <v>PHASE 1</v>
          </cell>
          <cell r="C148" t="str">
            <v>PHASE 2</v>
          </cell>
          <cell r="F148" t="str">
            <v>PHASE 3</v>
          </cell>
          <cell r="L148" t="str">
            <v>RELEASE</v>
          </cell>
          <cell r="N148" t="str">
            <v>Prep Projection</v>
          </cell>
          <cell r="O148">
            <v>36318</v>
          </cell>
          <cell r="P148">
            <v>36402</v>
          </cell>
          <cell r="Q148">
            <v>300</v>
          </cell>
          <cell r="R148">
            <v>12</v>
          </cell>
          <cell r="S148">
            <v>84</v>
          </cell>
          <cell r="T148">
            <v>0</v>
          </cell>
          <cell r="U148">
            <v>0</v>
          </cell>
          <cell r="V148">
            <v>0</v>
          </cell>
        </row>
        <row r="149">
          <cell r="A149" t="str">
            <v>Wks</v>
          </cell>
          <cell r="B149" t="str">
            <v>Days</v>
          </cell>
          <cell r="C149" t="str">
            <v>Wks</v>
          </cell>
          <cell r="D149" t="str">
            <v>Days</v>
          </cell>
          <cell r="E149" t="str">
            <v>UNITS</v>
          </cell>
          <cell r="F149" t="str">
            <v>Wks</v>
          </cell>
          <cell r="G149" t="str">
            <v>Days</v>
          </cell>
          <cell r="H149" t="str">
            <v>ALPHA</v>
          </cell>
          <cell r="I149" t="str">
            <v>BETA</v>
          </cell>
          <cell r="J149" t="str">
            <v>RTM</v>
          </cell>
          <cell r="N149" t="str">
            <v>Animation Projection</v>
          </cell>
          <cell r="O149">
            <v>36332</v>
          </cell>
          <cell r="P149">
            <v>36432</v>
          </cell>
          <cell r="Q149">
            <v>300</v>
          </cell>
          <cell r="R149">
            <v>15</v>
          </cell>
          <cell r="S149">
            <v>100</v>
          </cell>
          <cell r="T149">
            <v>0</v>
          </cell>
          <cell r="U149">
            <v>0</v>
          </cell>
          <cell r="V149">
            <v>0</v>
          </cell>
        </row>
        <row r="150">
          <cell r="A150">
            <v>10</v>
          </cell>
          <cell r="B150">
            <v>84</v>
          </cell>
          <cell r="C150">
            <v>10</v>
          </cell>
          <cell r="D150">
            <v>100</v>
          </cell>
          <cell r="E150">
            <v>3000</v>
          </cell>
          <cell r="F150">
            <v>10</v>
          </cell>
          <cell r="G150">
            <v>84</v>
          </cell>
          <cell r="H150">
            <v>21</v>
          </cell>
          <cell r="I150">
            <v>29</v>
          </cell>
          <cell r="J150">
            <v>29</v>
          </cell>
          <cell r="K150">
            <v>29</v>
          </cell>
          <cell r="N150" t="str">
            <v>Ink &amp; Paint Projection</v>
          </cell>
          <cell r="O150">
            <v>36362</v>
          </cell>
          <cell r="P150">
            <v>36446</v>
          </cell>
          <cell r="Q150">
            <v>300</v>
          </cell>
          <cell r="R150">
            <v>12</v>
          </cell>
          <cell r="S150">
            <v>84</v>
          </cell>
          <cell r="T150">
            <v>0</v>
          </cell>
          <cell r="U150">
            <v>0</v>
          </cell>
          <cell r="V150">
            <v>0</v>
          </cell>
        </row>
        <row r="151">
          <cell r="B151">
            <v>14</v>
          </cell>
          <cell r="C151" t="e">
            <v>#REF!</v>
          </cell>
          <cell r="D151" t="e">
            <v>#REF!</v>
          </cell>
          <cell r="E151" t="e">
            <v>#REF!</v>
          </cell>
          <cell r="F151" t="e">
            <v>#REF!</v>
          </cell>
          <cell r="G151" t="e">
            <v>#REF!</v>
          </cell>
          <cell r="O151" t="str">
            <v>PROJECTED RTM</v>
          </cell>
          <cell r="Q151">
            <v>36525</v>
          </cell>
          <cell r="R151">
            <v>147</v>
          </cell>
          <cell r="S151">
            <v>70</v>
          </cell>
        </row>
        <row r="152">
          <cell r="O152" t="str">
            <v>PROJECTED STREET</v>
          </cell>
          <cell r="Q152">
            <v>36555</v>
          </cell>
        </row>
        <row r="153">
          <cell r="O153" t="str">
            <v>+ or - Scheduled Date</v>
          </cell>
          <cell r="Q153">
            <v>0</v>
          </cell>
        </row>
        <row r="156">
          <cell r="N156" t="str">
            <v>DI PROJECT</v>
          </cell>
          <cell r="Q156">
            <v>3000</v>
          </cell>
          <cell r="R156" t="str">
            <v>WK Count</v>
          </cell>
          <cell r="S156" t="str">
            <v>Total Days</v>
          </cell>
        </row>
        <row r="157">
          <cell r="A157" t="str">
            <v>CALCULATION TABLE TO DRIVE GANTT CHART</v>
          </cell>
          <cell r="O157" t="str">
            <v>START</v>
          </cell>
          <cell r="P157" t="str">
            <v>END</v>
          </cell>
        </row>
        <row r="158">
          <cell r="A158" t="str">
            <v>PHASE 1</v>
          </cell>
          <cell r="C158" t="str">
            <v>PHASE 2</v>
          </cell>
          <cell r="F158" t="str">
            <v>PHASE 3</v>
          </cell>
          <cell r="L158" t="str">
            <v>RELEASE</v>
          </cell>
          <cell r="N158" t="str">
            <v>Prep Projection</v>
          </cell>
          <cell r="O158">
            <v>36402</v>
          </cell>
          <cell r="P158">
            <v>36486</v>
          </cell>
          <cell r="Q158">
            <v>300</v>
          </cell>
          <cell r="R158">
            <v>12</v>
          </cell>
          <cell r="S158">
            <v>84</v>
          </cell>
          <cell r="T158">
            <v>0</v>
          </cell>
          <cell r="U158">
            <v>0</v>
          </cell>
          <cell r="V158">
            <v>0</v>
          </cell>
        </row>
        <row r="159">
          <cell r="A159" t="str">
            <v>Wks</v>
          </cell>
          <cell r="B159" t="str">
            <v>Days</v>
          </cell>
          <cell r="C159" t="str">
            <v>Wks</v>
          </cell>
          <cell r="D159" t="str">
            <v>Days</v>
          </cell>
          <cell r="E159" t="str">
            <v>UNITS</v>
          </cell>
          <cell r="F159" t="str">
            <v>Wks</v>
          </cell>
          <cell r="G159" t="str">
            <v>Days</v>
          </cell>
          <cell r="H159" t="str">
            <v>ALPHA</v>
          </cell>
          <cell r="I159" t="str">
            <v>BETA</v>
          </cell>
          <cell r="J159" t="str">
            <v>RTM</v>
          </cell>
          <cell r="N159" t="str">
            <v>Animation Projection</v>
          </cell>
          <cell r="O159">
            <v>36416</v>
          </cell>
          <cell r="P159">
            <v>36516</v>
          </cell>
          <cell r="Q159">
            <v>300</v>
          </cell>
          <cell r="R159">
            <v>15</v>
          </cell>
          <cell r="S159">
            <v>100</v>
          </cell>
          <cell r="T159">
            <v>0</v>
          </cell>
          <cell r="U159">
            <v>0</v>
          </cell>
          <cell r="V159">
            <v>0</v>
          </cell>
        </row>
        <row r="160">
          <cell r="A160">
            <v>10</v>
          </cell>
          <cell r="B160">
            <v>84</v>
          </cell>
          <cell r="C160">
            <v>10</v>
          </cell>
          <cell r="D160">
            <v>100</v>
          </cell>
          <cell r="E160">
            <v>3000</v>
          </cell>
          <cell r="F160">
            <v>10</v>
          </cell>
          <cell r="G160">
            <v>84</v>
          </cell>
          <cell r="H160">
            <v>21</v>
          </cell>
          <cell r="I160">
            <v>29</v>
          </cell>
          <cell r="J160">
            <v>29</v>
          </cell>
          <cell r="K160">
            <v>29</v>
          </cell>
          <cell r="N160" t="str">
            <v>Ink &amp; Paint Projection</v>
          </cell>
          <cell r="O160">
            <v>36446</v>
          </cell>
          <cell r="P160">
            <v>36530</v>
          </cell>
          <cell r="Q160">
            <v>300</v>
          </cell>
          <cell r="R160">
            <v>12</v>
          </cell>
          <cell r="S160">
            <v>84</v>
          </cell>
          <cell r="T160">
            <v>0</v>
          </cell>
          <cell r="U160">
            <v>0</v>
          </cell>
          <cell r="V160">
            <v>0</v>
          </cell>
        </row>
        <row r="161">
          <cell r="B161">
            <v>14</v>
          </cell>
          <cell r="C161" t="e">
            <v>#REF!</v>
          </cell>
          <cell r="D161" t="e">
            <v>#REF!</v>
          </cell>
          <cell r="E161" t="e">
            <v>#REF!</v>
          </cell>
          <cell r="F161" t="e">
            <v>#REF!</v>
          </cell>
          <cell r="G161" t="e">
            <v>#REF!</v>
          </cell>
          <cell r="O161" t="str">
            <v>PROJECTED RTM</v>
          </cell>
          <cell r="Q161">
            <v>36609</v>
          </cell>
          <cell r="R161">
            <v>147</v>
          </cell>
          <cell r="S161">
            <v>70</v>
          </cell>
        </row>
        <row r="162">
          <cell r="O162" t="str">
            <v>PROJECTED STREET</v>
          </cell>
          <cell r="Q162">
            <v>36639</v>
          </cell>
        </row>
        <row r="163">
          <cell r="O163" t="str">
            <v>+ or - Scheduled Date</v>
          </cell>
          <cell r="Q163">
            <v>0</v>
          </cell>
        </row>
        <row r="165">
          <cell r="N165" t="str">
            <v>FORCAST</v>
          </cell>
          <cell r="Q165" t="str">
            <v>DATE</v>
          </cell>
          <cell r="T165">
            <v>36164</v>
          </cell>
          <cell r="U165">
            <v>36171</v>
          </cell>
          <cell r="V165">
            <v>36178</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tructions"/>
      <sheetName val="Static Contract Info"/>
      <sheetName val="Contracted RPS Facilities Info"/>
      <sheetName val="Annual Report Accounting"/>
      <sheetName val="Compliance Period Accounting"/>
      <sheetName val="List of Narratives"/>
      <sheetName val="399.30(j) ELIGIBILITY "/>
      <sheetName val="399.30(j) Compliance"/>
      <sheetName val="3204 (a)(8) &amp; (a)(9) Annual"/>
      <sheetName val="3204 (a)(8) &amp; (a)(9) Compliance"/>
      <sheetName val="Attestation"/>
      <sheetName val="Lists"/>
    </sheetNames>
    <sheetDataSet>
      <sheetData sheetId="0"/>
      <sheetData sheetId="1"/>
      <sheetData sheetId="2"/>
      <sheetData sheetId="3"/>
      <sheetData sheetId="4">
        <row r="11">
          <cell r="C11">
            <v>10385013</v>
          </cell>
        </row>
      </sheetData>
      <sheetData sheetId="5"/>
      <sheetData sheetId="6"/>
      <sheetData sheetId="7"/>
      <sheetData sheetId="8"/>
      <sheetData sheetId="9"/>
      <sheetData sheetId="10"/>
      <sheetData sheetId="11"/>
      <sheetData sheetId="12">
        <row r="52">
          <cell r="A52" t="str">
            <v>Yes</v>
          </cell>
        </row>
        <row r="53">
          <cell r="A53"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hkpandey@burbankca.gov" TargetMode="External"/><Relationship Id="rId3" Type="http://schemas.openxmlformats.org/officeDocument/2006/relationships/printerSettings" Target="../printerSettings/printerSettings4.bin"/><Relationship Id="rId7" Type="http://schemas.openxmlformats.org/officeDocument/2006/relationships/hyperlink" Target="mailto:hkpandey@burbankca.gov" TargetMode="Externa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hyperlink" Target="mailto:hkpandey@burbankca.gov" TargetMode="External"/><Relationship Id="rId5" Type="http://schemas.openxmlformats.org/officeDocument/2006/relationships/hyperlink" Target="mailto:hkpandey@burbankca.gov" TargetMode="External"/><Relationship Id="rId10" Type="http://schemas.openxmlformats.org/officeDocument/2006/relationships/drawing" Target="../drawings/drawing2.xml"/><Relationship Id="rId4" Type="http://schemas.openxmlformats.org/officeDocument/2006/relationships/printerSettings" Target="../printerSettings/printerSettings5.bin"/><Relationship Id="rId9"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drawing" Target="../drawings/drawing3.xml"/><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17"/>
  <sheetViews>
    <sheetView view="pageBreakPreview" zoomScale="85" zoomScaleNormal="100" zoomScaleSheetLayoutView="85" workbookViewId="0"/>
  </sheetViews>
  <sheetFormatPr defaultRowHeight="15"/>
  <cols>
    <col min="1" max="1" width="98" style="236" customWidth="1"/>
    <col min="2" max="2" width="14.625" style="236" customWidth="1"/>
    <col min="3" max="4" width="9" style="236"/>
    <col min="5" max="5" width="11.625" style="236" customWidth="1"/>
    <col min="6" max="6" width="9" style="236"/>
    <col min="7" max="7" width="14.125" style="236" bestFit="1" customWidth="1"/>
    <col min="8" max="8" width="15.375" style="236" bestFit="1" customWidth="1"/>
    <col min="9" max="256" width="9" style="236"/>
    <col min="257" max="257" width="93.75" style="236" bestFit="1" customWidth="1"/>
    <col min="258" max="512" width="9" style="236"/>
    <col min="513" max="513" width="93.75" style="236" bestFit="1" customWidth="1"/>
    <col min="514" max="768" width="9" style="236"/>
    <col min="769" max="769" width="93.75" style="236" bestFit="1" customWidth="1"/>
    <col min="770" max="1024" width="9" style="236"/>
    <col min="1025" max="1025" width="93.75" style="236" bestFit="1" customWidth="1"/>
    <col min="1026" max="1280" width="9" style="236"/>
    <col min="1281" max="1281" width="93.75" style="236" bestFit="1" customWidth="1"/>
    <col min="1282" max="1536" width="9" style="236"/>
    <col min="1537" max="1537" width="93.75" style="236" bestFit="1" customWidth="1"/>
    <col min="1538" max="1792" width="9" style="236"/>
    <col min="1793" max="1793" width="93.75" style="236" bestFit="1" customWidth="1"/>
    <col min="1794" max="2048" width="9" style="236"/>
    <col min="2049" max="2049" width="93.75" style="236" bestFit="1" customWidth="1"/>
    <col min="2050" max="2304" width="9" style="236"/>
    <col min="2305" max="2305" width="93.75" style="236" bestFit="1" customWidth="1"/>
    <col min="2306" max="2560" width="9" style="236"/>
    <col min="2561" max="2561" width="93.75" style="236" bestFit="1" customWidth="1"/>
    <col min="2562" max="2816" width="9" style="236"/>
    <col min="2817" max="2817" width="93.75" style="236" bestFit="1" customWidth="1"/>
    <col min="2818" max="3072" width="9" style="236"/>
    <col min="3073" max="3073" width="93.75" style="236" bestFit="1" customWidth="1"/>
    <col min="3074" max="3328" width="9" style="236"/>
    <col min="3329" max="3329" width="93.75" style="236" bestFit="1" customWidth="1"/>
    <col min="3330" max="3584" width="9" style="236"/>
    <col min="3585" max="3585" width="93.75" style="236" bestFit="1" customWidth="1"/>
    <col min="3586" max="3840" width="9" style="236"/>
    <col min="3841" max="3841" width="93.75" style="236" bestFit="1" customWidth="1"/>
    <col min="3842" max="4096" width="9" style="236"/>
    <col min="4097" max="4097" width="93.75" style="236" bestFit="1" customWidth="1"/>
    <col min="4098" max="4352" width="9" style="236"/>
    <col min="4353" max="4353" width="93.75" style="236" bestFit="1" customWidth="1"/>
    <col min="4354" max="4608" width="9" style="236"/>
    <col min="4609" max="4609" width="93.75" style="236" bestFit="1" customWidth="1"/>
    <col min="4610" max="4864" width="9" style="236"/>
    <col min="4865" max="4865" width="93.75" style="236" bestFit="1" customWidth="1"/>
    <col min="4866" max="5120" width="9" style="236"/>
    <col min="5121" max="5121" width="93.75" style="236" bestFit="1" customWidth="1"/>
    <col min="5122" max="5376" width="9" style="236"/>
    <col min="5377" max="5377" width="93.75" style="236" bestFit="1" customWidth="1"/>
    <col min="5378" max="5632" width="9" style="236"/>
    <col min="5633" max="5633" width="93.75" style="236" bestFit="1" customWidth="1"/>
    <col min="5634" max="5888" width="9" style="236"/>
    <col min="5889" max="5889" width="93.75" style="236" bestFit="1" customWidth="1"/>
    <col min="5890" max="6144" width="9" style="236"/>
    <col min="6145" max="6145" width="93.75" style="236" bestFit="1" customWidth="1"/>
    <col min="6146" max="6400" width="9" style="236"/>
    <col min="6401" max="6401" width="93.75" style="236" bestFit="1" customWidth="1"/>
    <col min="6402" max="6656" width="9" style="236"/>
    <col min="6657" max="6657" width="93.75" style="236" bestFit="1" customWidth="1"/>
    <col min="6658" max="6912" width="9" style="236"/>
    <col min="6913" max="6913" width="93.75" style="236" bestFit="1" customWidth="1"/>
    <col min="6914" max="7168" width="9" style="236"/>
    <col min="7169" max="7169" width="93.75" style="236" bestFit="1" customWidth="1"/>
    <col min="7170" max="7424" width="9" style="236"/>
    <col min="7425" max="7425" width="93.75" style="236" bestFit="1" customWidth="1"/>
    <col min="7426" max="7680" width="9" style="236"/>
    <col min="7681" max="7681" width="93.75" style="236" bestFit="1" customWidth="1"/>
    <col min="7682" max="7936" width="9" style="236"/>
    <col min="7937" max="7937" width="93.75" style="236" bestFit="1" customWidth="1"/>
    <col min="7938" max="8192" width="9" style="236"/>
    <col min="8193" max="8193" width="93.75" style="236" bestFit="1" customWidth="1"/>
    <col min="8194" max="8448" width="9" style="236"/>
    <col min="8449" max="8449" width="93.75" style="236" bestFit="1" customWidth="1"/>
    <col min="8450" max="8704" width="9" style="236"/>
    <col min="8705" max="8705" width="93.75" style="236" bestFit="1" customWidth="1"/>
    <col min="8706" max="8960" width="9" style="236"/>
    <col min="8961" max="8961" width="93.75" style="236" bestFit="1" customWidth="1"/>
    <col min="8962" max="9216" width="9" style="236"/>
    <col min="9217" max="9217" width="93.75" style="236" bestFit="1" customWidth="1"/>
    <col min="9218" max="9472" width="9" style="236"/>
    <col min="9473" max="9473" width="93.75" style="236" bestFit="1" customWidth="1"/>
    <col min="9474" max="9728" width="9" style="236"/>
    <col min="9729" max="9729" width="93.75" style="236" bestFit="1" customWidth="1"/>
    <col min="9730" max="9984" width="9" style="236"/>
    <col min="9985" max="9985" width="93.75" style="236" bestFit="1" customWidth="1"/>
    <col min="9986" max="10240" width="9" style="236"/>
    <col min="10241" max="10241" width="93.75" style="236" bestFit="1" customWidth="1"/>
    <col min="10242" max="10496" width="9" style="236"/>
    <col min="10497" max="10497" width="93.75" style="236" bestFit="1" customWidth="1"/>
    <col min="10498" max="10752" width="9" style="236"/>
    <col min="10753" max="10753" width="93.75" style="236" bestFit="1" customWidth="1"/>
    <col min="10754" max="11008" width="9" style="236"/>
    <col min="11009" max="11009" width="93.75" style="236" bestFit="1" customWidth="1"/>
    <col min="11010" max="11264" width="9" style="236"/>
    <col min="11265" max="11265" width="93.75" style="236" bestFit="1" customWidth="1"/>
    <col min="11266" max="11520" width="9" style="236"/>
    <col min="11521" max="11521" width="93.75" style="236" bestFit="1" customWidth="1"/>
    <col min="11522" max="11776" width="9" style="236"/>
    <col min="11777" max="11777" width="93.75" style="236" bestFit="1" customWidth="1"/>
    <col min="11778" max="12032" width="9" style="236"/>
    <col min="12033" max="12033" width="93.75" style="236" bestFit="1" customWidth="1"/>
    <col min="12034" max="12288" width="9" style="236"/>
    <col min="12289" max="12289" width="93.75" style="236" bestFit="1" customWidth="1"/>
    <col min="12290" max="12544" width="9" style="236"/>
    <col min="12545" max="12545" width="93.75" style="236" bestFit="1" customWidth="1"/>
    <col min="12546" max="12800" width="9" style="236"/>
    <col min="12801" max="12801" width="93.75" style="236" bestFit="1" customWidth="1"/>
    <col min="12802" max="13056" width="9" style="236"/>
    <col min="13057" max="13057" width="93.75" style="236" bestFit="1" customWidth="1"/>
    <col min="13058" max="13312" width="9" style="236"/>
    <col min="13313" max="13313" width="93.75" style="236" bestFit="1" customWidth="1"/>
    <col min="13314" max="13568" width="9" style="236"/>
    <col min="13569" max="13569" width="93.75" style="236" bestFit="1" customWidth="1"/>
    <col min="13570" max="13824" width="9" style="236"/>
    <col min="13825" max="13825" width="93.75" style="236" bestFit="1" customWidth="1"/>
    <col min="13826" max="14080" width="9" style="236"/>
    <col min="14081" max="14081" width="93.75" style="236" bestFit="1" customWidth="1"/>
    <col min="14082" max="14336" width="9" style="236"/>
    <col min="14337" max="14337" width="93.75" style="236" bestFit="1" customWidth="1"/>
    <col min="14338" max="14592" width="9" style="236"/>
    <col min="14593" max="14593" width="93.75" style="236" bestFit="1" customWidth="1"/>
    <col min="14594" max="14848" width="9" style="236"/>
    <col min="14849" max="14849" width="93.75" style="236" bestFit="1" customWidth="1"/>
    <col min="14850" max="15104" width="9" style="236"/>
    <col min="15105" max="15105" width="93.75" style="236" bestFit="1" customWidth="1"/>
    <col min="15106" max="15360" width="9" style="236"/>
    <col min="15361" max="15361" width="93.75" style="236" bestFit="1" customWidth="1"/>
    <col min="15362" max="15616" width="9" style="236"/>
    <col min="15617" max="15617" width="93.75" style="236" bestFit="1" customWidth="1"/>
    <col min="15618" max="15872" width="9" style="236"/>
    <col min="15873" max="15873" width="93.75" style="236" bestFit="1" customWidth="1"/>
    <col min="15874" max="16128" width="9" style="236"/>
    <col min="16129" max="16129" width="93.75" style="236" bestFit="1" customWidth="1"/>
    <col min="16130" max="16384" width="9" style="236"/>
  </cols>
  <sheetData>
    <row r="1" spans="1:1" ht="87" customHeight="1">
      <c r="A1" s="235" t="s">
        <v>316</v>
      </c>
    </row>
    <row r="2" spans="1:1" ht="29.25" customHeight="1">
      <c r="A2" s="237"/>
    </row>
    <row r="3" spans="1:1" ht="10.5" customHeight="1"/>
    <row r="4" spans="1:1" ht="11.25" customHeight="1"/>
    <row r="8" spans="1:1">
      <c r="A8" s="238"/>
    </row>
    <row r="11" spans="1:1" ht="30.75" customHeight="1"/>
    <row r="12" spans="1:1" ht="19.5" customHeight="1">
      <c r="A12" s="244" t="s">
        <v>155</v>
      </c>
    </row>
    <row r="13" spans="1:1" ht="58.5" customHeight="1">
      <c r="A13" s="239" t="s">
        <v>254</v>
      </c>
    </row>
    <row r="14" spans="1:1" ht="45">
      <c r="A14" s="240" t="s">
        <v>175</v>
      </c>
    </row>
    <row r="15" spans="1:1" ht="51" customHeight="1">
      <c r="A15" s="239" t="s">
        <v>255</v>
      </c>
    </row>
    <row r="16" spans="1:1" ht="65.25" customHeight="1">
      <c r="A16" s="240" t="s">
        <v>263</v>
      </c>
    </row>
    <row r="17" spans="1:1" ht="45" customHeight="1">
      <c r="A17" s="240" t="s">
        <v>256</v>
      </c>
    </row>
  </sheetData>
  <printOptions horizontalCentered="1"/>
  <pageMargins left="0.75" right="0.75" top="1" bottom="1" header="0.5" footer="0.5"/>
  <pageSetup scale="8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pageSetUpPr fitToPage="1"/>
  </sheetPr>
  <dimension ref="A1:F35"/>
  <sheetViews>
    <sheetView view="pageBreakPreview" zoomScale="110" zoomScaleNormal="100" zoomScaleSheetLayoutView="110" workbookViewId="0">
      <pane xSplit="1" ySplit="8" topLeftCell="B9" activePane="bottomRight" state="frozen"/>
      <selection pane="topRight" activeCell="B1" sqref="B1"/>
      <selection pane="bottomLeft" activeCell="A8" sqref="A8"/>
      <selection pane="bottomRight" activeCell="B10" sqref="B10"/>
    </sheetView>
  </sheetViews>
  <sheetFormatPr defaultColWidth="9" defaultRowHeight="13.15"/>
  <cols>
    <col min="1" max="1" width="36.625" style="11" customWidth="1"/>
    <col min="2" max="6" width="23.625" style="11" customWidth="1"/>
    <col min="7" max="16384" width="9" style="11"/>
  </cols>
  <sheetData>
    <row r="1" spans="1:6" ht="15.75">
      <c r="A1" s="16" t="s">
        <v>22</v>
      </c>
      <c r="B1" s="104"/>
      <c r="C1" s="104"/>
      <c r="D1" s="104"/>
      <c r="E1" s="104"/>
      <c r="F1" s="104"/>
    </row>
    <row r="2" spans="1:6" ht="15.75">
      <c r="A2" s="16" t="s">
        <v>23</v>
      </c>
      <c r="B2" s="105"/>
      <c r="C2" s="104"/>
      <c r="D2" s="104"/>
      <c r="E2" s="104"/>
      <c r="F2" s="104"/>
    </row>
    <row r="3" spans="1:6" ht="15.75">
      <c r="A3" s="96" t="s">
        <v>257</v>
      </c>
      <c r="B3" s="105"/>
      <c r="C3" s="104"/>
      <c r="D3" s="104"/>
      <c r="E3" s="104"/>
      <c r="F3" s="104"/>
    </row>
    <row r="4" spans="1:6" ht="15.75">
      <c r="A4" s="106" t="s">
        <v>156</v>
      </c>
      <c r="B4" s="105"/>
      <c r="C4" s="104"/>
      <c r="D4" s="104"/>
      <c r="E4" s="104"/>
      <c r="F4" s="104"/>
    </row>
    <row r="5" spans="1:6">
      <c r="A5" s="242" t="s">
        <v>179</v>
      </c>
      <c r="B5" s="105"/>
      <c r="C5" s="104"/>
      <c r="D5" s="104"/>
      <c r="E5" s="104"/>
      <c r="F5" s="104"/>
    </row>
    <row r="6" spans="1:6">
      <c r="A6" s="107"/>
      <c r="B6" s="105"/>
      <c r="C6" s="104"/>
      <c r="D6" s="104"/>
      <c r="E6" s="104"/>
      <c r="F6" s="104"/>
    </row>
    <row r="7" spans="1:6">
      <c r="A7" s="105" t="s">
        <v>157</v>
      </c>
      <c r="B7" s="108" t="s">
        <v>404</v>
      </c>
      <c r="C7" s="104"/>
      <c r="D7" s="104"/>
      <c r="E7" s="104"/>
      <c r="F7" s="104"/>
    </row>
    <row r="8" spans="1:6">
      <c r="A8" s="105" t="s">
        <v>13</v>
      </c>
      <c r="B8" s="116" t="s">
        <v>398</v>
      </c>
      <c r="C8" s="104"/>
      <c r="D8" s="104"/>
      <c r="E8" s="104"/>
      <c r="F8" s="104"/>
    </row>
    <row r="9" spans="1:6">
      <c r="A9" s="117" t="s">
        <v>172</v>
      </c>
      <c r="B9" s="108" t="s">
        <v>405</v>
      </c>
      <c r="C9" s="104"/>
      <c r="D9" s="104"/>
      <c r="E9" s="104"/>
      <c r="F9" s="104"/>
    </row>
    <row r="10" spans="1:6">
      <c r="A10" s="105"/>
      <c r="B10" s="107"/>
      <c r="C10" s="104"/>
      <c r="D10" s="104"/>
      <c r="E10" s="104"/>
      <c r="F10" s="104"/>
    </row>
    <row r="11" spans="1:6">
      <c r="A11" s="105"/>
      <c r="B11" s="105"/>
      <c r="C11" s="104"/>
      <c r="D11" s="104"/>
      <c r="E11" s="104"/>
      <c r="F11" s="104"/>
    </row>
    <row r="12" spans="1:6" s="15" customFormat="1">
      <c r="A12" s="105" t="s">
        <v>259</v>
      </c>
      <c r="B12" s="109" t="s">
        <v>171</v>
      </c>
      <c r="C12" s="110" t="s">
        <v>48</v>
      </c>
      <c r="D12" s="110" t="s">
        <v>49</v>
      </c>
      <c r="E12" s="110" t="s">
        <v>50</v>
      </c>
      <c r="F12" s="111" t="s">
        <v>12</v>
      </c>
    </row>
    <row r="13" spans="1:6">
      <c r="A13" s="107" t="s">
        <v>5</v>
      </c>
      <c r="B13" s="355" t="s">
        <v>398</v>
      </c>
      <c r="C13" s="355" t="s">
        <v>398</v>
      </c>
      <c r="D13" s="355" t="s">
        <v>398</v>
      </c>
      <c r="E13" s="355" t="s">
        <v>398</v>
      </c>
      <c r="F13" s="108"/>
    </row>
    <row r="14" spans="1:6">
      <c r="A14" s="107" t="s">
        <v>4</v>
      </c>
      <c r="B14" s="355" t="s">
        <v>399</v>
      </c>
      <c r="C14" s="355" t="s">
        <v>399</v>
      </c>
      <c r="D14" s="355" t="s">
        <v>399</v>
      </c>
      <c r="E14" s="355" t="s">
        <v>399</v>
      </c>
      <c r="F14" s="108"/>
    </row>
    <row r="15" spans="1:6">
      <c r="A15" s="107" t="s">
        <v>19</v>
      </c>
      <c r="B15" s="356" t="s">
        <v>400</v>
      </c>
      <c r="C15" s="356" t="s">
        <v>400</v>
      </c>
      <c r="D15" s="356" t="s">
        <v>400</v>
      </c>
      <c r="E15" s="356" t="s">
        <v>400</v>
      </c>
      <c r="F15" s="112"/>
    </row>
    <row r="16" spans="1:6">
      <c r="A16" s="107" t="s">
        <v>6</v>
      </c>
      <c r="B16" s="355" t="s">
        <v>401</v>
      </c>
      <c r="C16" s="355" t="s">
        <v>401</v>
      </c>
      <c r="D16" s="355" t="s">
        <v>401</v>
      </c>
      <c r="E16" s="355" t="s">
        <v>401</v>
      </c>
      <c r="F16" s="108"/>
    </row>
    <row r="17" spans="1:6">
      <c r="A17" s="107" t="s">
        <v>7</v>
      </c>
      <c r="B17" s="355" t="s">
        <v>402</v>
      </c>
      <c r="C17" s="355" t="s">
        <v>402</v>
      </c>
      <c r="D17" s="355" t="s">
        <v>402</v>
      </c>
      <c r="E17" s="355" t="s">
        <v>402</v>
      </c>
      <c r="F17" s="108"/>
    </row>
    <row r="18" spans="1:6">
      <c r="A18" s="107" t="s">
        <v>8</v>
      </c>
      <c r="B18" s="355"/>
      <c r="C18" s="355"/>
      <c r="D18" s="355"/>
      <c r="E18" s="355"/>
      <c r="F18" s="108"/>
    </row>
    <row r="19" spans="1:6">
      <c r="A19" s="107" t="s">
        <v>9</v>
      </c>
      <c r="B19" s="355" t="s">
        <v>403</v>
      </c>
      <c r="C19" s="355" t="s">
        <v>403</v>
      </c>
      <c r="D19" s="355" t="s">
        <v>403</v>
      </c>
      <c r="E19" s="355" t="s">
        <v>403</v>
      </c>
      <c r="F19" s="108"/>
    </row>
    <row r="20" spans="1:6">
      <c r="A20" s="107" t="s">
        <v>10</v>
      </c>
      <c r="B20" s="355" t="s">
        <v>16</v>
      </c>
      <c r="C20" s="355" t="s">
        <v>16</v>
      </c>
      <c r="D20" s="355" t="s">
        <v>16</v>
      </c>
      <c r="E20" s="355" t="s">
        <v>16</v>
      </c>
      <c r="F20" s="108" t="s">
        <v>16</v>
      </c>
    </row>
    <row r="21" spans="1:6">
      <c r="A21" s="107" t="s">
        <v>11</v>
      </c>
      <c r="B21" s="355">
        <v>91502</v>
      </c>
      <c r="C21" s="355">
        <v>91502</v>
      </c>
      <c r="D21" s="355">
        <v>91502</v>
      </c>
      <c r="E21" s="355">
        <v>91502</v>
      </c>
      <c r="F21" s="108"/>
    </row>
    <row r="22" spans="1:6">
      <c r="A22" s="107" t="s">
        <v>14</v>
      </c>
      <c r="B22" s="357">
        <v>43504</v>
      </c>
      <c r="C22" s="357">
        <v>43504</v>
      </c>
      <c r="D22" s="357">
        <v>43504</v>
      </c>
      <c r="E22" s="357">
        <v>43504</v>
      </c>
      <c r="F22" s="113"/>
    </row>
    <row r="23" spans="1:6">
      <c r="A23" s="107" t="s">
        <v>173</v>
      </c>
      <c r="B23" s="113"/>
      <c r="C23" s="113"/>
      <c r="D23" s="113"/>
      <c r="E23" s="113"/>
      <c r="F23" s="113"/>
    </row>
    <row r="24" spans="1:6">
      <c r="A24" s="107"/>
      <c r="B24" s="114"/>
      <c r="C24" s="114"/>
      <c r="D24" s="114"/>
      <c r="E24" s="114"/>
      <c r="F24" s="114"/>
    </row>
    <row r="25" spans="1:6" ht="26.25">
      <c r="A25" s="105" t="s">
        <v>258</v>
      </c>
      <c r="B25" s="107"/>
      <c r="C25" s="107"/>
      <c r="D25" s="107"/>
      <c r="E25" s="107"/>
      <c r="F25" s="107"/>
    </row>
    <row r="26" spans="1:6">
      <c r="A26" s="107" t="s">
        <v>5</v>
      </c>
      <c r="B26" s="108"/>
      <c r="C26" s="108"/>
      <c r="D26" s="108"/>
      <c r="E26" s="108"/>
      <c r="F26" s="108"/>
    </row>
    <row r="27" spans="1:6">
      <c r="A27" s="107" t="s">
        <v>4</v>
      </c>
      <c r="B27" s="108"/>
      <c r="C27" s="108"/>
      <c r="D27" s="108"/>
      <c r="E27" s="108"/>
      <c r="F27" s="108"/>
    </row>
    <row r="28" spans="1:6">
      <c r="A28" s="107" t="s">
        <v>19</v>
      </c>
      <c r="B28" s="112"/>
      <c r="C28" s="112"/>
      <c r="D28" s="112"/>
      <c r="E28" s="112"/>
      <c r="F28" s="112"/>
    </row>
    <row r="29" spans="1:6">
      <c r="A29" s="107" t="s">
        <v>6</v>
      </c>
      <c r="B29" s="108"/>
      <c r="C29" s="108"/>
      <c r="D29" s="108"/>
      <c r="E29" s="108"/>
      <c r="F29" s="108"/>
    </row>
    <row r="30" spans="1:6">
      <c r="A30" s="107" t="s">
        <v>7</v>
      </c>
      <c r="B30" s="108"/>
      <c r="C30" s="108"/>
      <c r="D30" s="108"/>
      <c r="E30" s="108"/>
      <c r="F30" s="108"/>
    </row>
    <row r="31" spans="1:6">
      <c r="A31" s="107" t="s">
        <v>8</v>
      </c>
      <c r="B31" s="108"/>
      <c r="C31" s="108"/>
      <c r="D31" s="108"/>
      <c r="E31" s="108"/>
      <c r="F31" s="108"/>
    </row>
    <row r="32" spans="1:6">
      <c r="A32" s="107" t="s">
        <v>9</v>
      </c>
      <c r="B32" s="108"/>
      <c r="C32" s="108"/>
      <c r="D32" s="108"/>
      <c r="E32" s="108"/>
      <c r="F32" s="108"/>
    </row>
    <row r="33" spans="1:6">
      <c r="A33" s="107" t="s">
        <v>10</v>
      </c>
      <c r="B33" s="108"/>
      <c r="C33" s="108"/>
      <c r="D33" s="108"/>
      <c r="E33" s="108"/>
      <c r="F33" s="108"/>
    </row>
    <row r="34" spans="1:6">
      <c r="A34" s="107" t="s">
        <v>11</v>
      </c>
      <c r="B34" s="108"/>
      <c r="C34" s="108"/>
      <c r="D34" s="108"/>
      <c r="E34" s="108"/>
      <c r="F34" s="108"/>
    </row>
    <row r="35" spans="1:6">
      <c r="A35" s="14"/>
      <c r="B35" s="14"/>
    </row>
  </sheetData>
  <customSheetViews>
    <customSheetView guid="{8273F839-864F-40CA-9F07-FCB68AAC5FAE}">
      <pane xSplit="1" ySplit="7" topLeftCell="B8" activePane="bottomRight" state="frozen"/>
      <selection pane="bottomRight" activeCell="C36" sqref="C36"/>
      <pageMargins left="0.7" right="0.7" top="0.75" bottom="0.75" header="0.3" footer="0.3"/>
      <pageSetup pageOrder="overThenDown" orientation="landscape" r:id="rId1"/>
    </customSheetView>
    <customSheetView guid="{9660D43C-356B-4BBC-ADDE-819E1A7545B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s>
  <hyperlinks>
    <hyperlink ref="B15" r:id="rId5" xr:uid="{00000000-0004-0000-0100-000000000000}"/>
    <hyperlink ref="C15" r:id="rId6" xr:uid="{00000000-0004-0000-0100-000001000000}"/>
    <hyperlink ref="D15" r:id="rId7" xr:uid="{00000000-0004-0000-0100-000002000000}"/>
    <hyperlink ref="E15" r:id="rId8" xr:uid="{00000000-0004-0000-0100-000003000000}"/>
  </hyperlinks>
  <pageMargins left="0.25" right="0.25" top="0.75" bottom="0.75" header="0.3" footer="0.3"/>
  <pageSetup scale="81" pageOrder="overThenDown"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42"/>
    <pageSetUpPr fitToPage="1"/>
  </sheetPr>
  <dimension ref="A1:Z127"/>
  <sheetViews>
    <sheetView showGridLines="0" tabSelected="1" view="pageBreakPreview" topLeftCell="C1" zoomScale="90" zoomScaleNormal="100" zoomScaleSheetLayoutView="90" workbookViewId="0">
      <selection activeCell="H12" sqref="H12"/>
    </sheetView>
  </sheetViews>
  <sheetFormatPr defaultColWidth="9" defaultRowHeight="15.4"/>
  <cols>
    <col min="1" max="1" width="9" style="1"/>
    <col min="2" max="2" width="64.75" style="7" customWidth="1"/>
    <col min="3" max="3" width="16.875" style="7" customWidth="1"/>
    <col min="4" max="4" width="15.125" style="7" customWidth="1"/>
    <col min="5" max="6" width="9.75" style="7" customWidth="1"/>
    <col min="7" max="14" width="9.75" style="3" customWidth="1"/>
    <col min="15" max="15" width="9.25" style="3" customWidth="1"/>
    <col min="16" max="18" width="9.25" style="1" customWidth="1"/>
    <col min="19" max="25" width="7.125" style="1" customWidth="1"/>
    <col min="26" max="26" width="14.75" style="1" bestFit="1" customWidth="1"/>
    <col min="27" max="131" width="7.125" style="1" customWidth="1"/>
    <col min="132" max="16384" width="9" style="1"/>
  </cols>
  <sheetData>
    <row r="1" spans="1:26" ht="15.75">
      <c r="B1" s="16" t="s">
        <v>22</v>
      </c>
      <c r="C1" s="16"/>
      <c r="O1" s="1"/>
    </row>
    <row r="2" spans="1:26" ht="15.75">
      <c r="B2" s="16" t="s">
        <v>23</v>
      </c>
      <c r="C2" s="16"/>
      <c r="O2" s="1"/>
    </row>
    <row r="3" spans="1:26" s="2" customFormat="1" ht="15.75">
      <c r="B3" s="96" t="s">
        <v>257</v>
      </c>
      <c r="C3" s="17"/>
      <c r="D3" s="13"/>
      <c r="E3" s="13"/>
      <c r="F3" s="13"/>
    </row>
    <row r="4" spans="1:26" s="2" customFormat="1" ht="15.75">
      <c r="B4" s="21" t="s">
        <v>178</v>
      </c>
      <c r="C4" s="17"/>
      <c r="D4" s="12"/>
      <c r="E4" s="12"/>
      <c r="F4" s="12"/>
    </row>
    <row r="5" spans="1:26" s="2" customFormat="1" ht="15.75">
      <c r="B5" s="242" t="s">
        <v>180</v>
      </c>
      <c r="C5" s="17"/>
      <c r="D5" s="12"/>
      <c r="E5" s="12"/>
      <c r="F5" s="12"/>
    </row>
    <row r="6" spans="1:26" s="2" customFormat="1" ht="15.75">
      <c r="B6" s="118"/>
      <c r="C6" s="118"/>
      <c r="D6" s="12"/>
      <c r="E6" s="12"/>
      <c r="F6" s="12"/>
    </row>
    <row r="7" spans="1:26" s="2" customFormat="1" ht="15.75" customHeight="1">
      <c r="B7" s="22" t="s">
        <v>396</v>
      </c>
      <c r="C7" s="7"/>
      <c r="D7" s="7"/>
      <c r="E7" s="7"/>
      <c r="F7" s="7"/>
      <c r="G7" s="8"/>
      <c r="I7" s="4"/>
      <c r="J7" s="4"/>
      <c r="K7" s="4"/>
      <c r="L7" s="4"/>
      <c r="M7" s="4"/>
      <c r="N7" s="4"/>
      <c r="O7" s="4"/>
    </row>
    <row r="8" spans="1:26" s="2" customFormat="1" ht="15.75">
      <c r="B8" s="16"/>
      <c r="C8" s="9"/>
      <c r="D8" s="16"/>
      <c r="E8" s="16"/>
      <c r="F8" s="16"/>
      <c r="G8" s="39"/>
      <c r="H8" s="40" t="s">
        <v>3</v>
      </c>
      <c r="I8" s="210"/>
      <c r="J8" s="211"/>
      <c r="K8" s="41"/>
      <c r="L8" s="41"/>
      <c r="M8" s="42"/>
      <c r="N8" s="42"/>
      <c r="O8" s="42"/>
      <c r="P8" s="43"/>
      <c r="Q8" s="43"/>
      <c r="R8" s="43"/>
    </row>
    <row r="9" spans="1:26" s="2" customFormat="1" ht="15.75">
      <c r="B9" s="9"/>
      <c r="C9" s="9"/>
      <c r="D9" s="16"/>
      <c r="E9" s="16"/>
      <c r="F9" s="103" t="s">
        <v>46</v>
      </c>
      <c r="H9" s="46" t="s">
        <v>26</v>
      </c>
      <c r="I9" s="45"/>
      <c r="K9" s="42"/>
      <c r="L9" s="42"/>
      <c r="M9" s="42"/>
      <c r="N9" s="42"/>
      <c r="O9" s="42"/>
      <c r="P9" s="43"/>
      <c r="Q9" s="43"/>
      <c r="R9" s="43"/>
    </row>
    <row r="10" spans="1:26" s="5" customFormat="1" ht="18">
      <c r="B10" s="245" t="s">
        <v>47</v>
      </c>
      <c r="C10" s="18"/>
      <c r="D10" s="18"/>
      <c r="E10" s="47">
        <v>2017</v>
      </c>
      <c r="F10" s="47">
        <v>2018</v>
      </c>
      <c r="G10" s="47">
        <v>2019</v>
      </c>
      <c r="H10" s="47" t="s">
        <v>2</v>
      </c>
      <c r="I10" s="47" t="s">
        <v>17</v>
      </c>
      <c r="J10" s="47" t="s">
        <v>18</v>
      </c>
      <c r="K10" s="47" t="s">
        <v>20</v>
      </c>
      <c r="L10" s="47" t="s">
        <v>21</v>
      </c>
      <c r="M10" s="47" t="s">
        <v>24</v>
      </c>
      <c r="N10" s="47" t="s">
        <v>25</v>
      </c>
      <c r="O10" s="47" t="s">
        <v>27</v>
      </c>
      <c r="P10" s="47" t="s">
        <v>28</v>
      </c>
      <c r="Q10" s="47" t="s">
        <v>29</v>
      </c>
      <c r="R10" s="47" t="s">
        <v>30</v>
      </c>
    </row>
    <row r="11" spans="1:26" ht="15.75">
      <c r="A11" s="17">
        <v>1</v>
      </c>
      <c r="B11" s="16" t="s">
        <v>100</v>
      </c>
      <c r="C11" s="16"/>
      <c r="D11" s="48"/>
      <c r="E11" s="364">
        <v>308</v>
      </c>
      <c r="F11" s="364">
        <v>308</v>
      </c>
      <c r="G11" s="331">
        <v>307.55236201290791</v>
      </c>
      <c r="H11" s="331">
        <v>306.15842290249964</v>
      </c>
      <c r="I11" s="331">
        <v>306.39636678297421</v>
      </c>
      <c r="J11" s="331">
        <v>307.87857310057069</v>
      </c>
      <c r="K11" s="331">
        <v>310.13025182256433</v>
      </c>
      <c r="L11" s="331">
        <v>310.62266692495143</v>
      </c>
      <c r="M11" s="331">
        <v>310.24738952789556</v>
      </c>
      <c r="N11" s="331">
        <v>309.30715837031806</v>
      </c>
      <c r="O11" s="331">
        <v>309.37797900388102</v>
      </c>
      <c r="P11" s="331">
        <v>309.45366086720929</v>
      </c>
      <c r="Q11" s="331">
        <v>309.52537483827092</v>
      </c>
      <c r="R11" s="331">
        <v>309.57864915268431</v>
      </c>
      <c r="S11" s="315"/>
      <c r="T11" s="315"/>
      <c r="U11" s="315"/>
      <c r="V11" s="315"/>
      <c r="W11" s="315"/>
      <c r="X11" s="315"/>
      <c r="Y11" s="315"/>
      <c r="Z11" s="315"/>
    </row>
    <row r="12" spans="1:26" ht="15.75">
      <c r="A12" s="17">
        <v>2</v>
      </c>
      <c r="B12" s="16" t="s">
        <v>31</v>
      </c>
      <c r="C12" s="16"/>
      <c r="D12" s="48"/>
      <c r="E12" s="364">
        <v>6</v>
      </c>
      <c r="F12" s="364">
        <v>7</v>
      </c>
      <c r="G12" s="359">
        <v>8</v>
      </c>
      <c r="H12" s="360">
        <f>G12+1</f>
        <v>9</v>
      </c>
      <c r="I12" s="360">
        <f t="shared" ref="I12:R12" si="0">H12+1</f>
        <v>10</v>
      </c>
      <c r="J12" s="360">
        <f t="shared" si="0"/>
        <v>11</v>
      </c>
      <c r="K12" s="360">
        <f t="shared" si="0"/>
        <v>12</v>
      </c>
      <c r="L12" s="360">
        <f t="shared" si="0"/>
        <v>13</v>
      </c>
      <c r="M12" s="360">
        <f t="shared" si="0"/>
        <v>14</v>
      </c>
      <c r="N12" s="360">
        <f t="shared" si="0"/>
        <v>15</v>
      </c>
      <c r="O12" s="360">
        <f t="shared" si="0"/>
        <v>16</v>
      </c>
      <c r="P12" s="360">
        <f t="shared" si="0"/>
        <v>17</v>
      </c>
      <c r="Q12" s="360">
        <f t="shared" si="0"/>
        <v>18</v>
      </c>
      <c r="R12" s="360">
        <f t="shared" si="0"/>
        <v>19</v>
      </c>
    </row>
    <row r="13" spans="1:26" ht="15.75">
      <c r="A13" s="17" t="s">
        <v>104</v>
      </c>
      <c r="B13" s="16" t="s">
        <v>32</v>
      </c>
      <c r="C13" s="16"/>
      <c r="D13" s="48"/>
      <c r="E13" s="364">
        <f>0.35*E12</f>
        <v>2.0999999999999996</v>
      </c>
      <c r="F13" s="364">
        <f>0.35*F12</f>
        <v>2.4499999999999997</v>
      </c>
      <c r="G13" s="359">
        <f>0.35*G12</f>
        <v>2.8</v>
      </c>
      <c r="H13" s="359">
        <f t="shared" ref="H13:R13" si="1">0.35*H12</f>
        <v>3.15</v>
      </c>
      <c r="I13" s="359">
        <f t="shared" si="1"/>
        <v>3.5</v>
      </c>
      <c r="J13" s="359">
        <f t="shared" si="1"/>
        <v>3.8499999999999996</v>
      </c>
      <c r="K13" s="359">
        <f t="shared" si="1"/>
        <v>4.1999999999999993</v>
      </c>
      <c r="L13" s="359">
        <f t="shared" si="1"/>
        <v>4.55</v>
      </c>
      <c r="M13" s="359">
        <f t="shared" si="1"/>
        <v>4.8999999999999995</v>
      </c>
      <c r="N13" s="359">
        <f t="shared" si="1"/>
        <v>5.25</v>
      </c>
      <c r="O13" s="359">
        <f t="shared" si="1"/>
        <v>5.6</v>
      </c>
      <c r="P13" s="359">
        <f t="shared" si="1"/>
        <v>5.9499999999999993</v>
      </c>
      <c r="Q13" s="359">
        <f t="shared" si="1"/>
        <v>6.3</v>
      </c>
      <c r="R13" s="359">
        <f t="shared" si="1"/>
        <v>6.6499999999999995</v>
      </c>
    </row>
    <row r="14" spans="1:26" ht="15.75">
      <c r="A14" s="17">
        <v>3</v>
      </c>
      <c r="B14" s="16" t="s">
        <v>260</v>
      </c>
      <c r="C14" s="16"/>
      <c r="D14" s="48"/>
      <c r="E14" s="364">
        <v>0</v>
      </c>
      <c r="F14" s="364">
        <v>0</v>
      </c>
      <c r="G14" s="331">
        <v>0</v>
      </c>
      <c r="H14" s="331">
        <v>0</v>
      </c>
      <c r="I14" s="331">
        <v>0</v>
      </c>
      <c r="J14" s="331">
        <v>0</v>
      </c>
      <c r="K14" s="331">
        <v>0</v>
      </c>
      <c r="L14" s="331">
        <v>0</v>
      </c>
      <c r="M14" s="331">
        <v>0</v>
      </c>
      <c r="N14" s="331">
        <v>0</v>
      </c>
      <c r="O14" s="331">
        <v>0</v>
      </c>
      <c r="P14" s="331">
        <v>0</v>
      </c>
      <c r="Q14" s="331">
        <v>0</v>
      </c>
      <c r="R14" s="331">
        <v>0</v>
      </c>
    </row>
    <row r="15" spans="1:26" ht="15.75">
      <c r="A15" s="17">
        <v>4</v>
      </c>
      <c r="B15" s="16" t="s">
        <v>262</v>
      </c>
      <c r="C15" s="16"/>
      <c r="D15" s="48"/>
      <c r="E15" s="364">
        <v>1</v>
      </c>
      <c r="F15" s="364">
        <v>1</v>
      </c>
      <c r="G15" s="336">
        <v>1.0504856803912106</v>
      </c>
      <c r="H15" s="337">
        <v>1.236422849341839</v>
      </c>
      <c r="I15" s="337">
        <v>1.5445963489722121</v>
      </c>
      <c r="J15" s="337">
        <v>1.5297052043766137</v>
      </c>
      <c r="K15" s="337">
        <v>1.8324419978322739</v>
      </c>
      <c r="L15" s="337">
        <v>2.1489631924411978</v>
      </c>
      <c r="M15" s="337">
        <v>2.2679172844841409</v>
      </c>
      <c r="N15" s="337">
        <v>1.6090755191012867</v>
      </c>
      <c r="O15" s="338">
        <v>2.4130866794099846</v>
      </c>
      <c r="P15" s="338">
        <v>2.6720475030421387</v>
      </c>
      <c r="Q15" s="338">
        <v>2.5911710758088118</v>
      </c>
      <c r="R15" s="338">
        <v>2.5954670415868049</v>
      </c>
    </row>
    <row r="16" spans="1:26" ht="15.75">
      <c r="A16" s="17">
        <v>5</v>
      </c>
      <c r="B16" s="16" t="s">
        <v>36</v>
      </c>
      <c r="C16" s="16"/>
      <c r="D16" s="48"/>
      <c r="E16" s="365">
        <v>0</v>
      </c>
      <c r="F16" s="365">
        <v>0</v>
      </c>
      <c r="G16" s="335">
        <v>0.36133536243247977</v>
      </c>
      <c r="H16" s="335">
        <v>0.39073687481136787</v>
      </c>
      <c r="I16" s="335">
        <v>0.43639943900796546</v>
      </c>
      <c r="J16" s="335">
        <v>0.495095288347072</v>
      </c>
      <c r="K16" s="335">
        <v>0.57373518370637855</v>
      </c>
      <c r="L16" s="335">
        <v>0.66991934210435478</v>
      </c>
      <c r="M16" s="335">
        <v>0.79308524451596818</v>
      </c>
      <c r="N16" s="335">
        <v>0.92695923329224617</v>
      </c>
      <c r="O16" s="335">
        <v>1.0685379826232277</v>
      </c>
      <c r="P16" s="335">
        <v>1.2116308922061911</v>
      </c>
      <c r="Q16" s="335">
        <v>1.3474088009803233</v>
      </c>
      <c r="R16" s="335">
        <v>1.4667503620336675</v>
      </c>
    </row>
    <row r="17" spans="1:26" ht="15.75">
      <c r="A17" s="17">
        <v>6</v>
      </c>
      <c r="B17" s="16" t="s">
        <v>37</v>
      </c>
      <c r="C17" s="16"/>
      <c r="D17" s="48"/>
      <c r="E17" s="364">
        <v>0</v>
      </c>
      <c r="F17" s="364">
        <v>0</v>
      </c>
      <c r="G17" s="331">
        <v>0.02</v>
      </c>
      <c r="H17" s="331">
        <v>0.6</v>
      </c>
      <c r="I17" s="331">
        <v>1.78</v>
      </c>
      <c r="J17" s="331">
        <v>4.2</v>
      </c>
      <c r="K17" s="331">
        <v>7.37</v>
      </c>
      <c r="L17" s="331">
        <v>10.76</v>
      </c>
      <c r="M17" s="331">
        <v>13.26</v>
      </c>
      <c r="N17" s="331">
        <v>14.19</v>
      </c>
      <c r="O17" s="331">
        <v>15.12</v>
      </c>
      <c r="P17" s="331">
        <v>16.05</v>
      </c>
      <c r="Q17" s="331">
        <v>16.98</v>
      </c>
      <c r="R17" s="331">
        <v>17.91</v>
      </c>
    </row>
    <row r="18" spans="1:26" ht="15.75">
      <c r="A18" s="17">
        <v>7</v>
      </c>
      <c r="B18" s="22" t="s">
        <v>362</v>
      </c>
      <c r="C18" s="19"/>
      <c r="D18" s="51"/>
      <c r="E18" s="366">
        <v>320</v>
      </c>
      <c r="F18" s="366">
        <v>308</v>
      </c>
      <c r="G18" s="367">
        <f>G11-G16-G17</f>
        <v>307.17102665047543</v>
      </c>
      <c r="H18" s="367">
        <f>H11-H16-H17</f>
        <v>305.16768602768826</v>
      </c>
      <c r="I18" s="367">
        <f t="shared" ref="I18:N18" si="2">I11-I16-I17</f>
        <v>304.17996734396627</v>
      </c>
      <c r="J18" s="367">
        <f t="shared" si="2"/>
        <v>303.18347781222366</v>
      </c>
      <c r="K18" s="367">
        <f t="shared" si="2"/>
        <v>302.18651663885794</v>
      </c>
      <c r="L18" s="367">
        <f t="shared" si="2"/>
        <v>299.19274758284706</v>
      </c>
      <c r="M18" s="367">
        <f t="shared" si="2"/>
        <v>296.19430428337961</v>
      </c>
      <c r="N18" s="367">
        <f t="shared" si="2"/>
        <v>294.19019913702584</v>
      </c>
      <c r="O18" s="367">
        <f t="shared" ref="O18" si="3">O11-O16-O17</f>
        <v>293.18944102125778</v>
      </c>
      <c r="P18" s="367">
        <f t="shared" ref="P18" si="4">P11-P16-P17</f>
        <v>292.19202997500309</v>
      </c>
      <c r="Q18" s="367">
        <f t="shared" ref="Q18" si="5">Q11-Q16-Q17</f>
        <v>291.1979660372906</v>
      </c>
      <c r="R18" s="367">
        <f t="shared" ref="R18" si="6">R11-R16-R17</f>
        <v>290.2018987906506</v>
      </c>
    </row>
    <row r="19" spans="1:26" ht="15.75">
      <c r="A19" s="17">
        <v>8</v>
      </c>
      <c r="B19" s="16" t="s">
        <v>33</v>
      </c>
      <c r="C19" s="16"/>
      <c r="D19" s="48"/>
      <c r="E19" s="364">
        <f>E11*0.09</f>
        <v>27.72</v>
      </c>
      <c r="F19" s="364">
        <f>F11*0.09</f>
        <v>27.72</v>
      </c>
      <c r="G19" s="331">
        <f>G18*0.09</f>
        <v>27.645392398542786</v>
      </c>
      <c r="H19" s="331">
        <f t="shared" ref="H19:K19" si="7">H18*0.09</f>
        <v>27.465091742491943</v>
      </c>
      <c r="I19" s="331">
        <f t="shared" si="7"/>
        <v>27.376197060956962</v>
      </c>
      <c r="J19" s="331">
        <f t="shared" si="7"/>
        <v>27.286513003100129</v>
      </c>
      <c r="K19" s="331">
        <f t="shared" si="7"/>
        <v>27.196786497497214</v>
      </c>
      <c r="L19" s="331">
        <f>L18*0.05</f>
        <v>14.959637379142354</v>
      </c>
      <c r="M19" s="331">
        <f t="shared" ref="M19:R19" si="8">M18*0.1</f>
        <v>29.619430428337964</v>
      </c>
      <c r="N19" s="331">
        <f>N18*0.15</f>
        <v>44.128529870553876</v>
      </c>
      <c r="O19" s="331">
        <f t="shared" ref="O19:R19" si="9">O18*0.15</f>
        <v>43.978416153188668</v>
      </c>
      <c r="P19" s="331">
        <f t="shared" si="9"/>
        <v>43.828804496250463</v>
      </c>
      <c r="Q19" s="331">
        <f t="shared" si="9"/>
        <v>43.679694905593585</v>
      </c>
      <c r="R19" s="331">
        <f>R18*0.14</f>
        <v>40.628265830691092</v>
      </c>
      <c r="S19" s="317"/>
      <c r="T19" s="317"/>
      <c r="U19" s="317"/>
      <c r="V19" s="317"/>
      <c r="W19" s="317"/>
      <c r="X19" s="317"/>
      <c r="Y19" s="317"/>
      <c r="Z19" s="317"/>
    </row>
    <row r="20" spans="1:26" ht="15.75">
      <c r="A20" s="17">
        <v>9</v>
      </c>
      <c r="B20" s="16" t="s">
        <v>0</v>
      </c>
      <c r="C20" s="16"/>
      <c r="D20" s="48"/>
      <c r="E20" s="368">
        <v>0</v>
      </c>
      <c r="F20" s="368">
        <v>0</v>
      </c>
      <c r="G20" s="318">
        <v>0</v>
      </c>
      <c r="H20" s="319">
        <v>0</v>
      </c>
      <c r="I20" s="319">
        <v>0</v>
      </c>
      <c r="J20" s="319">
        <v>0</v>
      </c>
      <c r="K20" s="319">
        <v>0</v>
      </c>
      <c r="L20" s="319">
        <v>0</v>
      </c>
      <c r="M20" s="319">
        <v>0</v>
      </c>
      <c r="N20" s="319">
        <v>0</v>
      </c>
      <c r="O20" s="316">
        <v>0</v>
      </c>
      <c r="P20" s="316">
        <v>0</v>
      </c>
      <c r="Q20" s="316">
        <v>0</v>
      </c>
      <c r="R20" s="316">
        <v>0</v>
      </c>
    </row>
    <row r="21" spans="1:26" ht="15.75">
      <c r="A21" s="17">
        <v>10</v>
      </c>
      <c r="B21" s="22" t="s">
        <v>161</v>
      </c>
      <c r="C21" s="20"/>
      <c r="D21" s="51"/>
      <c r="E21" s="369">
        <f>E18+E19+E20</f>
        <v>347.72</v>
      </c>
      <c r="F21" s="369">
        <f>F18+F19+F20</f>
        <v>335.72</v>
      </c>
      <c r="G21" s="369">
        <f>G18+G19+G20</f>
        <v>334.81641904901824</v>
      </c>
      <c r="H21" s="369">
        <f t="shared" ref="H21:R21" si="10">H18+H19+H20</f>
        <v>332.63277777018021</v>
      </c>
      <c r="I21" s="369">
        <f t="shared" si="10"/>
        <v>331.55616440492321</v>
      </c>
      <c r="J21" s="369">
        <f t="shared" si="10"/>
        <v>330.4699908153238</v>
      </c>
      <c r="K21" s="369">
        <f t="shared" si="10"/>
        <v>329.38330313635515</v>
      </c>
      <c r="L21" s="369">
        <f t="shared" si="10"/>
        <v>314.15238496198941</v>
      </c>
      <c r="M21" s="369">
        <f t="shared" si="10"/>
        <v>325.81373471171759</v>
      </c>
      <c r="N21" s="369">
        <f t="shared" si="10"/>
        <v>338.31872900757969</v>
      </c>
      <c r="O21" s="369">
        <f t="shared" si="10"/>
        <v>337.16785717444645</v>
      </c>
      <c r="P21" s="369">
        <f t="shared" si="10"/>
        <v>336.02083447125358</v>
      </c>
      <c r="Q21" s="369">
        <f t="shared" si="10"/>
        <v>334.87766094288418</v>
      </c>
      <c r="R21" s="369">
        <f t="shared" si="10"/>
        <v>330.83016462134168</v>
      </c>
    </row>
    <row r="22" spans="1:26" ht="15.75">
      <c r="A22" s="23"/>
      <c r="B22" s="24"/>
      <c r="C22" s="25"/>
      <c r="D22" s="54"/>
      <c r="E22" s="54"/>
      <c r="F22" s="54"/>
      <c r="G22" s="55"/>
      <c r="H22" s="55"/>
      <c r="I22" s="55"/>
      <c r="J22" s="55"/>
      <c r="K22" s="55"/>
      <c r="L22" s="55"/>
      <c r="M22" s="55"/>
      <c r="N22" s="55"/>
      <c r="O22" s="56"/>
      <c r="P22" s="56"/>
      <c r="Q22" s="56"/>
      <c r="R22" s="57"/>
    </row>
    <row r="23" spans="1:26" ht="15.75" customHeight="1">
      <c r="B23" s="245" t="s">
        <v>101</v>
      </c>
      <c r="C23" s="18"/>
      <c r="D23" s="17"/>
      <c r="E23" s="17"/>
      <c r="F23" s="17"/>
      <c r="G23" s="58"/>
      <c r="H23" s="58"/>
      <c r="I23" s="58"/>
      <c r="J23" s="58"/>
      <c r="K23" s="58"/>
      <c r="L23" s="58"/>
      <c r="M23" s="58"/>
      <c r="N23" s="58"/>
      <c r="O23" s="58"/>
      <c r="P23" s="58"/>
      <c r="Q23" s="58"/>
      <c r="R23" s="58"/>
    </row>
    <row r="24" spans="1:26" ht="15.75">
      <c r="A24" s="60"/>
      <c r="B24" s="22" t="s">
        <v>266</v>
      </c>
      <c r="C24" s="26"/>
      <c r="D24" s="300" t="s">
        <v>353</v>
      </c>
      <c r="E24" s="301"/>
      <c r="F24" s="301"/>
      <c r="G24" s="302"/>
      <c r="H24" s="59"/>
      <c r="I24" s="59"/>
      <c r="J24" s="59"/>
      <c r="K24" s="59"/>
      <c r="L24" s="59"/>
      <c r="M24" s="59"/>
      <c r="N24" s="59"/>
      <c r="O24" s="60"/>
      <c r="P24" s="60"/>
      <c r="Q24" s="60"/>
      <c r="R24" s="60"/>
    </row>
    <row r="25" spans="1:26" ht="15.75">
      <c r="A25" s="60"/>
      <c r="B25" s="27" t="s">
        <v>42</v>
      </c>
      <c r="D25" s="61" t="s">
        <v>317</v>
      </c>
      <c r="E25" s="47">
        <v>2017</v>
      </c>
      <c r="F25" s="47">
        <v>2018</v>
      </c>
      <c r="G25" s="47">
        <v>2019</v>
      </c>
      <c r="H25" s="47" t="s">
        <v>2</v>
      </c>
      <c r="I25" s="47" t="s">
        <v>17</v>
      </c>
      <c r="J25" s="47" t="s">
        <v>18</v>
      </c>
      <c r="K25" s="47" t="s">
        <v>20</v>
      </c>
      <c r="L25" s="47" t="s">
        <v>21</v>
      </c>
      <c r="M25" s="47" t="s">
        <v>24</v>
      </c>
      <c r="N25" s="47" t="s">
        <v>25</v>
      </c>
      <c r="O25" s="47" t="s">
        <v>27</v>
      </c>
      <c r="P25" s="47" t="s">
        <v>28</v>
      </c>
      <c r="Q25" s="47" t="s">
        <v>29</v>
      </c>
      <c r="R25" s="47" t="s">
        <v>30</v>
      </c>
    </row>
    <row r="26" spans="1:26" ht="15.75">
      <c r="A26" s="115" t="s">
        <v>51</v>
      </c>
      <c r="B26" s="334" t="s">
        <v>380</v>
      </c>
      <c r="C26" s="333"/>
      <c r="D26" s="62" t="s">
        <v>319</v>
      </c>
      <c r="E26" s="370">
        <v>48</v>
      </c>
      <c r="F26" s="370">
        <v>48</v>
      </c>
      <c r="G26" s="331">
        <v>48</v>
      </c>
      <c r="H26" s="331">
        <v>48</v>
      </c>
      <c r="I26" s="331">
        <v>48</v>
      </c>
      <c r="J26" s="331">
        <v>48</v>
      </c>
      <c r="K26" s="331">
        <v>48</v>
      </c>
      <c r="L26" s="331">
        <v>48</v>
      </c>
      <c r="M26" s="331">
        <v>48</v>
      </c>
      <c r="N26" s="331">
        <v>48</v>
      </c>
      <c r="O26" s="331">
        <v>48</v>
      </c>
      <c r="P26" s="331">
        <v>48</v>
      </c>
      <c r="Q26" s="331">
        <v>48</v>
      </c>
      <c r="R26" s="331">
        <v>48</v>
      </c>
    </row>
    <row r="27" spans="1:26" ht="15.75">
      <c r="A27" s="115" t="s">
        <v>52</v>
      </c>
      <c r="B27" s="334" t="s">
        <v>406</v>
      </c>
      <c r="C27" s="332"/>
      <c r="D27" s="62" t="s">
        <v>319</v>
      </c>
      <c r="E27" s="370">
        <v>42</v>
      </c>
      <c r="F27" s="370">
        <v>42</v>
      </c>
      <c r="G27" s="331">
        <v>42</v>
      </c>
      <c r="H27" s="331">
        <v>42</v>
      </c>
      <c r="I27" s="331">
        <v>42</v>
      </c>
      <c r="J27" s="331">
        <v>42</v>
      </c>
      <c r="K27" s="331">
        <v>42</v>
      </c>
      <c r="L27" s="331">
        <v>42</v>
      </c>
      <c r="M27" s="331">
        <v>42</v>
      </c>
      <c r="N27" s="331">
        <v>42</v>
      </c>
      <c r="O27" s="331">
        <v>42</v>
      </c>
      <c r="P27" s="331">
        <v>42</v>
      </c>
      <c r="Q27" s="331">
        <v>42</v>
      </c>
      <c r="R27" s="331">
        <v>42</v>
      </c>
    </row>
    <row r="28" spans="1:26" ht="15.75">
      <c r="A28" s="115" t="s">
        <v>53</v>
      </c>
      <c r="B28" s="334" t="s">
        <v>407</v>
      </c>
      <c r="C28" s="332"/>
      <c r="D28" s="62" t="s">
        <v>319</v>
      </c>
      <c r="E28" s="370">
        <v>47</v>
      </c>
      <c r="F28" s="370">
        <v>47</v>
      </c>
      <c r="G28" s="331">
        <v>47</v>
      </c>
      <c r="H28" s="331">
        <v>47</v>
      </c>
      <c r="I28" s="331">
        <v>47</v>
      </c>
      <c r="J28" s="331">
        <v>47</v>
      </c>
      <c r="K28" s="331">
        <v>47</v>
      </c>
      <c r="L28" s="331">
        <v>47</v>
      </c>
      <c r="M28" s="331">
        <v>47</v>
      </c>
      <c r="N28" s="331">
        <v>47</v>
      </c>
      <c r="O28" s="331">
        <v>47</v>
      </c>
      <c r="P28" s="331">
        <v>47</v>
      </c>
      <c r="Q28" s="331">
        <v>47</v>
      </c>
      <c r="R28" s="331">
        <v>47</v>
      </c>
      <c r="S28" s="315"/>
    </row>
    <row r="29" spans="1:26" ht="15.75">
      <c r="A29" s="115" t="s">
        <v>54</v>
      </c>
      <c r="B29" s="334" t="s">
        <v>393</v>
      </c>
      <c r="C29" s="333"/>
      <c r="D29" s="62" t="s">
        <v>326</v>
      </c>
      <c r="E29" s="371">
        <v>0</v>
      </c>
      <c r="F29" s="371">
        <v>0</v>
      </c>
      <c r="G29" s="331">
        <v>0</v>
      </c>
      <c r="H29" s="331">
        <v>0</v>
      </c>
      <c r="I29" s="331">
        <v>0</v>
      </c>
      <c r="J29" s="331">
        <v>0</v>
      </c>
      <c r="K29" s="331">
        <v>0</v>
      </c>
      <c r="L29" s="331">
        <v>0</v>
      </c>
      <c r="M29" s="331">
        <v>22</v>
      </c>
      <c r="N29" s="331">
        <v>44</v>
      </c>
      <c r="O29" s="331">
        <v>44</v>
      </c>
      <c r="P29" s="331">
        <v>44</v>
      </c>
      <c r="Q29" s="331">
        <v>44</v>
      </c>
      <c r="R29" s="331">
        <v>44</v>
      </c>
    </row>
    <row r="30" spans="1:26" ht="15.75">
      <c r="A30" s="115" t="s">
        <v>55</v>
      </c>
      <c r="B30" s="334"/>
      <c r="C30" s="333"/>
      <c r="D30" s="62"/>
      <c r="E30" s="372"/>
      <c r="F30" s="372"/>
      <c r="G30" s="331"/>
      <c r="H30" s="331"/>
      <c r="I30" s="331"/>
      <c r="J30" s="331"/>
      <c r="K30" s="331"/>
      <c r="L30" s="331"/>
      <c r="M30" s="331"/>
      <c r="N30" s="331"/>
      <c r="O30" s="331"/>
      <c r="P30" s="331"/>
      <c r="Q30" s="331"/>
      <c r="R30" s="331"/>
    </row>
    <row r="31" spans="1:26" ht="15.75">
      <c r="A31" s="115" t="s">
        <v>56</v>
      </c>
      <c r="B31" s="334"/>
      <c r="C31" s="333"/>
      <c r="D31" s="62"/>
      <c r="E31" s="370"/>
      <c r="F31" s="370"/>
      <c r="G31" s="331"/>
      <c r="H31" s="331"/>
      <c r="I31" s="331"/>
      <c r="J31" s="331"/>
      <c r="K31" s="331"/>
      <c r="L31" s="331"/>
      <c r="M31" s="331"/>
      <c r="N31" s="331"/>
      <c r="O31" s="331"/>
      <c r="P31" s="331"/>
      <c r="Q31" s="331"/>
      <c r="R31" s="331"/>
    </row>
    <row r="32" spans="1:26" ht="15.75">
      <c r="A32" s="115" t="s">
        <v>57</v>
      </c>
      <c r="B32" s="334"/>
      <c r="C32" s="333"/>
      <c r="D32" s="62"/>
      <c r="E32" s="371"/>
      <c r="F32" s="371"/>
      <c r="G32" s="331"/>
      <c r="H32" s="331"/>
      <c r="I32" s="331"/>
      <c r="J32" s="331"/>
      <c r="K32" s="331"/>
      <c r="L32" s="331"/>
      <c r="M32" s="331"/>
      <c r="N32" s="331"/>
      <c r="O32" s="331"/>
      <c r="P32" s="331"/>
      <c r="Q32" s="331"/>
      <c r="R32" s="331"/>
    </row>
    <row r="33" spans="1:18" ht="15.75">
      <c r="A33" s="115"/>
      <c r="B33" s="334"/>
      <c r="C33" s="333"/>
      <c r="D33" s="271"/>
      <c r="E33" s="372"/>
      <c r="F33" s="372"/>
      <c r="G33" s="331"/>
      <c r="H33" s="331"/>
      <c r="I33" s="331"/>
      <c r="J33" s="331"/>
      <c r="K33" s="331"/>
      <c r="L33" s="331"/>
      <c r="M33" s="331"/>
      <c r="N33" s="331"/>
      <c r="O33" s="331"/>
      <c r="P33" s="331"/>
      <c r="Q33" s="331"/>
      <c r="R33" s="331"/>
    </row>
    <row r="34" spans="1:18" ht="15.75">
      <c r="A34" s="115"/>
      <c r="D34" s="16"/>
      <c r="E34" s="76"/>
      <c r="F34" s="77"/>
      <c r="G34" s="77"/>
      <c r="H34" s="77"/>
      <c r="I34" s="77"/>
      <c r="J34" s="77"/>
      <c r="K34" s="77"/>
      <c r="L34" s="77"/>
      <c r="M34" s="77"/>
      <c r="N34" s="77"/>
      <c r="O34" s="78"/>
      <c r="P34" s="78"/>
      <c r="Q34" s="78"/>
      <c r="R34" s="79"/>
    </row>
    <row r="35" spans="1:18" ht="15.75">
      <c r="A35" s="115"/>
      <c r="B35" s="22" t="s">
        <v>267</v>
      </c>
      <c r="C35" s="26"/>
      <c r="D35" s="22"/>
      <c r="E35" s="80"/>
      <c r="F35" s="81"/>
      <c r="G35" s="81"/>
      <c r="H35" s="81"/>
      <c r="I35" s="81"/>
      <c r="J35" s="81"/>
      <c r="K35" s="81"/>
      <c r="L35" s="81"/>
      <c r="M35" s="81"/>
      <c r="N35" s="81"/>
      <c r="O35" s="78"/>
      <c r="P35" s="78"/>
      <c r="Q35" s="78"/>
      <c r="R35" s="79"/>
    </row>
    <row r="36" spans="1:18" ht="15.75">
      <c r="A36" s="115"/>
      <c r="B36" s="27" t="s">
        <v>35</v>
      </c>
      <c r="D36" s="61" t="s">
        <v>317</v>
      </c>
      <c r="E36" s="47">
        <v>2017</v>
      </c>
      <c r="F36" s="47">
        <v>2018</v>
      </c>
      <c r="G36" s="47">
        <v>2019</v>
      </c>
      <c r="H36" s="47" t="s">
        <v>2</v>
      </c>
      <c r="I36" s="47" t="s">
        <v>17</v>
      </c>
      <c r="J36" s="47" t="s">
        <v>18</v>
      </c>
      <c r="K36" s="47" t="s">
        <v>20</v>
      </c>
      <c r="L36" s="47" t="s">
        <v>21</v>
      </c>
      <c r="M36" s="47" t="s">
        <v>24</v>
      </c>
      <c r="N36" s="47" t="s">
        <v>25</v>
      </c>
      <c r="O36" s="47" t="s">
        <v>27</v>
      </c>
      <c r="P36" s="47" t="s">
        <v>28</v>
      </c>
      <c r="Q36" s="47" t="s">
        <v>29</v>
      </c>
      <c r="R36" s="47" t="s">
        <v>30</v>
      </c>
    </row>
    <row r="37" spans="1:18" ht="15.75">
      <c r="A37" s="115" t="s">
        <v>58</v>
      </c>
      <c r="B37" s="334" t="s">
        <v>376</v>
      </c>
      <c r="C37" s="332"/>
      <c r="D37" s="280" t="s">
        <v>319</v>
      </c>
      <c r="E37" s="373">
        <v>89</v>
      </c>
      <c r="F37" s="373">
        <v>89</v>
      </c>
      <c r="G37" s="374">
        <v>89</v>
      </c>
      <c r="H37" s="374">
        <v>89</v>
      </c>
      <c r="I37" s="374">
        <v>89</v>
      </c>
      <c r="J37" s="374">
        <v>89</v>
      </c>
      <c r="K37" s="374">
        <v>89</v>
      </c>
      <c r="L37" s="374">
        <v>89</v>
      </c>
      <c r="M37" s="374">
        <v>89</v>
      </c>
      <c r="N37" s="374">
        <v>89</v>
      </c>
      <c r="O37" s="374">
        <v>89</v>
      </c>
      <c r="P37" s="374">
        <v>89</v>
      </c>
      <c r="Q37" s="374">
        <v>89</v>
      </c>
      <c r="R37" s="374">
        <v>89</v>
      </c>
    </row>
    <row r="38" spans="1:18" ht="15.75">
      <c r="A38" s="115" t="s">
        <v>59</v>
      </c>
      <c r="B38" s="334" t="s">
        <v>377</v>
      </c>
      <c r="C38" s="332"/>
      <c r="D38" s="62" t="s">
        <v>321</v>
      </c>
      <c r="E38" s="373">
        <v>74</v>
      </c>
      <c r="F38" s="373">
        <v>74</v>
      </c>
      <c r="G38" s="374">
        <v>74</v>
      </c>
      <c r="H38" s="374">
        <v>74</v>
      </c>
      <c r="I38" s="374">
        <v>74</v>
      </c>
      <c r="J38" s="374">
        <v>74</v>
      </c>
      <c r="K38" s="374">
        <v>74</v>
      </c>
      <c r="L38" s="374">
        <v>74</v>
      </c>
      <c r="M38" s="374">
        <v>37</v>
      </c>
      <c r="N38" s="374">
        <v>0</v>
      </c>
      <c r="O38" s="374">
        <v>0</v>
      </c>
      <c r="P38" s="374">
        <v>0</v>
      </c>
      <c r="Q38" s="374">
        <v>0</v>
      </c>
      <c r="R38" s="374">
        <v>0</v>
      </c>
    </row>
    <row r="39" spans="1:18" ht="31.5">
      <c r="A39" s="115" t="s">
        <v>185</v>
      </c>
      <c r="B39" s="334" t="s">
        <v>378</v>
      </c>
      <c r="C39" s="332"/>
      <c r="D39" s="62" t="s">
        <v>322</v>
      </c>
      <c r="E39" s="373">
        <v>20</v>
      </c>
      <c r="F39" s="373">
        <v>20</v>
      </c>
      <c r="G39" s="374">
        <v>20</v>
      </c>
      <c r="H39" s="374">
        <v>20</v>
      </c>
      <c r="I39" s="374">
        <v>20</v>
      </c>
      <c r="J39" s="374">
        <v>20</v>
      </c>
      <c r="K39" s="374">
        <v>20</v>
      </c>
      <c r="L39" s="374">
        <v>20</v>
      </c>
      <c r="M39" s="374">
        <v>20</v>
      </c>
      <c r="N39" s="374">
        <v>20</v>
      </c>
      <c r="O39" s="374">
        <v>20</v>
      </c>
      <c r="P39" s="374">
        <v>20</v>
      </c>
      <c r="Q39" s="374">
        <v>20</v>
      </c>
      <c r="R39" s="374">
        <v>20</v>
      </c>
    </row>
    <row r="40" spans="1:18" ht="15.75">
      <c r="A40" s="115" t="s">
        <v>186</v>
      </c>
      <c r="B40" s="334" t="s">
        <v>379</v>
      </c>
      <c r="C40" s="333"/>
      <c r="D40" s="62" t="s">
        <v>323</v>
      </c>
      <c r="E40" s="373">
        <v>10</v>
      </c>
      <c r="F40" s="373">
        <v>10</v>
      </c>
      <c r="G40" s="374">
        <v>10</v>
      </c>
      <c r="H40" s="374">
        <v>10</v>
      </c>
      <c r="I40" s="374">
        <v>10</v>
      </c>
      <c r="J40" s="374">
        <v>10</v>
      </c>
      <c r="K40" s="374">
        <v>10</v>
      </c>
      <c r="L40" s="374">
        <v>10</v>
      </c>
      <c r="M40" s="374">
        <v>10</v>
      </c>
      <c r="N40" s="374">
        <v>10</v>
      </c>
      <c r="O40" s="374">
        <v>10</v>
      </c>
      <c r="P40" s="374">
        <v>10</v>
      </c>
      <c r="Q40" s="374">
        <v>10</v>
      </c>
      <c r="R40" s="374">
        <v>10</v>
      </c>
    </row>
    <row r="41" spans="1:18" ht="15.75">
      <c r="A41" s="115" t="s">
        <v>187</v>
      </c>
      <c r="B41" s="334" t="s">
        <v>394</v>
      </c>
      <c r="C41" s="333"/>
      <c r="D41" s="62" t="s">
        <v>319</v>
      </c>
      <c r="E41" s="373">
        <v>0</v>
      </c>
      <c r="F41" s="373">
        <v>0</v>
      </c>
      <c r="G41" s="374">
        <v>0</v>
      </c>
      <c r="H41" s="374">
        <v>0</v>
      </c>
      <c r="I41" s="374">
        <v>0</v>
      </c>
      <c r="J41" s="374">
        <v>0</v>
      </c>
      <c r="K41" s="374">
        <v>0</v>
      </c>
      <c r="L41" s="374">
        <v>0</v>
      </c>
      <c r="M41" s="374">
        <v>27</v>
      </c>
      <c r="N41" s="374">
        <v>54</v>
      </c>
      <c r="O41" s="374">
        <v>54</v>
      </c>
      <c r="P41" s="374">
        <v>54</v>
      </c>
      <c r="Q41" s="374">
        <v>54</v>
      </c>
      <c r="R41" s="374">
        <v>54</v>
      </c>
    </row>
    <row r="42" spans="1:18" ht="15.75">
      <c r="A42" s="115" t="s">
        <v>188</v>
      </c>
      <c r="B42" s="334" t="s">
        <v>393</v>
      </c>
      <c r="C42" s="272"/>
      <c r="D42" s="271" t="s">
        <v>325</v>
      </c>
      <c r="E42" s="373">
        <v>0</v>
      </c>
      <c r="F42" s="373">
        <v>0</v>
      </c>
      <c r="G42" s="374">
        <v>0</v>
      </c>
      <c r="H42" s="374">
        <v>0</v>
      </c>
      <c r="I42" s="374">
        <v>0</v>
      </c>
      <c r="J42" s="374">
        <v>0</v>
      </c>
      <c r="K42" s="374">
        <v>0</v>
      </c>
      <c r="L42" s="374">
        <v>0</v>
      </c>
      <c r="M42" s="374">
        <v>0</v>
      </c>
      <c r="N42" s="374">
        <v>50</v>
      </c>
      <c r="O42" s="374">
        <v>50</v>
      </c>
      <c r="P42" s="374">
        <v>50</v>
      </c>
      <c r="Q42" s="374">
        <v>50</v>
      </c>
      <c r="R42" s="374">
        <v>50</v>
      </c>
    </row>
    <row r="43" spans="1:18" ht="15.75">
      <c r="A43" s="115" t="s">
        <v>189</v>
      </c>
      <c r="B43" s="10"/>
      <c r="C43" s="272"/>
      <c r="D43" s="271"/>
      <c r="E43" s="372"/>
      <c r="F43" s="372"/>
      <c r="G43" s="360"/>
      <c r="H43" s="360"/>
      <c r="I43" s="360"/>
      <c r="J43" s="360"/>
      <c r="K43" s="360"/>
      <c r="L43" s="360"/>
      <c r="M43" s="360"/>
      <c r="N43" s="360"/>
      <c r="O43" s="375"/>
      <c r="P43" s="375"/>
      <c r="Q43" s="375"/>
      <c r="R43" s="375"/>
    </row>
    <row r="44" spans="1:18" ht="15.75">
      <c r="A44" s="115"/>
      <c r="B44" s="157"/>
      <c r="C44" s="158"/>
      <c r="D44" s="159"/>
      <c r="E44" s="159"/>
      <c r="F44" s="159"/>
      <c r="G44" s="160"/>
      <c r="H44" s="160"/>
      <c r="I44" s="160"/>
      <c r="J44" s="160"/>
      <c r="K44" s="160"/>
      <c r="L44" s="160"/>
      <c r="M44" s="160"/>
      <c r="N44" s="160"/>
      <c r="O44" s="161"/>
      <c r="P44" s="161"/>
      <c r="Q44" s="161"/>
      <c r="R44" s="162"/>
    </row>
    <row r="45" spans="1:18" ht="31.5">
      <c r="A45" s="115">
        <v>11</v>
      </c>
      <c r="B45" s="34" t="s">
        <v>162</v>
      </c>
      <c r="C45" s="33"/>
      <c r="D45" s="64"/>
      <c r="E45" s="310">
        <f>SUM(E26:E32,E37:E43)</f>
        <v>330</v>
      </c>
      <c r="F45" s="310">
        <f t="shared" ref="F45" si="11">SUM(F26:F32,F37:F43)</f>
        <v>330</v>
      </c>
      <c r="G45" s="53">
        <f t="shared" ref="G45:Q45" si="12">SUM(G26:G33,G37:G43)</f>
        <v>330</v>
      </c>
      <c r="H45" s="53">
        <f t="shared" si="12"/>
        <v>330</v>
      </c>
      <c r="I45" s="53">
        <f t="shared" si="12"/>
        <v>330</v>
      </c>
      <c r="J45" s="53">
        <f t="shared" si="12"/>
        <v>330</v>
      </c>
      <c r="K45" s="53">
        <f t="shared" si="12"/>
        <v>330</v>
      </c>
      <c r="L45" s="53">
        <f t="shared" si="12"/>
        <v>330</v>
      </c>
      <c r="M45" s="53">
        <f t="shared" si="12"/>
        <v>342</v>
      </c>
      <c r="N45" s="53">
        <f t="shared" si="12"/>
        <v>404</v>
      </c>
      <c r="O45" s="53">
        <f t="shared" si="12"/>
        <v>404</v>
      </c>
      <c r="P45" s="53">
        <f t="shared" si="12"/>
        <v>404</v>
      </c>
      <c r="Q45" s="53">
        <f t="shared" si="12"/>
        <v>404</v>
      </c>
      <c r="R45" s="53">
        <f>SUM(R26:R33,R37:R43)</f>
        <v>404</v>
      </c>
    </row>
    <row r="46" spans="1:18" ht="15.75">
      <c r="A46" s="60"/>
      <c r="B46" s="26"/>
      <c r="C46" s="26"/>
      <c r="D46" s="22"/>
      <c r="E46" s="72"/>
      <c r="F46" s="73"/>
      <c r="G46" s="73"/>
      <c r="H46" s="73"/>
      <c r="I46" s="73"/>
      <c r="J46" s="73"/>
      <c r="K46" s="73"/>
      <c r="L46" s="73"/>
      <c r="M46" s="73"/>
      <c r="N46" s="73"/>
      <c r="O46" s="74"/>
      <c r="P46" s="74"/>
      <c r="Q46" s="74"/>
      <c r="R46" s="75"/>
    </row>
    <row r="47" spans="1:18" ht="15.75">
      <c r="A47" s="60"/>
      <c r="B47" s="22" t="s">
        <v>272</v>
      </c>
      <c r="C47" s="26"/>
      <c r="D47" s="16"/>
      <c r="E47" s="76"/>
      <c r="F47" s="77"/>
      <c r="G47" s="77"/>
      <c r="H47" s="77"/>
      <c r="I47" s="77"/>
      <c r="J47" s="77"/>
      <c r="K47" s="77"/>
      <c r="L47" s="77"/>
      <c r="M47" s="77"/>
      <c r="N47" s="77"/>
      <c r="O47" s="78"/>
      <c r="P47" s="78"/>
      <c r="Q47" s="78"/>
      <c r="R47" s="79"/>
    </row>
    <row r="48" spans="1:18" ht="15.75">
      <c r="A48" s="60"/>
      <c r="B48" s="16" t="s">
        <v>34</v>
      </c>
      <c r="D48" s="61" t="s">
        <v>317</v>
      </c>
      <c r="E48" s="47">
        <v>2017</v>
      </c>
      <c r="F48" s="47">
        <v>2018</v>
      </c>
      <c r="G48" s="47">
        <v>2019</v>
      </c>
      <c r="H48" s="47" t="s">
        <v>2</v>
      </c>
      <c r="I48" s="47" t="s">
        <v>17</v>
      </c>
      <c r="J48" s="47" t="s">
        <v>18</v>
      </c>
      <c r="K48" s="47" t="s">
        <v>20</v>
      </c>
      <c r="L48" s="47" t="s">
        <v>21</v>
      </c>
      <c r="M48" s="47" t="s">
        <v>24</v>
      </c>
      <c r="N48" s="47" t="s">
        <v>25</v>
      </c>
      <c r="O48" s="47" t="s">
        <v>27</v>
      </c>
      <c r="P48" s="47" t="s">
        <v>28</v>
      </c>
      <c r="Q48" s="47" t="s">
        <v>29</v>
      </c>
      <c r="R48" s="47" t="s">
        <v>30</v>
      </c>
    </row>
    <row r="49" spans="1:18" ht="15.75">
      <c r="A49" s="115" t="s">
        <v>138</v>
      </c>
      <c r="B49" s="334" t="s">
        <v>387</v>
      </c>
      <c r="C49" s="272"/>
      <c r="D49" s="271" t="s">
        <v>324</v>
      </c>
      <c r="E49" s="376">
        <v>0</v>
      </c>
      <c r="F49" s="376">
        <v>0</v>
      </c>
      <c r="G49" s="331">
        <v>1</v>
      </c>
      <c r="H49" s="331">
        <v>1</v>
      </c>
      <c r="I49" s="331">
        <v>1</v>
      </c>
      <c r="J49" s="331">
        <v>1</v>
      </c>
      <c r="K49" s="331">
        <v>1</v>
      </c>
      <c r="L49" s="331">
        <v>1</v>
      </c>
      <c r="M49" s="331">
        <v>1</v>
      </c>
      <c r="N49" s="331">
        <v>1</v>
      </c>
      <c r="O49" s="331">
        <v>1</v>
      </c>
      <c r="P49" s="331">
        <v>1</v>
      </c>
      <c r="Q49" s="331">
        <v>1</v>
      </c>
      <c r="R49" s="331">
        <v>1</v>
      </c>
    </row>
    <row r="50" spans="1:18" ht="15.75">
      <c r="A50" s="115" t="s">
        <v>139</v>
      </c>
      <c r="B50" s="334"/>
      <c r="C50" s="272"/>
      <c r="D50" s="271"/>
      <c r="E50" s="285"/>
      <c r="F50" s="285"/>
      <c r="G50" s="331"/>
      <c r="H50" s="331"/>
      <c r="I50" s="331"/>
      <c r="J50" s="331"/>
      <c r="K50" s="331"/>
      <c r="L50" s="331"/>
      <c r="M50" s="331"/>
      <c r="N50" s="331"/>
      <c r="O50" s="331"/>
      <c r="P50" s="331"/>
      <c r="Q50" s="331"/>
      <c r="R50" s="331"/>
    </row>
    <row r="51" spans="1:18" ht="15.75">
      <c r="A51" s="115" t="s">
        <v>140</v>
      </c>
      <c r="B51" s="334"/>
      <c r="C51" s="30"/>
      <c r="D51" s="271"/>
      <c r="E51" s="233"/>
      <c r="F51" s="233"/>
      <c r="G51" s="331"/>
      <c r="H51" s="331"/>
      <c r="I51" s="331"/>
      <c r="J51" s="331"/>
      <c r="K51" s="331"/>
      <c r="L51" s="331"/>
      <c r="M51" s="331"/>
      <c r="N51" s="331"/>
      <c r="O51" s="331"/>
      <c r="P51" s="331"/>
      <c r="Q51" s="331"/>
      <c r="R51" s="331"/>
    </row>
    <row r="52" spans="1:18" ht="15.75">
      <c r="A52" s="115" t="s">
        <v>141</v>
      </c>
      <c r="B52" s="10"/>
      <c r="C52" s="28"/>
      <c r="D52" s="62"/>
      <c r="E52" s="233"/>
      <c r="F52" s="233"/>
      <c r="G52" s="85"/>
      <c r="H52" s="85"/>
      <c r="I52" s="85"/>
      <c r="J52" s="85"/>
      <c r="K52" s="85"/>
      <c r="L52" s="85"/>
      <c r="M52" s="85"/>
      <c r="N52" s="95"/>
      <c r="O52" s="86"/>
      <c r="P52" s="86"/>
      <c r="Q52" s="86"/>
      <c r="R52" s="86"/>
    </row>
    <row r="53" spans="1:18" ht="15.75">
      <c r="A53" s="115" t="s">
        <v>142</v>
      </c>
      <c r="B53" s="10"/>
      <c r="C53" s="28"/>
      <c r="D53" s="62"/>
      <c r="E53" s="233"/>
      <c r="F53" s="233"/>
      <c r="G53" s="85"/>
      <c r="H53" s="85"/>
      <c r="I53" s="85"/>
      <c r="J53" s="85"/>
      <c r="K53" s="85"/>
      <c r="L53" s="85"/>
      <c r="M53" s="85"/>
      <c r="N53" s="95"/>
      <c r="O53" s="86"/>
      <c r="P53" s="86"/>
      <c r="Q53" s="86"/>
      <c r="R53" s="86"/>
    </row>
    <row r="54" spans="1:18" ht="15.75">
      <c r="A54" s="115" t="s">
        <v>143</v>
      </c>
      <c r="B54" s="334"/>
      <c r="C54" s="272"/>
      <c r="D54" s="271"/>
      <c r="E54" s="285"/>
      <c r="F54" s="285"/>
      <c r="G54" s="331"/>
      <c r="H54" s="331"/>
      <c r="I54" s="331"/>
      <c r="J54" s="331"/>
      <c r="K54" s="331"/>
      <c r="L54" s="331"/>
      <c r="M54" s="331"/>
      <c r="N54" s="331"/>
      <c r="O54" s="331"/>
      <c r="P54" s="331"/>
      <c r="Q54" s="331"/>
      <c r="R54" s="331"/>
    </row>
    <row r="55" spans="1:18" ht="15.75">
      <c r="A55" s="115" t="s">
        <v>144</v>
      </c>
      <c r="B55" s="10"/>
      <c r="C55" s="28"/>
      <c r="D55" s="62"/>
      <c r="E55" s="233"/>
      <c r="F55" s="233"/>
      <c r="G55" s="85"/>
      <c r="H55" s="85"/>
      <c r="I55" s="85"/>
      <c r="J55" s="85"/>
      <c r="K55" s="85"/>
      <c r="L55" s="85"/>
      <c r="M55" s="85"/>
      <c r="N55" s="95"/>
      <c r="O55" s="86"/>
      <c r="P55" s="86"/>
      <c r="Q55" s="86"/>
      <c r="R55" s="86"/>
    </row>
    <row r="56" spans="1:18" ht="15.75">
      <c r="A56" s="115" t="s">
        <v>145</v>
      </c>
      <c r="B56" s="10"/>
      <c r="C56" s="28"/>
      <c r="D56" s="62"/>
      <c r="E56" s="234"/>
      <c r="F56" s="234"/>
      <c r="G56" s="90"/>
      <c r="H56" s="90"/>
      <c r="I56" s="90"/>
      <c r="J56" s="90"/>
      <c r="K56" s="90"/>
      <c r="L56" s="90"/>
      <c r="M56" s="90"/>
      <c r="N56" s="90"/>
      <c r="O56" s="91"/>
      <c r="P56" s="91"/>
      <c r="Q56" s="91"/>
      <c r="R56" s="91"/>
    </row>
    <row r="57" spans="1:18" ht="15.75">
      <c r="A57" s="115" t="s">
        <v>146</v>
      </c>
      <c r="B57" s="10"/>
      <c r="C57" s="28"/>
      <c r="D57" s="271"/>
      <c r="E57" s="270"/>
      <c r="F57" s="270"/>
      <c r="G57" s="273"/>
      <c r="H57" s="273"/>
      <c r="I57" s="273"/>
      <c r="J57" s="273"/>
      <c r="K57" s="273"/>
      <c r="L57" s="273"/>
      <c r="M57" s="273"/>
      <c r="N57" s="273"/>
      <c r="O57" s="274"/>
      <c r="P57" s="274"/>
      <c r="Q57" s="274"/>
      <c r="R57" s="274"/>
    </row>
    <row r="58" spans="1:18" ht="15.75">
      <c r="A58" s="115" t="s">
        <v>158</v>
      </c>
      <c r="B58" s="10"/>
      <c r="C58" s="28"/>
      <c r="D58" s="271"/>
      <c r="E58" s="270"/>
      <c r="F58" s="270"/>
      <c r="G58" s="273"/>
      <c r="H58" s="273"/>
      <c r="I58" s="273"/>
      <c r="J58" s="273"/>
      <c r="K58" s="273"/>
      <c r="L58" s="273"/>
      <c r="M58" s="273"/>
      <c r="N58" s="273"/>
      <c r="O58" s="274"/>
      <c r="P58" s="274"/>
      <c r="Q58" s="274"/>
      <c r="R58" s="274"/>
    </row>
    <row r="59" spans="1:18" ht="15.75">
      <c r="A59" s="115" t="s">
        <v>159</v>
      </c>
      <c r="B59" s="10"/>
      <c r="C59" s="28"/>
      <c r="D59" s="271"/>
      <c r="E59" s="270"/>
      <c r="F59" s="270"/>
      <c r="G59" s="273"/>
      <c r="H59" s="273"/>
      <c r="I59" s="273"/>
      <c r="J59" s="273"/>
      <c r="K59" s="273"/>
      <c r="L59" s="273"/>
      <c r="M59" s="273"/>
      <c r="N59" s="273"/>
      <c r="O59" s="274"/>
      <c r="P59" s="274"/>
      <c r="Q59" s="274"/>
      <c r="R59" s="274"/>
    </row>
    <row r="60" spans="1:18" ht="15.75">
      <c r="A60" s="115" t="s">
        <v>160</v>
      </c>
      <c r="B60" s="10"/>
      <c r="C60" s="28"/>
      <c r="D60" s="271"/>
      <c r="E60" s="270"/>
      <c r="F60" s="270"/>
      <c r="G60" s="273"/>
      <c r="H60" s="273"/>
      <c r="I60" s="273"/>
      <c r="J60" s="273"/>
      <c r="K60" s="273"/>
      <c r="L60" s="273"/>
      <c r="M60" s="273"/>
      <c r="N60" s="273"/>
      <c r="O60" s="274"/>
      <c r="P60" s="274"/>
      <c r="Q60" s="274"/>
      <c r="R60" s="274"/>
    </row>
    <row r="61" spans="1:18" ht="15.75">
      <c r="A61" s="115" t="s">
        <v>190</v>
      </c>
      <c r="B61" s="10"/>
      <c r="C61" s="28"/>
      <c r="D61" s="271"/>
      <c r="E61" s="270"/>
      <c r="F61" s="270"/>
      <c r="G61" s="273"/>
      <c r="H61" s="273"/>
      <c r="I61" s="273"/>
      <c r="J61" s="273"/>
      <c r="K61" s="273"/>
      <c r="L61" s="273"/>
      <c r="M61" s="273"/>
      <c r="N61" s="273"/>
      <c r="O61" s="274"/>
      <c r="P61" s="274"/>
      <c r="Q61" s="274"/>
      <c r="R61" s="274"/>
    </row>
    <row r="62" spans="1:18" ht="15.75">
      <c r="A62" s="115" t="s">
        <v>191</v>
      </c>
      <c r="B62" s="10"/>
      <c r="C62" s="28"/>
      <c r="D62" s="271"/>
      <c r="E62" s="270"/>
      <c r="F62" s="270"/>
      <c r="G62" s="273"/>
      <c r="H62" s="273"/>
      <c r="I62" s="273"/>
      <c r="J62" s="273"/>
      <c r="K62" s="273"/>
      <c r="L62" s="273"/>
      <c r="M62" s="273"/>
      <c r="N62" s="273"/>
      <c r="O62" s="274"/>
      <c r="P62" s="274"/>
      <c r="Q62" s="274"/>
      <c r="R62" s="274"/>
    </row>
    <row r="63" spans="1:18" ht="15.75">
      <c r="A63" s="115"/>
      <c r="D63" s="16"/>
      <c r="E63" s="72"/>
      <c r="F63" s="73"/>
      <c r="G63" s="73"/>
      <c r="H63" s="73"/>
      <c r="I63" s="73"/>
      <c r="J63" s="73"/>
      <c r="K63" s="73"/>
      <c r="L63" s="73"/>
      <c r="M63" s="73"/>
      <c r="N63" s="73"/>
      <c r="O63" s="74"/>
      <c r="P63" s="74"/>
      <c r="Q63" s="74"/>
      <c r="R63" s="75"/>
    </row>
    <row r="64" spans="1:18" ht="15.75">
      <c r="A64" s="115"/>
      <c r="D64" s="16"/>
      <c r="E64" s="76"/>
      <c r="F64" s="77"/>
      <c r="G64" s="77"/>
      <c r="H64" s="77"/>
      <c r="I64" s="77"/>
      <c r="J64" s="77"/>
      <c r="K64" s="77"/>
      <c r="L64" s="77"/>
      <c r="M64" s="77"/>
      <c r="N64" s="77"/>
      <c r="O64" s="78"/>
      <c r="P64" s="78"/>
      <c r="Q64" s="78"/>
      <c r="R64" s="79"/>
    </row>
    <row r="65" spans="1:18" ht="15.75">
      <c r="A65" s="115"/>
      <c r="D65" s="16"/>
      <c r="E65" s="76"/>
      <c r="F65" s="77"/>
      <c r="G65" s="77"/>
      <c r="H65" s="77"/>
      <c r="I65" s="77"/>
      <c r="J65" s="77"/>
      <c r="K65" s="77"/>
      <c r="L65" s="77"/>
      <c r="M65" s="77"/>
      <c r="N65" s="77"/>
      <c r="O65" s="78"/>
      <c r="P65" s="78"/>
      <c r="Q65" s="78"/>
      <c r="R65" s="79"/>
    </row>
    <row r="66" spans="1:18" ht="15.75">
      <c r="A66" s="115"/>
      <c r="B66" s="22" t="s">
        <v>273</v>
      </c>
      <c r="D66" s="22"/>
      <c r="E66" s="76"/>
      <c r="F66" s="77"/>
      <c r="G66" s="77"/>
      <c r="H66" s="77"/>
      <c r="I66" s="77"/>
      <c r="J66" s="77"/>
      <c r="K66" s="77"/>
      <c r="L66" s="77"/>
      <c r="M66" s="77"/>
      <c r="N66" s="77"/>
      <c r="O66" s="78"/>
      <c r="P66" s="78"/>
      <c r="Q66" s="78"/>
      <c r="R66" s="79"/>
    </row>
    <row r="67" spans="1:18" ht="15.75">
      <c r="A67" s="115"/>
      <c r="B67" s="16" t="s">
        <v>35</v>
      </c>
      <c r="D67" s="61" t="s">
        <v>317</v>
      </c>
      <c r="E67" s="47">
        <v>2017</v>
      </c>
      <c r="F67" s="47">
        <v>2018</v>
      </c>
      <c r="G67" s="47">
        <v>2019</v>
      </c>
      <c r="H67" s="47" t="s">
        <v>2</v>
      </c>
      <c r="I67" s="47" t="s">
        <v>17</v>
      </c>
      <c r="J67" s="47" t="s">
        <v>18</v>
      </c>
      <c r="K67" s="47" t="s">
        <v>20</v>
      </c>
      <c r="L67" s="47" t="s">
        <v>21</v>
      </c>
      <c r="M67" s="47" t="s">
        <v>24</v>
      </c>
      <c r="N67" s="47" t="s">
        <v>25</v>
      </c>
      <c r="O67" s="47" t="s">
        <v>27</v>
      </c>
      <c r="P67" s="47" t="s">
        <v>28</v>
      </c>
      <c r="Q67" s="47" t="s">
        <v>29</v>
      </c>
      <c r="R67" s="47" t="s">
        <v>30</v>
      </c>
    </row>
    <row r="68" spans="1:18" ht="15.75">
      <c r="A68" s="115" t="s">
        <v>192</v>
      </c>
      <c r="B68" s="334" t="s">
        <v>381</v>
      </c>
      <c r="C68" s="30"/>
      <c r="D68" s="271" t="s">
        <v>334</v>
      </c>
      <c r="E68" s="146">
        <v>2</v>
      </c>
      <c r="F68" s="146">
        <v>2</v>
      </c>
      <c r="G68" s="331">
        <f>0.3*5</f>
        <v>1.5</v>
      </c>
      <c r="H68" s="331">
        <f t="shared" ref="H68:I68" si="13">0.3*5</f>
        <v>1.5</v>
      </c>
      <c r="I68" s="331">
        <f t="shared" si="13"/>
        <v>1.5</v>
      </c>
      <c r="J68" s="331">
        <v>1</v>
      </c>
      <c r="K68" s="331">
        <v>0</v>
      </c>
      <c r="L68" s="331">
        <v>0</v>
      </c>
      <c r="M68" s="331">
        <v>0</v>
      </c>
      <c r="N68" s="331">
        <v>0</v>
      </c>
      <c r="O68" s="331">
        <v>0</v>
      </c>
      <c r="P68" s="331">
        <v>0</v>
      </c>
      <c r="Q68" s="331">
        <v>0</v>
      </c>
      <c r="R68" s="331">
        <v>0</v>
      </c>
    </row>
    <row r="69" spans="1:18" ht="15.75">
      <c r="A69" s="115" t="s">
        <v>193</v>
      </c>
      <c r="B69" s="334" t="s">
        <v>382</v>
      </c>
      <c r="C69" s="30"/>
      <c r="D69" s="271" t="s">
        <v>334</v>
      </c>
      <c r="E69" s="146">
        <v>3</v>
      </c>
      <c r="F69" s="146">
        <v>3</v>
      </c>
      <c r="G69" s="331">
        <f>0.3*10</f>
        <v>3</v>
      </c>
      <c r="H69" s="331">
        <f t="shared" ref="H69:P69" si="14">0.3*10</f>
        <v>3</v>
      </c>
      <c r="I69" s="331">
        <f t="shared" si="14"/>
        <v>3</v>
      </c>
      <c r="J69" s="331">
        <f t="shared" si="14"/>
        <v>3</v>
      </c>
      <c r="K69" s="331">
        <f t="shared" si="14"/>
        <v>3</v>
      </c>
      <c r="L69" s="331">
        <f t="shared" si="14"/>
        <v>3</v>
      </c>
      <c r="M69" s="331">
        <f t="shared" si="14"/>
        <v>3</v>
      </c>
      <c r="N69" s="331">
        <f t="shared" si="14"/>
        <v>3</v>
      </c>
      <c r="O69" s="331">
        <f t="shared" si="14"/>
        <v>3</v>
      </c>
      <c r="P69" s="331">
        <f t="shared" si="14"/>
        <v>3</v>
      </c>
      <c r="Q69" s="331">
        <v>2</v>
      </c>
      <c r="R69" s="331">
        <v>0</v>
      </c>
    </row>
    <row r="70" spans="1:18" ht="15.75">
      <c r="A70" s="115" t="s">
        <v>194</v>
      </c>
      <c r="B70" s="334" t="s">
        <v>384</v>
      </c>
      <c r="C70" s="272"/>
      <c r="D70" s="271" t="s">
        <v>331</v>
      </c>
      <c r="E70" s="146">
        <v>12</v>
      </c>
      <c r="F70" s="146">
        <v>12</v>
      </c>
      <c r="G70" s="331">
        <f>0.3*40</f>
        <v>12</v>
      </c>
      <c r="H70" s="331">
        <f t="shared" ref="H70:R70" si="15">0.3*40</f>
        <v>12</v>
      </c>
      <c r="I70" s="331">
        <f t="shared" si="15"/>
        <v>12</v>
      </c>
      <c r="J70" s="331">
        <f t="shared" si="15"/>
        <v>12</v>
      </c>
      <c r="K70" s="331">
        <f t="shared" si="15"/>
        <v>12</v>
      </c>
      <c r="L70" s="331">
        <f t="shared" si="15"/>
        <v>12</v>
      </c>
      <c r="M70" s="331">
        <f t="shared" si="15"/>
        <v>12</v>
      </c>
      <c r="N70" s="331">
        <f t="shared" si="15"/>
        <v>12</v>
      </c>
      <c r="O70" s="331">
        <f t="shared" si="15"/>
        <v>12</v>
      </c>
      <c r="P70" s="331">
        <f t="shared" si="15"/>
        <v>12</v>
      </c>
      <c r="Q70" s="331">
        <f t="shared" si="15"/>
        <v>12</v>
      </c>
      <c r="R70" s="331">
        <f t="shared" si="15"/>
        <v>12</v>
      </c>
    </row>
    <row r="71" spans="1:18" ht="31.5">
      <c r="A71" s="115" t="s">
        <v>195</v>
      </c>
      <c r="B71" s="334" t="s">
        <v>383</v>
      </c>
      <c r="C71" s="28"/>
      <c r="D71" s="62" t="s">
        <v>330</v>
      </c>
      <c r="E71" s="146">
        <v>6</v>
      </c>
      <c r="F71" s="146">
        <v>6</v>
      </c>
      <c r="G71" s="331">
        <v>6</v>
      </c>
      <c r="H71" s="331">
        <v>6</v>
      </c>
      <c r="I71" s="331">
        <v>6</v>
      </c>
      <c r="J71" s="331">
        <v>6</v>
      </c>
      <c r="K71" s="331">
        <v>6</v>
      </c>
      <c r="L71" s="331">
        <v>6</v>
      </c>
      <c r="M71" s="331">
        <v>6</v>
      </c>
      <c r="N71" s="331">
        <v>6</v>
      </c>
      <c r="O71" s="331">
        <v>6</v>
      </c>
      <c r="P71" s="331">
        <v>6</v>
      </c>
      <c r="Q71" s="331">
        <v>6</v>
      </c>
      <c r="R71" s="331">
        <v>6</v>
      </c>
    </row>
    <row r="72" spans="1:18" ht="15.75">
      <c r="A72" s="115"/>
      <c r="B72" s="334" t="s">
        <v>388</v>
      </c>
      <c r="C72" s="272"/>
      <c r="D72" s="271" t="s">
        <v>334</v>
      </c>
      <c r="E72" s="146">
        <v>0</v>
      </c>
      <c r="F72" s="146">
        <v>0</v>
      </c>
      <c r="G72" s="331">
        <v>0</v>
      </c>
      <c r="H72" s="331">
        <v>0</v>
      </c>
      <c r="I72" s="331">
        <v>0</v>
      </c>
      <c r="J72" s="331">
        <v>0</v>
      </c>
      <c r="K72" s="331">
        <v>0</v>
      </c>
      <c r="L72" s="331">
        <f t="shared" ref="L72:R72" si="16">0.3*46</f>
        <v>13.799999999999999</v>
      </c>
      <c r="M72" s="331">
        <f t="shared" si="16"/>
        <v>13.799999999999999</v>
      </c>
      <c r="N72" s="331">
        <f t="shared" si="16"/>
        <v>13.799999999999999</v>
      </c>
      <c r="O72" s="331">
        <f t="shared" si="16"/>
        <v>13.799999999999999</v>
      </c>
      <c r="P72" s="331">
        <f t="shared" si="16"/>
        <v>13.799999999999999</v>
      </c>
      <c r="Q72" s="331">
        <f t="shared" si="16"/>
        <v>13.799999999999999</v>
      </c>
      <c r="R72" s="331">
        <f t="shared" si="16"/>
        <v>13.799999999999999</v>
      </c>
    </row>
    <row r="73" spans="1:18" ht="15.75">
      <c r="A73" s="115" t="s">
        <v>344</v>
      </c>
      <c r="B73" s="334" t="s">
        <v>385</v>
      </c>
      <c r="C73" s="272"/>
      <c r="D73" s="271" t="s">
        <v>334</v>
      </c>
      <c r="E73" s="146">
        <v>3</v>
      </c>
      <c r="F73" s="146">
        <v>3</v>
      </c>
      <c r="G73" s="331">
        <f>0.3*10</f>
        <v>3</v>
      </c>
      <c r="H73" s="331">
        <f t="shared" ref="H73:O73" si="17">0.3*10</f>
        <v>3</v>
      </c>
      <c r="I73" s="331">
        <f t="shared" si="17"/>
        <v>3</v>
      </c>
      <c r="J73" s="331">
        <f t="shared" si="17"/>
        <v>3</v>
      </c>
      <c r="K73" s="331">
        <f t="shared" si="17"/>
        <v>3</v>
      </c>
      <c r="L73" s="331">
        <f t="shared" si="17"/>
        <v>3</v>
      </c>
      <c r="M73" s="331">
        <f t="shared" si="17"/>
        <v>3</v>
      </c>
      <c r="N73" s="331">
        <f t="shared" si="17"/>
        <v>3</v>
      </c>
      <c r="O73" s="331">
        <f t="shared" si="17"/>
        <v>3</v>
      </c>
      <c r="P73" s="331">
        <v>0</v>
      </c>
      <c r="Q73" s="331">
        <v>0</v>
      </c>
      <c r="R73" s="331">
        <v>0</v>
      </c>
    </row>
    <row r="74" spans="1:18" ht="15.75">
      <c r="A74" s="115"/>
      <c r="B74" s="334" t="s">
        <v>386</v>
      </c>
      <c r="C74" s="30"/>
      <c r="D74" s="271" t="s">
        <v>333</v>
      </c>
      <c r="E74" s="146">
        <v>2</v>
      </c>
      <c r="F74" s="146">
        <v>2</v>
      </c>
      <c r="G74" s="331">
        <v>2</v>
      </c>
      <c r="H74" s="331">
        <v>2</v>
      </c>
      <c r="I74" s="331">
        <v>2</v>
      </c>
      <c r="J74" s="331">
        <v>2</v>
      </c>
      <c r="K74" s="331">
        <v>2</v>
      </c>
      <c r="L74" s="331">
        <v>2</v>
      </c>
      <c r="M74" s="331">
        <v>2</v>
      </c>
      <c r="N74" s="331">
        <v>2</v>
      </c>
      <c r="O74" s="331">
        <v>2</v>
      </c>
      <c r="P74" s="331">
        <v>2</v>
      </c>
      <c r="Q74" s="331">
        <v>2</v>
      </c>
      <c r="R74" s="331">
        <v>2</v>
      </c>
    </row>
    <row r="75" spans="1:18" ht="15.75">
      <c r="A75" s="115"/>
      <c r="B75" s="334" t="s">
        <v>389</v>
      </c>
      <c r="C75" s="272"/>
      <c r="D75" s="271" t="s">
        <v>331</v>
      </c>
      <c r="E75" s="146">
        <v>0</v>
      </c>
      <c r="F75" s="146">
        <v>0</v>
      </c>
      <c r="G75" s="331">
        <v>0</v>
      </c>
      <c r="H75" s="331">
        <v>0</v>
      </c>
      <c r="I75" s="331">
        <v>0</v>
      </c>
      <c r="J75" s="331">
        <v>0</v>
      </c>
      <c r="K75" s="331">
        <v>0</v>
      </c>
      <c r="L75" s="331">
        <f t="shared" ref="L75:R75" si="18">0.3*44</f>
        <v>13.2</v>
      </c>
      <c r="M75" s="331">
        <f t="shared" si="18"/>
        <v>13.2</v>
      </c>
      <c r="N75" s="331">
        <f t="shared" si="18"/>
        <v>13.2</v>
      </c>
      <c r="O75" s="331">
        <f t="shared" si="18"/>
        <v>13.2</v>
      </c>
      <c r="P75" s="331">
        <f t="shared" si="18"/>
        <v>13.2</v>
      </c>
      <c r="Q75" s="331">
        <f t="shared" si="18"/>
        <v>13.2</v>
      </c>
      <c r="R75" s="331">
        <f t="shared" si="18"/>
        <v>13.2</v>
      </c>
    </row>
    <row r="76" spans="1:18" ht="15.75">
      <c r="A76" s="115" t="s">
        <v>345</v>
      </c>
      <c r="B76" s="334"/>
      <c r="C76" s="272"/>
      <c r="D76" s="271"/>
      <c r="E76" s="285"/>
      <c r="F76" s="285"/>
      <c r="G76" s="331"/>
      <c r="H76" s="331"/>
      <c r="I76" s="331"/>
      <c r="J76" s="331"/>
      <c r="K76" s="331"/>
      <c r="L76" s="331"/>
      <c r="M76" s="331"/>
      <c r="N76" s="331"/>
      <c r="O76" s="331"/>
      <c r="P76" s="331"/>
      <c r="Q76" s="331"/>
      <c r="R76" s="331"/>
    </row>
    <row r="77" spans="1:18" ht="15.75">
      <c r="A77" s="115"/>
      <c r="B77" s="157"/>
      <c r="C77" s="158"/>
      <c r="D77" s="159"/>
      <c r="E77" s="159"/>
      <c r="F77" s="159"/>
      <c r="G77" s="160"/>
      <c r="H77" s="160"/>
      <c r="I77" s="160"/>
      <c r="J77" s="160"/>
      <c r="K77" s="160"/>
      <c r="L77" s="160"/>
      <c r="M77" s="160"/>
      <c r="N77" s="160"/>
      <c r="O77" s="161"/>
      <c r="P77" s="161"/>
      <c r="Q77" s="161"/>
      <c r="R77" s="162"/>
    </row>
    <row r="78" spans="1:18" ht="31.5">
      <c r="A78" s="115">
        <v>12</v>
      </c>
      <c r="B78" s="167" t="s">
        <v>354</v>
      </c>
      <c r="C78" s="31"/>
      <c r="D78" s="168"/>
      <c r="E78" s="311">
        <f>SUM(E49:E62,E68:E76)</f>
        <v>28</v>
      </c>
      <c r="F78" s="311">
        <f t="shared" ref="F78:Q78" si="19">SUM(F49:F62,F68:F76)</f>
        <v>28</v>
      </c>
      <c r="G78" s="169">
        <f t="shared" si="19"/>
        <v>28.5</v>
      </c>
      <c r="H78" s="169">
        <f t="shared" si="19"/>
        <v>28.5</v>
      </c>
      <c r="I78" s="169">
        <f t="shared" si="19"/>
        <v>28.5</v>
      </c>
      <c r="J78" s="169">
        <f t="shared" si="19"/>
        <v>28</v>
      </c>
      <c r="K78" s="169">
        <f t="shared" si="19"/>
        <v>27</v>
      </c>
      <c r="L78" s="169">
        <f t="shared" si="19"/>
        <v>54</v>
      </c>
      <c r="M78" s="169">
        <f t="shared" si="19"/>
        <v>54</v>
      </c>
      <c r="N78" s="169">
        <f t="shared" si="19"/>
        <v>54</v>
      </c>
      <c r="O78" s="169">
        <f t="shared" si="19"/>
        <v>54</v>
      </c>
      <c r="P78" s="169">
        <f t="shared" si="19"/>
        <v>51</v>
      </c>
      <c r="Q78" s="169">
        <f t="shared" si="19"/>
        <v>50</v>
      </c>
      <c r="R78" s="169">
        <f>SUM(R49:R62,R68:R76)</f>
        <v>48</v>
      </c>
    </row>
    <row r="79" spans="1:18" ht="15.75">
      <c r="A79" s="115"/>
      <c r="B79" s="141"/>
      <c r="C79" s="138"/>
      <c r="D79" s="137"/>
      <c r="E79" s="81"/>
      <c r="F79" s="81"/>
      <c r="G79" s="81"/>
      <c r="H79" s="81"/>
      <c r="I79" s="81"/>
      <c r="J79" s="81"/>
      <c r="K79" s="81"/>
      <c r="L79" s="81"/>
      <c r="M79" s="81"/>
      <c r="N79" s="81"/>
      <c r="O79" s="81"/>
      <c r="P79" s="81"/>
      <c r="Q79" s="81"/>
      <c r="R79" s="142"/>
    </row>
    <row r="80" spans="1:18" ht="15" customHeight="1">
      <c r="A80" s="115">
        <v>13</v>
      </c>
      <c r="B80" s="35" t="s">
        <v>163</v>
      </c>
      <c r="C80" s="36"/>
      <c r="D80" s="62"/>
      <c r="E80" s="127">
        <f t="shared" ref="E80:Q80" si="20">E78+E45</f>
        <v>358</v>
      </c>
      <c r="F80" s="127">
        <f t="shared" si="20"/>
        <v>358</v>
      </c>
      <c r="G80" s="63">
        <f t="shared" si="20"/>
        <v>358.5</v>
      </c>
      <c r="H80" s="63">
        <f t="shared" si="20"/>
        <v>358.5</v>
      </c>
      <c r="I80" s="63">
        <f t="shared" si="20"/>
        <v>358.5</v>
      </c>
      <c r="J80" s="63">
        <f t="shared" si="20"/>
        <v>358</v>
      </c>
      <c r="K80" s="63">
        <f t="shared" si="20"/>
        <v>357</v>
      </c>
      <c r="L80" s="63">
        <f t="shared" si="20"/>
        <v>384</v>
      </c>
      <c r="M80" s="63">
        <f t="shared" si="20"/>
        <v>396</v>
      </c>
      <c r="N80" s="63">
        <f t="shared" si="20"/>
        <v>458</v>
      </c>
      <c r="O80" s="63">
        <f t="shared" si="20"/>
        <v>458</v>
      </c>
      <c r="P80" s="63">
        <f t="shared" si="20"/>
        <v>455</v>
      </c>
      <c r="Q80" s="63">
        <f t="shared" si="20"/>
        <v>454</v>
      </c>
      <c r="R80" s="63">
        <f>R78+R45</f>
        <v>452</v>
      </c>
    </row>
    <row r="81" spans="1:18" ht="15" customHeight="1">
      <c r="A81" s="115"/>
      <c r="B81" s="96"/>
      <c r="C81" s="97"/>
      <c r="D81" s="16"/>
      <c r="E81" s="16"/>
      <c r="F81" s="16"/>
      <c r="G81" s="59"/>
      <c r="H81" s="59"/>
      <c r="I81" s="59"/>
      <c r="J81" s="59"/>
      <c r="K81" s="59"/>
      <c r="L81" s="59"/>
      <c r="M81" s="59"/>
      <c r="N81" s="59"/>
      <c r="O81" s="59"/>
      <c r="P81" s="59"/>
      <c r="Q81" s="59"/>
      <c r="R81" s="59"/>
    </row>
    <row r="82" spans="1:18" ht="15" customHeight="1">
      <c r="A82" s="115"/>
      <c r="B82" s="245" t="s">
        <v>38</v>
      </c>
      <c r="D82" s="16"/>
      <c r="E82" s="16"/>
      <c r="F82" s="16"/>
      <c r="G82" s="68"/>
      <c r="H82" s="68"/>
      <c r="I82" s="68"/>
      <c r="J82" s="68"/>
      <c r="K82" s="68"/>
      <c r="L82" s="68"/>
      <c r="M82" s="68"/>
      <c r="N82" s="68"/>
      <c r="O82" s="60"/>
      <c r="P82" s="60"/>
      <c r="Q82" s="60"/>
      <c r="R82" s="60"/>
    </row>
    <row r="83" spans="1:18" ht="15" customHeight="1">
      <c r="A83" s="115"/>
      <c r="B83" s="22" t="s">
        <v>274</v>
      </c>
      <c r="C83" s="26"/>
      <c r="D83" s="16"/>
      <c r="E83" s="16"/>
      <c r="F83" s="16"/>
      <c r="G83" s="68"/>
      <c r="H83" s="68"/>
      <c r="I83" s="68"/>
      <c r="J83" s="68"/>
      <c r="K83" s="68"/>
      <c r="L83" s="68"/>
      <c r="M83" s="68"/>
      <c r="N83" s="68"/>
      <c r="O83" s="60"/>
      <c r="P83" s="60"/>
      <c r="Q83" s="60"/>
      <c r="R83" s="60"/>
    </row>
    <row r="84" spans="1:18" ht="15.75">
      <c r="A84" s="115"/>
      <c r="B84" s="16" t="s">
        <v>39</v>
      </c>
      <c r="C84" s="26"/>
      <c r="D84" s="61" t="s">
        <v>317</v>
      </c>
      <c r="E84" s="47">
        <v>2017</v>
      </c>
      <c r="F84" s="47">
        <v>2018</v>
      </c>
      <c r="G84" s="47" t="s">
        <v>1</v>
      </c>
      <c r="H84" s="47" t="s">
        <v>2</v>
      </c>
      <c r="I84" s="47" t="s">
        <v>17</v>
      </c>
      <c r="J84" s="47" t="s">
        <v>18</v>
      </c>
      <c r="K84" s="47" t="s">
        <v>20</v>
      </c>
      <c r="L84" s="47" t="s">
        <v>21</v>
      </c>
      <c r="M84" s="47" t="s">
        <v>24</v>
      </c>
      <c r="N84" s="47" t="s">
        <v>25</v>
      </c>
      <c r="O84" s="47" t="s">
        <v>27</v>
      </c>
      <c r="P84" s="47" t="s">
        <v>28</v>
      </c>
      <c r="Q84" s="47" t="s">
        <v>29</v>
      </c>
      <c r="R84" s="47" t="s">
        <v>30</v>
      </c>
    </row>
    <row r="85" spans="1:18" ht="15.75">
      <c r="A85" s="115" t="s">
        <v>69</v>
      </c>
      <c r="B85" s="98"/>
      <c r="C85" s="99"/>
      <c r="D85" s="71"/>
      <c r="E85" s="309"/>
      <c r="F85" s="309"/>
      <c r="G85" s="85"/>
      <c r="H85" s="85"/>
      <c r="I85" s="85"/>
      <c r="J85" s="85"/>
      <c r="K85" s="85"/>
      <c r="L85" s="85"/>
      <c r="M85" s="85"/>
      <c r="N85" s="95"/>
      <c r="O85" s="86"/>
      <c r="P85" s="86"/>
      <c r="Q85" s="86"/>
      <c r="R85" s="86"/>
    </row>
    <row r="86" spans="1:18" ht="15.75">
      <c r="A86" s="115" t="s">
        <v>70</v>
      </c>
      <c r="B86" s="37"/>
      <c r="C86" s="33"/>
      <c r="D86" s="71"/>
      <c r="E86" s="309"/>
      <c r="F86" s="309"/>
      <c r="G86" s="85"/>
      <c r="H86" s="85"/>
      <c r="I86" s="85"/>
      <c r="J86" s="85"/>
      <c r="K86" s="85"/>
      <c r="L86" s="85"/>
      <c r="M86" s="85"/>
      <c r="N86" s="95"/>
      <c r="O86" s="86"/>
      <c r="P86" s="86"/>
      <c r="Q86" s="86"/>
      <c r="R86" s="86"/>
    </row>
    <row r="87" spans="1:18" ht="15.75">
      <c r="A87" s="115" t="s">
        <v>71</v>
      </c>
      <c r="B87" s="37"/>
      <c r="C87" s="33"/>
      <c r="D87" s="71"/>
      <c r="E87" s="309"/>
      <c r="F87" s="309"/>
      <c r="G87" s="85"/>
      <c r="H87" s="85"/>
      <c r="I87" s="85"/>
      <c r="J87" s="85"/>
      <c r="K87" s="85"/>
      <c r="L87" s="85"/>
      <c r="M87" s="85"/>
      <c r="N87" s="85"/>
      <c r="O87" s="86"/>
      <c r="P87" s="86"/>
      <c r="Q87" s="86"/>
      <c r="R87" s="86"/>
    </row>
    <row r="88" spans="1:18" ht="15.75">
      <c r="A88" s="115" t="s">
        <v>72</v>
      </c>
      <c r="B88" s="37"/>
      <c r="C88" s="33"/>
      <c r="D88" s="71"/>
      <c r="E88" s="309"/>
      <c r="F88" s="309"/>
      <c r="G88" s="85"/>
      <c r="H88" s="85"/>
      <c r="I88" s="85"/>
      <c r="J88" s="85"/>
      <c r="K88" s="85"/>
      <c r="L88" s="85"/>
      <c r="M88" s="85"/>
      <c r="N88" s="85"/>
      <c r="O88" s="86"/>
      <c r="P88" s="86"/>
      <c r="Q88" s="86"/>
      <c r="R88" s="86"/>
    </row>
    <row r="89" spans="1:18" ht="15.75">
      <c r="A89" s="115" t="s">
        <v>73</v>
      </c>
      <c r="B89" s="37"/>
      <c r="C89" s="33"/>
      <c r="D89" s="132"/>
      <c r="E89" s="309"/>
      <c r="F89" s="309"/>
      <c r="G89" s="90"/>
      <c r="H89" s="90"/>
      <c r="I89" s="90"/>
      <c r="J89" s="90"/>
      <c r="K89" s="90"/>
      <c r="L89" s="90"/>
      <c r="M89" s="90"/>
      <c r="N89" s="90"/>
      <c r="O89" s="91"/>
      <c r="P89" s="91"/>
      <c r="Q89" s="91"/>
      <c r="R89" s="91"/>
    </row>
    <row r="90" spans="1:18" ht="15.75">
      <c r="A90" s="115" t="s">
        <v>196</v>
      </c>
      <c r="B90" s="37"/>
      <c r="C90" s="33"/>
      <c r="D90" s="132"/>
      <c r="E90" s="309"/>
      <c r="F90" s="309"/>
      <c r="G90" s="90"/>
      <c r="H90" s="90"/>
      <c r="I90" s="90"/>
      <c r="J90" s="90"/>
      <c r="K90" s="90"/>
      <c r="L90" s="90"/>
      <c r="M90" s="90"/>
      <c r="N90" s="90"/>
      <c r="O90" s="91"/>
      <c r="P90" s="91"/>
      <c r="Q90" s="91"/>
      <c r="R90" s="91"/>
    </row>
    <row r="91" spans="1:18" ht="15.75">
      <c r="A91" s="115" t="s">
        <v>197</v>
      </c>
      <c r="B91" s="37"/>
      <c r="C91" s="33"/>
      <c r="D91" s="132"/>
      <c r="E91" s="309"/>
      <c r="F91" s="309"/>
      <c r="G91" s="90"/>
      <c r="H91" s="90"/>
      <c r="I91" s="90"/>
      <c r="J91" s="90"/>
      <c r="K91" s="90"/>
      <c r="L91" s="90"/>
      <c r="M91" s="90"/>
      <c r="N91" s="90"/>
      <c r="O91" s="91"/>
      <c r="P91" s="91"/>
      <c r="Q91" s="91"/>
      <c r="R91" s="91"/>
    </row>
    <row r="92" spans="1:18" ht="15.75">
      <c r="A92" s="115" t="s">
        <v>198</v>
      </c>
      <c r="B92" s="37"/>
      <c r="C92" s="33"/>
      <c r="D92" s="132"/>
      <c r="E92" s="309"/>
      <c r="F92" s="309"/>
      <c r="G92" s="90"/>
      <c r="H92" s="90"/>
      <c r="I92" s="90"/>
      <c r="J92" s="90"/>
      <c r="K92" s="90"/>
      <c r="L92" s="90"/>
      <c r="M92" s="90"/>
      <c r="N92" s="90"/>
      <c r="O92" s="91"/>
      <c r="P92" s="91"/>
      <c r="Q92" s="91"/>
      <c r="R92" s="91"/>
    </row>
    <row r="93" spans="1:18" ht="15.75">
      <c r="A93" s="115" t="s">
        <v>199</v>
      </c>
      <c r="B93" s="37"/>
      <c r="C93" s="33"/>
      <c r="D93" s="132"/>
      <c r="E93" s="309"/>
      <c r="F93" s="309"/>
      <c r="G93" s="90"/>
      <c r="H93" s="90"/>
      <c r="I93" s="90"/>
      <c r="J93" s="90"/>
      <c r="K93" s="90"/>
      <c r="L93" s="90"/>
      <c r="M93" s="90"/>
      <c r="N93" s="90"/>
      <c r="O93" s="91"/>
      <c r="P93" s="91"/>
      <c r="Q93" s="91"/>
      <c r="R93" s="91"/>
    </row>
    <row r="94" spans="1:18" ht="15.75">
      <c r="A94" s="115" t="s">
        <v>200</v>
      </c>
      <c r="B94" s="37"/>
      <c r="C94" s="33"/>
      <c r="D94" s="132"/>
      <c r="E94" s="309"/>
      <c r="F94" s="309"/>
      <c r="G94" s="90"/>
      <c r="H94" s="90"/>
      <c r="I94" s="90"/>
      <c r="J94" s="90"/>
      <c r="K94" s="90"/>
      <c r="L94" s="90"/>
      <c r="M94" s="90"/>
      <c r="N94" s="90"/>
      <c r="O94" s="91"/>
      <c r="P94" s="91"/>
      <c r="Q94" s="91"/>
      <c r="R94" s="91"/>
    </row>
    <row r="95" spans="1:18" ht="15.75">
      <c r="A95" s="115" t="s">
        <v>201</v>
      </c>
      <c r="B95" s="37"/>
      <c r="C95" s="33"/>
      <c r="D95" s="132"/>
      <c r="E95" s="309"/>
      <c r="F95" s="309"/>
      <c r="G95" s="90"/>
      <c r="H95" s="90"/>
      <c r="I95" s="90"/>
      <c r="J95" s="90"/>
      <c r="K95" s="90"/>
      <c r="L95" s="90"/>
      <c r="M95" s="90"/>
      <c r="N95" s="90"/>
      <c r="O95" s="91"/>
      <c r="P95" s="91"/>
      <c r="Q95" s="91"/>
      <c r="R95" s="91"/>
    </row>
    <row r="96" spans="1:18" ht="15.75">
      <c r="A96" s="115" t="s">
        <v>202</v>
      </c>
      <c r="B96" s="37"/>
      <c r="C96" s="33"/>
      <c r="D96" s="132"/>
      <c r="E96" s="309"/>
      <c r="F96" s="309"/>
      <c r="G96" s="90"/>
      <c r="H96" s="90"/>
      <c r="I96" s="90"/>
      <c r="J96" s="90"/>
      <c r="K96" s="90"/>
      <c r="L96" s="90"/>
      <c r="M96" s="90"/>
      <c r="N96" s="90"/>
      <c r="O96" s="91"/>
      <c r="P96" s="91"/>
      <c r="Q96" s="91"/>
      <c r="R96" s="91"/>
    </row>
    <row r="97" spans="1:18" ht="15.75">
      <c r="A97" s="115" t="s">
        <v>203</v>
      </c>
      <c r="B97" s="37"/>
      <c r="C97" s="33"/>
      <c r="D97" s="132"/>
      <c r="E97" s="309"/>
      <c r="F97" s="309"/>
      <c r="G97" s="90"/>
      <c r="H97" s="90"/>
      <c r="I97" s="90"/>
      <c r="J97" s="90"/>
      <c r="K97" s="90"/>
      <c r="L97" s="90"/>
      <c r="M97" s="90"/>
      <c r="N97" s="90"/>
      <c r="O97" s="91"/>
      <c r="P97" s="91"/>
      <c r="Q97" s="91"/>
      <c r="R97" s="91"/>
    </row>
    <row r="98" spans="1:18" ht="15.75">
      <c r="A98" s="243" t="s">
        <v>204</v>
      </c>
      <c r="B98" s="10"/>
      <c r="C98" s="33"/>
      <c r="D98" s="132"/>
      <c r="E98" s="309"/>
      <c r="F98" s="309"/>
      <c r="G98" s="90"/>
      <c r="H98" s="90"/>
      <c r="I98" s="90"/>
      <c r="J98" s="90"/>
      <c r="K98" s="90"/>
      <c r="L98" s="90"/>
      <c r="M98" s="90"/>
      <c r="N98" s="90"/>
      <c r="O98" s="91"/>
      <c r="P98" s="91"/>
      <c r="Q98" s="91"/>
      <c r="R98" s="91"/>
    </row>
    <row r="99" spans="1:18" ht="31.5">
      <c r="A99" s="115">
        <v>14</v>
      </c>
      <c r="B99" s="34" t="s">
        <v>93</v>
      </c>
      <c r="C99" s="33"/>
      <c r="D99" s="131"/>
      <c r="E99" s="310">
        <f>SUM(E85:E98)</f>
        <v>0</v>
      </c>
      <c r="F99" s="310">
        <f>SUM(F85:F98)</f>
        <v>0</v>
      </c>
      <c r="G99" s="52">
        <f t="shared" ref="G99:R99" si="21">SUM(G85:G98)</f>
        <v>0</v>
      </c>
      <c r="H99" s="52">
        <f t="shared" si="21"/>
        <v>0</v>
      </c>
      <c r="I99" s="52">
        <f t="shared" si="21"/>
        <v>0</v>
      </c>
      <c r="J99" s="52">
        <f t="shared" si="21"/>
        <v>0</v>
      </c>
      <c r="K99" s="52">
        <f t="shared" si="21"/>
        <v>0</v>
      </c>
      <c r="L99" s="52">
        <f t="shared" si="21"/>
        <v>0</v>
      </c>
      <c r="M99" s="52">
        <f t="shared" si="21"/>
        <v>0</v>
      </c>
      <c r="N99" s="52">
        <f t="shared" si="21"/>
        <v>0</v>
      </c>
      <c r="O99" s="52">
        <f t="shared" si="21"/>
        <v>0</v>
      </c>
      <c r="P99" s="52">
        <f t="shared" si="21"/>
        <v>0</v>
      </c>
      <c r="Q99" s="52">
        <f t="shared" si="21"/>
        <v>0</v>
      </c>
      <c r="R99" s="52">
        <f t="shared" si="21"/>
        <v>0</v>
      </c>
    </row>
    <row r="100" spans="1:18" ht="15.75">
      <c r="A100" s="115"/>
      <c r="C100" s="26"/>
      <c r="D100" s="129"/>
      <c r="E100" s="209"/>
      <c r="F100" s="208"/>
      <c r="G100" s="134"/>
      <c r="H100" s="134"/>
      <c r="I100" s="134"/>
      <c r="J100" s="134"/>
      <c r="K100" s="134"/>
      <c r="L100" s="134"/>
      <c r="M100" s="134"/>
      <c r="N100" s="134"/>
      <c r="O100" s="135"/>
      <c r="P100" s="135"/>
      <c r="Q100" s="135"/>
      <c r="R100" s="136"/>
    </row>
    <row r="101" spans="1:18" ht="15.75">
      <c r="A101" s="115"/>
      <c r="B101" s="22" t="s">
        <v>275</v>
      </c>
      <c r="D101" s="16"/>
      <c r="E101" s="80"/>
      <c r="F101" s="81"/>
      <c r="G101" s="81"/>
      <c r="H101" s="81"/>
      <c r="I101" s="81"/>
      <c r="J101" s="81"/>
      <c r="K101" s="81"/>
      <c r="L101" s="81"/>
      <c r="M101" s="81"/>
      <c r="N101" s="81"/>
      <c r="O101" s="78"/>
      <c r="P101" s="78"/>
      <c r="Q101" s="78"/>
      <c r="R101" s="79"/>
    </row>
    <row r="102" spans="1:18" ht="15.75">
      <c r="A102" s="115"/>
      <c r="B102" s="16" t="s">
        <v>39</v>
      </c>
      <c r="D102" s="61" t="s">
        <v>317</v>
      </c>
      <c r="E102" s="47">
        <v>2017</v>
      </c>
      <c r="F102" s="47">
        <v>2018</v>
      </c>
      <c r="G102" s="47">
        <v>2019</v>
      </c>
      <c r="H102" s="47" t="s">
        <v>2</v>
      </c>
      <c r="I102" s="47" t="s">
        <v>17</v>
      </c>
      <c r="J102" s="47" t="s">
        <v>18</v>
      </c>
      <c r="K102" s="47" t="s">
        <v>20</v>
      </c>
      <c r="L102" s="47" t="s">
        <v>21</v>
      </c>
      <c r="M102" s="47" t="s">
        <v>24</v>
      </c>
      <c r="N102" s="47" t="s">
        <v>25</v>
      </c>
      <c r="O102" s="47" t="s">
        <v>27</v>
      </c>
      <c r="P102" s="47" t="s">
        <v>28</v>
      </c>
      <c r="Q102" s="47" t="s">
        <v>29</v>
      </c>
      <c r="R102" s="47" t="s">
        <v>30</v>
      </c>
    </row>
    <row r="103" spans="1:18" ht="15.75">
      <c r="A103" s="115" t="s">
        <v>150</v>
      </c>
      <c r="B103" s="334" t="s">
        <v>390</v>
      </c>
      <c r="C103" s="30"/>
      <c r="D103" s="271" t="s">
        <v>334</v>
      </c>
      <c r="E103" s="146">
        <v>0</v>
      </c>
      <c r="F103" s="146">
        <v>0</v>
      </c>
      <c r="G103" s="331">
        <v>0</v>
      </c>
      <c r="H103" s="331">
        <f>0.3*30</f>
        <v>9</v>
      </c>
      <c r="I103" s="331">
        <f>(0.3*30)+(0.3*25)</f>
        <v>16.5</v>
      </c>
      <c r="J103" s="331">
        <v>16.5</v>
      </c>
      <c r="K103" s="331">
        <v>16.5</v>
      </c>
      <c r="L103" s="331">
        <v>16.5</v>
      </c>
      <c r="M103" s="331">
        <v>16.5</v>
      </c>
      <c r="N103" s="331">
        <v>16.5</v>
      </c>
      <c r="O103" s="331">
        <v>16.5</v>
      </c>
      <c r="P103" s="331">
        <v>16.5</v>
      </c>
      <c r="Q103" s="331">
        <v>16.5</v>
      </c>
      <c r="R103" s="331">
        <v>16.5</v>
      </c>
    </row>
    <row r="104" spans="1:18" ht="15.75">
      <c r="A104" s="115" t="s">
        <v>151</v>
      </c>
      <c r="B104" s="334" t="s">
        <v>391</v>
      </c>
      <c r="C104" s="30"/>
      <c r="D104" s="271" t="s">
        <v>331</v>
      </c>
      <c r="E104" s="146">
        <v>0</v>
      </c>
      <c r="F104" s="146">
        <v>0</v>
      </c>
      <c r="G104" s="331">
        <v>0</v>
      </c>
      <c r="H104" s="331">
        <f>0.3*19</f>
        <v>5.7</v>
      </c>
      <c r="I104" s="331">
        <f t="shared" ref="I104:Q104" si="22">0.3*19</f>
        <v>5.7</v>
      </c>
      <c r="J104" s="331">
        <f t="shared" si="22"/>
        <v>5.7</v>
      </c>
      <c r="K104" s="331">
        <f t="shared" si="22"/>
        <v>5.7</v>
      </c>
      <c r="L104" s="331">
        <f t="shared" si="22"/>
        <v>5.7</v>
      </c>
      <c r="M104" s="331">
        <f t="shared" si="22"/>
        <v>5.7</v>
      </c>
      <c r="N104" s="331">
        <f t="shared" si="22"/>
        <v>5.7</v>
      </c>
      <c r="O104" s="331">
        <f t="shared" si="22"/>
        <v>5.7</v>
      </c>
      <c r="P104" s="331">
        <f t="shared" si="22"/>
        <v>5.7</v>
      </c>
      <c r="Q104" s="331">
        <f t="shared" si="22"/>
        <v>5.7</v>
      </c>
      <c r="R104" s="331">
        <f>0.3*19</f>
        <v>5.7</v>
      </c>
    </row>
    <row r="105" spans="1:18" ht="15.75">
      <c r="A105" s="115" t="s">
        <v>152</v>
      </c>
      <c r="B105" s="37"/>
      <c r="C105" s="30"/>
      <c r="D105" s="271"/>
      <c r="E105" s="308"/>
      <c r="F105" s="308"/>
      <c r="G105" s="85"/>
      <c r="H105" s="85"/>
      <c r="I105" s="85"/>
      <c r="J105" s="85"/>
      <c r="K105" s="85"/>
      <c r="L105" s="85"/>
      <c r="M105" s="85"/>
      <c r="N105" s="85"/>
      <c r="O105" s="86"/>
      <c r="P105" s="86"/>
      <c r="Q105" s="86"/>
      <c r="R105" s="86"/>
    </row>
    <row r="106" spans="1:18" ht="15.75">
      <c r="A106" s="115" t="s">
        <v>153</v>
      </c>
      <c r="B106" s="37"/>
      <c r="C106" s="30"/>
      <c r="D106" s="271"/>
      <c r="E106" s="308"/>
      <c r="F106" s="308"/>
      <c r="G106" s="85"/>
      <c r="H106" s="85"/>
      <c r="I106" s="85"/>
      <c r="J106" s="85"/>
      <c r="K106" s="85"/>
      <c r="L106" s="85"/>
      <c r="M106" s="85"/>
      <c r="N106" s="85"/>
      <c r="O106" s="86"/>
      <c r="P106" s="86"/>
      <c r="Q106" s="86"/>
      <c r="R106" s="86"/>
    </row>
    <row r="107" spans="1:18" ht="15.75">
      <c r="A107" s="115" t="s">
        <v>154</v>
      </c>
      <c r="B107" s="37"/>
      <c r="C107" s="30"/>
      <c r="D107" s="271"/>
      <c r="E107" s="308"/>
      <c r="F107" s="308"/>
      <c r="G107" s="85"/>
      <c r="H107" s="85"/>
      <c r="I107" s="85"/>
      <c r="J107" s="85"/>
      <c r="K107" s="85"/>
      <c r="L107" s="85"/>
      <c r="M107" s="85"/>
      <c r="N107" s="85"/>
      <c r="O107" s="86"/>
      <c r="P107" s="86"/>
      <c r="Q107" s="86"/>
      <c r="R107" s="86"/>
    </row>
    <row r="108" spans="1:18" ht="15.75">
      <c r="A108" s="115" t="s">
        <v>205</v>
      </c>
      <c r="B108" s="37"/>
      <c r="C108" s="30"/>
      <c r="D108" s="271"/>
      <c r="E108" s="308"/>
      <c r="F108" s="308"/>
      <c r="G108" s="85"/>
      <c r="H108" s="85"/>
      <c r="I108" s="85"/>
      <c r="J108" s="85"/>
      <c r="K108" s="85"/>
      <c r="L108" s="85"/>
      <c r="M108" s="85"/>
      <c r="N108" s="85"/>
      <c r="O108" s="86"/>
      <c r="P108" s="86"/>
      <c r="Q108" s="86"/>
      <c r="R108" s="86"/>
    </row>
    <row r="109" spans="1:18" ht="15.75">
      <c r="A109" s="115" t="s">
        <v>206</v>
      </c>
      <c r="B109" s="37"/>
      <c r="C109" s="30"/>
      <c r="D109" s="271"/>
      <c r="E109" s="308"/>
      <c r="F109" s="308"/>
      <c r="G109" s="85"/>
      <c r="H109" s="85"/>
      <c r="I109" s="85"/>
      <c r="J109" s="85"/>
      <c r="K109" s="85"/>
      <c r="L109" s="85"/>
      <c r="M109" s="85"/>
      <c r="N109" s="85"/>
      <c r="O109" s="86"/>
      <c r="P109" s="86"/>
      <c r="Q109" s="86"/>
      <c r="R109" s="86"/>
    </row>
    <row r="110" spans="1:18" ht="15.75">
      <c r="A110" s="115" t="s">
        <v>207</v>
      </c>
      <c r="B110" s="37"/>
      <c r="C110" s="30"/>
      <c r="D110" s="271"/>
      <c r="E110" s="308"/>
      <c r="F110" s="308"/>
      <c r="G110" s="85"/>
      <c r="H110" s="85"/>
      <c r="I110" s="85"/>
      <c r="J110" s="85"/>
      <c r="K110" s="85"/>
      <c r="L110" s="85"/>
      <c r="M110" s="85"/>
      <c r="N110" s="85"/>
      <c r="O110" s="86"/>
      <c r="P110" s="86"/>
      <c r="Q110" s="86"/>
      <c r="R110" s="86"/>
    </row>
    <row r="111" spans="1:18" ht="15.75">
      <c r="A111" s="115" t="s">
        <v>208</v>
      </c>
      <c r="B111" s="37"/>
      <c r="C111" s="30"/>
      <c r="D111" s="271"/>
      <c r="E111" s="308"/>
      <c r="F111" s="308"/>
      <c r="G111" s="85"/>
      <c r="H111" s="85"/>
      <c r="I111" s="85"/>
      <c r="J111" s="85"/>
      <c r="K111" s="85"/>
      <c r="L111" s="85"/>
      <c r="M111" s="85"/>
      <c r="N111" s="85"/>
      <c r="O111" s="86"/>
      <c r="P111" s="86"/>
      <c r="Q111" s="86"/>
      <c r="R111" s="86"/>
    </row>
    <row r="112" spans="1:18" ht="15.75">
      <c r="A112" s="115" t="s">
        <v>209</v>
      </c>
      <c r="B112" s="37"/>
      <c r="C112" s="30"/>
      <c r="D112" s="271"/>
      <c r="E112" s="308"/>
      <c r="F112" s="308"/>
      <c r="G112" s="85"/>
      <c r="H112" s="85"/>
      <c r="I112" s="85"/>
      <c r="J112" s="85"/>
      <c r="K112" s="85"/>
      <c r="L112" s="85"/>
      <c r="M112" s="85"/>
      <c r="N112" s="85"/>
      <c r="O112" s="86"/>
      <c r="P112" s="86"/>
      <c r="Q112" s="86"/>
      <c r="R112" s="86"/>
    </row>
    <row r="113" spans="1:18" ht="15.75">
      <c r="A113" s="115" t="s">
        <v>210</v>
      </c>
      <c r="B113" s="37"/>
      <c r="C113" s="30"/>
      <c r="D113" s="271"/>
      <c r="E113" s="308"/>
      <c r="F113" s="308"/>
      <c r="G113" s="85"/>
      <c r="H113" s="85"/>
      <c r="I113" s="85"/>
      <c r="J113" s="85"/>
      <c r="K113" s="85"/>
      <c r="L113" s="85"/>
      <c r="M113" s="85"/>
      <c r="N113" s="85"/>
      <c r="O113" s="86"/>
      <c r="P113" s="86"/>
      <c r="Q113" s="86"/>
      <c r="R113" s="86"/>
    </row>
    <row r="114" spans="1:18" ht="15.75">
      <c r="A114" s="115" t="s">
        <v>211</v>
      </c>
      <c r="B114" s="37"/>
      <c r="C114" s="30"/>
      <c r="D114" s="271"/>
      <c r="E114" s="308"/>
      <c r="F114" s="308"/>
      <c r="G114" s="85"/>
      <c r="H114" s="85"/>
      <c r="I114" s="85"/>
      <c r="J114" s="85"/>
      <c r="K114" s="85"/>
      <c r="L114" s="85"/>
      <c r="M114" s="85"/>
      <c r="N114" s="85"/>
      <c r="O114" s="86"/>
      <c r="P114" s="86"/>
      <c r="Q114" s="86"/>
      <c r="R114" s="86"/>
    </row>
    <row r="115" spans="1:18" ht="15.75">
      <c r="A115" s="115" t="s">
        <v>212</v>
      </c>
      <c r="B115" s="37"/>
      <c r="C115" s="30"/>
      <c r="D115" s="271"/>
      <c r="E115" s="308"/>
      <c r="F115" s="308"/>
      <c r="G115" s="85"/>
      <c r="H115" s="85"/>
      <c r="I115" s="85"/>
      <c r="J115" s="85"/>
      <c r="K115" s="85"/>
      <c r="L115" s="85"/>
      <c r="M115" s="85"/>
      <c r="N115" s="85"/>
      <c r="O115" s="86"/>
      <c r="P115" s="86"/>
      <c r="Q115" s="86"/>
      <c r="R115" s="86"/>
    </row>
    <row r="116" spans="1:18" ht="15.75">
      <c r="A116" s="243" t="s">
        <v>213</v>
      </c>
      <c r="B116" s="37"/>
      <c r="C116" s="30"/>
      <c r="D116" s="271"/>
      <c r="E116" s="308"/>
      <c r="F116" s="308"/>
      <c r="G116" s="85"/>
      <c r="H116" s="85"/>
      <c r="I116" s="85"/>
      <c r="J116" s="85"/>
      <c r="K116" s="85"/>
      <c r="L116" s="85"/>
      <c r="M116" s="85"/>
      <c r="N116" s="85"/>
      <c r="O116" s="86"/>
      <c r="P116" s="86"/>
      <c r="Q116" s="86"/>
      <c r="R116" s="86"/>
    </row>
    <row r="117" spans="1:18" ht="15.75">
      <c r="A117" s="115">
        <v>15</v>
      </c>
      <c r="B117" s="34" t="s">
        <v>94</v>
      </c>
      <c r="C117" s="33"/>
      <c r="D117" s="282"/>
      <c r="E117" s="306"/>
      <c r="F117" s="306"/>
      <c r="G117" s="52">
        <f t="shared" ref="G117:R117" si="23">SUM(G103:G116)</f>
        <v>0</v>
      </c>
      <c r="H117" s="52">
        <f t="shared" si="23"/>
        <v>14.7</v>
      </c>
      <c r="I117" s="52">
        <f t="shared" si="23"/>
        <v>22.2</v>
      </c>
      <c r="J117" s="52">
        <f t="shared" si="23"/>
        <v>22.2</v>
      </c>
      <c r="K117" s="52">
        <f t="shared" si="23"/>
        <v>22.2</v>
      </c>
      <c r="L117" s="52">
        <f t="shared" si="23"/>
        <v>22.2</v>
      </c>
      <c r="M117" s="52">
        <f t="shared" si="23"/>
        <v>22.2</v>
      </c>
      <c r="N117" s="52">
        <f t="shared" si="23"/>
        <v>22.2</v>
      </c>
      <c r="O117" s="52">
        <f t="shared" si="23"/>
        <v>22.2</v>
      </c>
      <c r="P117" s="52">
        <f t="shared" si="23"/>
        <v>22.2</v>
      </c>
      <c r="Q117" s="52">
        <f t="shared" si="23"/>
        <v>22.2</v>
      </c>
      <c r="R117" s="52">
        <f t="shared" si="23"/>
        <v>22.2</v>
      </c>
    </row>
    <row r="118" spans="1:18" ht="15.75">
      <c r="A118" s="115"/>
      <c r="B118" s="141"/>
      <c r="C118" s="139"/>
      <c r="D118" s="140"/>
      <c r="E118" s="81"/>
      <c r="F118" s="81"/>
      <c r="G118" s="81"/>
      <c r="H118" s="81"/>
      <c r="I118" s="81"/>
      <c r="J118" s="81"/>
      <c r="K118" s="81"/>
      <c r="L118" s="81"/>
      <c r="M118" s="81"/>
      <c r="N118" s="81"/>
      <c r="O118" s="81"/>
      <c r="P118" s="81"/>
      <c r="Q118" s="81"/>
      <c r="R118" s="142"/>
    </row>
    <row r="119" spans="1:18" ht="15" customHeight="1">
      <c r="A119" s="115">
        <v>16</v>
      </c>
      <c r="B119" s="35" t="s">
        <v>164</v>
      </c>
      <c r="C119" s="36"/>
      <c r="D119" s="62"/>
      <c r="E119" s="127"/>
      <c r="F119" s="127"/>
      <c r="G119" s="63">
        <f t="shared" ref="G119:R119" si="24">G117+G99</f>
        <v>0</v>
      </c>
      <c r="H119" s="63">
        <f t="shared" si="24"/>
        <v>14.7</v>
      </c>
      <c r="I119" s="63">
        <f t="shared" si="24"/>
        <v>22.2</v>
      </c>
      <c r="J119" s="63">
        <f t="shared" si="24"/>
        <v>22.2</v>
      </c>
      <c r="K119" s="63">
        <f t="shared" si="24"/>
        <v>22.2</v>
      </c>
      <c r="L119" s="63">
        <f t="shared" si="24"/>
        <v>22.2</v>
      </c>
      <c r="M119" s="63">
        <f t="shared" si="24"/>
        <v>22.2</v>
      </c>
      <c r="N119" s="63">
        <f t="shared" si="24"/>
        <v>22.2</v>
      </c>
      <c r="O119" s="63">
        <f t="shared" si="24"/>
        <v>22.2</v>
      </c>
      <c r="P119" s="63">
        <f t="shared" si="24"/>
        <v>22.2</v>
      </c>
      <c r="Q119" s="63">
        <f t="shared" si="24"/>
        <v>22.2</v>
      </c>
      <c r="R119" s="63">
        <f t="shared" si="24"/>
        <v>22.2</v>
      </c>
    </row>
    <row r="120" spans="1:18" ht="15.75">
      <c r="A120" s="115"/>
      <c r="B120" s="22"/>
      <c r="D120" s="16"/>
      <c r="E120" s="16"/>
      <c r="F120" s="16"/>
      <c r="G120" s="59"/>
      <c r="H120" s="59"/>
      <c r="I120" s="59"/>
      <c r="J120" s="59"/>
      <c r="K120" s="59"/>
      <c r="L120" s="59"/>
      <c r="M120" s="59"/>
      <c r="N120" s="59"/>
      <c r="O120" s="59"/>
      <c r="P120" s="59"/>
      <c r="Q120" s="59"/>
      <c r="R120" s="59"/>
    </row>
    <row r="121" spans="1:18" ht="18">
      <c r="A121" s="115"/>
      <c r="B121" s="247" t="s">
        <v>43</v>
      </c>
      <c r="D121" s="16"/>
      <c r="E121" s="16"/>
      <c r="F121" s="16"/>
      <c r="G121" s="59"/>
      <c r="H121" s="59"/>
      <c r="I121" s="59"/>
      <c r="J121" s="59"/>
      <c r="K121" s="59"/>
      <c r="L121" s="59"/>
      <c r="M121" s="59"/>
      <c r="N121" s="59"/>
      <c r="O121" s="59"/>
      <c r="P121" s="59"/>
      <c r="Q121" s="59"/>
      <c r="R121" s="59"/>
    </row>
    <row r="122" spans="1:18" ht="15.75">
      <c r="A122" s="115"/>
      <c r="B122" s="1"/>
      <c r="D122" s="16"/>
      <c r="E122" s="47" t="s">
        <v>135</v>
      </c>
      <c r="F122" s="47" t="s">
        <v>80</v>
      </c>
      <c r="G122" s="47" t="s">
        <v>1</v>
      </c>
      <c r="H122" s="47" t="s">
        <v>2</v>
      </c>
      <c r="I122" s="47" t="s">
        <v>17</v>
      </c>
      <c r="J122" s="47" t="s">
        <v>18</v>
      </c>
      <c r="K122" s="47" t="s">
        <v>20</v>
      </c>
      <c r="L122" s="47" t="s">
        <v>21</v>
      </c>
      <c r="M122" s="47" t="s">
        <v>24</v>
      </c>
      <c r="N122" s="47" t="s">
        <v>25</v>
      </c>
      <c r="O122" s="47" t="s">
        <v>27</v>
      </c>
      <c r="P122" s="47" t="s">
        <v>28</v>
      </c>
      <c r="Q122" s="47" t="s">
        <v>29</v>
      </c>
      <c r="R122" s="47" t="s">
        <v>30</v>
      </c>
    </row>
    <row r="123" spans="1:18" ht="15.75">
      <c r="A123" s="115">
        <v>17</v>
      </c>
      <c r="B123" s="34" t="s">
        <v>170</v>
      </c>
      <c r="C123" s="30"/>
      <c r="D123" s="69"/>
      <c r="E123" s="127">
        <f t="shared" ref="E123:R123" si="25">E21</f>
        <v>347.72</v>
      </c>
      <c r="F123" s="127">
        <f t="shared" si="25"/>
        <v>335.72</v>
      </c>
      <c r="G123" s="63">
        <f t="shared" si="25"/>
        <v>334.81641904901824</v>
      </c>
      <c r="H123" s="63">
        <f t="shared" si="25"/>
        <v>332.63277777018021</v>
      </c>
      <c r="I123" s="63">
        <f t="shared" si="25"/>
        <v>331.55616440492321</v>
      </c>
      <c r="J123" s="63">
        <f t="shared" si="25"/>
        <v>330.4699908153238</v>
      </c>
      <c r="K123" s="63">
        <f t="shared" si="25"/>
        <v>329.38330313635515</v>
      </c>
      <c r="L123" s="63">
        <f t="shared" si="25"/>
        <v>314.15238496198941</v>
      </c>
      <c r="M123" s="63">
        <f t="shared" si="25"/>
        <v>325.81373471171759</v>
      </c>
      <c r="N123" s="63">
        <f t="shared" si="25"/>
        <v>338.31872900757969</v>
      </c>
      <c r="O123" s="63">
        <f t="shared" si="25"/>
        <v>337.16785717444645</v>
      </c>
      <c r="P123" s="63">
        <f t="shared" si="25"/>
        <v>336.02083447125358</v>
      </c>
      <c r="Q123" s="63">
        <f t="shared" si="25"/>
        <v>334.87766094288418</v>
      </c>
      <c r="R123" s="63">
        <f t="shared" si="25"/>
        <v>330.83016462134168</v>
      </c>
    </row>
    <row r="124" spans="1:18" ht="31.5">
      <c r="A124" s="115">
        <v>18</v>
      </c>
      <c r="B124" s="34" t="s">
        <v>166</v>
      </c>
      <c r="C124" s="30"/>
      <c r="D124" s="69"/>
      <c r="E124" s="127">
        <f t="shared" ref="E124:Q124" si="26">E80</f>
        <v>358</v>
      </c>
      <c r="F124" s="127">
        <f t="shared" si="26"/>
        <v>358</v>
      </c>
      <c r="G124" s="63">
        <f t="shared" si="26"/>
        <v>358.5</v>
      </c>
      <c r="H124" s="63">
        <f t="shared" si="26"/>
        <v>358.5</v>
      </c>
      <c r="I124" s="63">
        <f t="shared" si="26"/>
        <v>358.5</v>
      </c>
      <c r="J124" s="63">
        <f t="shared" si="26"/>
        <v>358</v>
      </c>
      <c r="K124" s="63">
        <f t="shared" si="26"/>
        <v>357</v>
      </c>
      <c r="L124" s="63">
        <f t="shared" si="26"/>
        <v>384</v>
      </c>
      <c r="M124" s="63">
        <f t="shared" si="26"/>
        <v>396</v>
      </c>
      <c r="N124" s="63">
        <f t="shared" si="26"/>
        <v>458</v>
      </c>
      <c r="O124" s="63">
        <f t="shared" si="26"/>
        <v>458</v>
      </c>
      <c r="P124" s="63">
        <f t="shared" si="26"/>
        <v>455</v>
      </c>
      <c r="Q124" s="63">
        <f t="shared" si="26"/>
        <v>454</v>
      </c>
      <c r="R124" s="63">
        <f>R80</f>
        <v>452</v>
      </c>
    </row>
    <row r="125" spans="1:18" ht="15.75">
      <c r="A125" s="115">
        <v>19</v>
      </c>
      <c r="B125" s="38" t="s">
        <v>261</v>
      </c>
      <c r="C125" s="30"/>
      <c r="D125" s="69"/>
      <c r="E125" s="127">
        <f>E124-E123</f>
        <v>10.279999999999973</v>
      </c>
      <c r="F125" s="127">
        <f>F124-F123</f>
        <v>22.279999999999973</v>
      </c>
      <c r="G125" s="63">
        <f t="shared" ref="G125:R125" si="27">G124-G123</f>
        <v>23.683580950981764</v>
      </c>
      <c r="H125" s="63">
        <f t="shared" si="27"/>
        <v>25.867222229819788</v>
      </c>
      <c r="I125" s="63">
        <f t="shared" si="27"/>
        <v>26.943835595076791</v>
      </c>
      <c r="J125" s="63">
        <f t="shared" si="27"/>
        <v>27.530009184676203</v>
      </c>
      <c r="K125" s="63">
        <f t="shared" si="27"/>
        <v>27.616696863644847</v>
      </c>
      <c r="L125" s="63">
        <f t="shared" si="27"/>
        <v>69.847615038010588</v>
      </c>
      <c r="M125" s="63">
        <f t="shared" si="27"/>
        <v>70.186265288282414</v>
      </c>
      <c r="N125" s="63">
        <f t="shared" si="27"/>
        <v>119.68127099242031</v>
      </c>
      <c r="O125" s="63">
        <f t="shared" si="27"/>
        <v>120.83214282555355</v>
      </c>
      <c r="P125" s="63">
        <f t="shared" si="27"/>
        <v>118.97916552874642</v>
      </c>
      <c r="Q125" s="63">
        <f t="shared" si="27"/>
        <v>119.12233905711582</v>
      </c>
      <c r="R125" s="63">
        <f t="shared" si="27"/>
        <v>121.16983537865832</v>
      </c>
    </row>
    <row r="126" spans="1:18" ht="15.75">
      <c r="A126" s="115">
        <v>20</v>
      </c>
      <c r="B126" s="34" t="s">
        <v>165</v>
      </c>
      <c r="C126" s="30"/>
      <c r="D126" s="69"/>
      <c r="E126" s="63">
        <f t="shared" ref="E126:R126" si="28">E119</f>
        <v>0</v>
      </c>
      <c r="F126" s="63">
        <f t="shared" si="28"/>
        <v>0</v>
      </c>
      <c r="G126" s="63">
        <f t="shared" si="28"/>
        <v>0</v>
      </c>
      <c r="H126" s="63">
        <f t="shared" si="28"/>
        <v>14.7</v>
      </c>
      <c r="I126" s="63">
        <f t="shared" si="28"/>
        <v>22.2</v>
      </c>
      <c r="J126" s="63">
        <f t="shared" si="28"/>
        <v>22.2</v>
      </c>
      <c r="K126" s="63">
        <f t="shared" si="28"/>
        <v>22.2</v>
      </c>
      <c r="L126" s="63">
        <f t="shared" si="28"/>
        <v>22.2</v>
      </c>
      <c r="M126" s="63">
        <f t="shared" si="28"/>
        <v>22.2</v>
      </c>
      <c r="N126" s="63">
        <f t="shared" si="28"/>
        <v>22.2</v>
      </c>
      <c r="O126" s="63">
        <f t="shared" si="28"/>
        <v>22.2</v>
      </c>
      <c r="P126" s="63">
        <f t="shared" si="28"/>
        <v>22.2</v>
      </c>
      <c r="Q126" s="63">
        <f t="shared" si="28"/>
        <v>22.2</v>
      </c>
      <c r="R126" s="63">
        <f t="shared" si="28"/>
        <v>22.2</v>
      </c>
    </row>
    <row r="127" spans="1:18" ht="35.25" customHeight="1">
      <c r="A127" s="115">
        <v>21</v>
      </c>
      <c r="B127" s="34" t="s">
        <v>280</v>
      </c>
      <c r="C127" s="30"/>
      <c r="D127" s="28"/>
      <c r="E127" s="127">
        <f>E126+E125</f>
        <v>10.279999999999973</v>
      </c>
      <c r="F127" s="127">
        <f>F126+F125</f>
        <v>22.279999999999973</v>
      </c>
      <c r="G127" s="63">
        <f t="shared" ref="G127:R127" si="29">G126+G125</f>
        <v>23.683580950981764</v>
      </c>
      <c r="H127" s="63">
        <f t="shared" si="29"/>
        <v>40.567222229819791</v>
      </c>
      <c r="I127" s="63">
        <f t="shared" si="29"/>
        <v>49.143835595076794</v>
      </c>
      <c r="J127" s="63">
        <f t="shared" si="29"/>
        <v>49.730009184676206</v>
      </c>
      <c r="K127" s="63">
        <f t="shared" si="29"/>
        <v>49.81669686364485</v>
      </c>
      <c r="L127" s="63">
        <f t="shared" si="29"/>
        <v>92.047615038010591</v>
      </c>
      <c r="M127" s="63">
        <f t="shared" si="29"/>
        <v>92.386265288282416</v>
      </c>
      <c r="N127" s="63">
        <f t="shared" si="29"/>
        <v>141.8812709924203</v>
      </c>
      <c r="O127" s="63">
        <f t="shared" si="29"/>
        <v>143.03214282555354</v>
      </c>
      <c r="P127" s="63">
        <f t="shared" si="29"/>
        <v>141.17916552874641</v>
      </c>
      <c r="Q127" s="63">
        <f t="shared" si="29"/>
        <v>141.32233905711581</v>
      </c>
      <c r="R127" s="63">
        <f t="shared" si="29"/>
        <v>143.36983537865831</v>
      </c>
    </row>
  </sheetData>
  <dataConsolidate/>
  <customSheetViews>
    <customSheetView guid="{8273F839-864F-40CA-9F07-FCB68AAC5FAE}" showPageBreaks="1" showGridLines="0" fitToPage="1">
      <selection activeCell="C25" sqref="C25"/>
      <pageMargins left="0.44" right="0.5" top="0.52" bottom="0.42" header="0.52" footer="0.4"/>
      <printOptions horizontalCentered="1"/>
      <pageSetup scale="56" fitToHeight="2" pageOrder="overThenDown" orientation="landscape" r:id="rId1"/>
      <headerFooter alignWithMargins="0"/>
    </customSheetView>
    <customSheetView guid="{9660D43C-356B-4BBC-ADDE-819E1A7545B6}" showGridLines="0" fitToPage="1">
      <selection activeCell="B17" sqref="B17"/>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cale="55" showPageBreaks="1" showGridLines="0" fitToPage="1">
      <selection activeCell="B138" sqref="B138"/>
      <pageMargins left="0.44" right="0.5" top="0.52" bottom="0.42" header="0.52" footer="0.4"/>
      <printOptions horizontalCentered="1"/>
      <pageSetup scale="70" fitToHeight="2" pageOrder="overThenDown" orientation="landscape" r:id="rId4"/>
      <headerFooter alignWithMargins="0"/>
    </customSheetView>
  </customSheetViews>
  <phoneticPr fontId="6" type="noConversion"/>
  <printOptions horizontalCentered="1" verticalCentered="1"/>
  <pageMargins left="0.25" right="0.25" top="0.75" bottom="0.75" header="0.3" footer="0.3"/>
  <pageSetup scale="32" pageOrder="overThenDown" orientation="portrait" r:id="rId5"/>
  <headerFooter alignWithMargins="0"/>
  <drawing r:id="rId6"/>
  <extLst>
    <ext xmlns:x14="http://schemas.microsoft.com/office/spreadsheetml/2009/9/main" uri="{CCE6A557-97BC-4b89-ADB6-D9C93CAAB3DF}">
      <x14:dataValidations xmlns:xm="http://schemas.microsoft.com/office/excel/2006/main" count="6">
        <x14:dataValidation type="list" allowBlank="1" showInputMessage="1" xr:uid="{00000000-0002-0000-0200-000000000000}">
          <x14:formula1>
            <xm:f>Lists!$B$2:$B$10</xm:f>
          </x14:formula1>
          <xm:sqref>D42:D43</xm:sqref>
        </x14:dataValidation>
        <x14:dataValidation type="list" allowBlank="1" showInputMessage="1" xr:uid="{00000000-0002-0000-0200-000001000000}">
          <x14:formula1>
            <xm:f>Lists!$C$2:$C$7</xm:f>
          </x14:formula1>
          <xm:sqref>D49:D53 D55:D62 D71 D73:D74</xm:sqref>
        </x14:dataValidation>
        <x14:dataValidation type="list" allowBlank="1" showInputMessage="1" xr:uid="{00000000-0002-0000-0200-000002000000}">
          <x14:formula1>
            <xm:f>Lists!$E$2:$E$10</xm:f>
          </x14:formula1>
          <xm:sqref>D85:D98</xm:sqref>
        </x14:dataValidation>
        <x14:dataValidation type="list" allowBlank="1" showInputMessage="1" xr:uid="{00000000-0002-0000-0200-000003000000}">
          <x14:formula1>
            <xm:f>Lists!$F$2:$F$7</xm:f>
          </x14:formula1>
          <xm:sqref>D103:D116</xm:sqref>
        </x14:dataValidation>
        <x14:dataValidation type="list" allowBlank="1" xr:uid="{00000000-0002-0000-0200-000004000000}">
          <x14:formula1>
            <xm:f>Lists!$A$2:$A$9</xm:f>
          </x14:formula1>
          <xm:sqref>D37:D41 D26:D33</xm:sqref>
        </x14:dataValidation>
        <x14:dataValidation type="list" allowBlank="1" showInputMessage="1" xr:uid="{00000000-0002-0000-0200-000005000000}">
          <x14:formula1>
            <xm:f>Lists!$D$2:$D$7</xm:f>
          </x14:formula1>
          <xm:sqref>D72:D76 D49:D51 D68:D70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2"/>
    <pageSetUpPr fitToPage="1"/>
  </sheetPr>
  <dimension ref="A1:R152"/>
  <sheetViews>
    <sheetView showGridLines="0" view="pageBreakPreview" topLeftCell="A13" zoomScaleNormal="100" zoomScaleSheetLayoutView="100" workbookViewId="0">
      <selection activeCell="B37" sqref="B37"/>
    </sheetView>
  </sheetViews>
  <sheetFormatPr defaultColWidth="9" defaultRowHeight="15.4"/>
  <cols>
    <col min="1" max="1" width="9" style="119"/>
    <col min="2" max="2" width="80" style="7" customWidth="1"/>
    <col min="3" max="3" width="16.875" style="7" customWidth="1"/>
    <col min="4" max="4" width="15" style="7" customWidth="1"/>
    <col min="5" max="14" width="9.75" style="3" customWidth="1"/>
    <col min="15" max="15" width="9.25" style="3" customWidth="1"/>
    <col min="16" max="18" width="9.25" style="1" customWidth="1"/>
    <col min="19" max="131" width="7.125" style="1" customWidth="1"/>
    <col min="132" max="16384" width="9" style="1"/>
  </cols>
  <sheetData>
    <row r="1" spans="1:18" ht="15.75">
      <c r="B1" s="16" t="s">
        <v>22</v>
      </c>
      <c r="C1" s="16"/>
      <c r="O1" s="1"/>
    </row>
    <row r="2" spans="1:18" ht="15.75">
      <c r="B2" s="16" t="s">
        <v>23</v>
      </c>
      <c r="C2" s="16"/>
      <c r="O2" s="1"/>
    </row>
    <row r="3" spans="1:18" s="2" customFormat="1" ht="15.75">
      <c r="A3" s="119"/>
      <c r="B3" s="96" t="s">
        <v>257</v>
      </c>
      <c r="C3" s="17"/>
      <c r="D3" s="13"/>
    </row>
    <row r="4" spans="1:18" s="2" customFormat="1" ht="15.75">
      <c r="A4" s="119"/>
      <c r="B4" s="21" t="s">
        <v>177</v>
      </c>
      <c r="C4" s="17"/>
      <c r="D4" s="12"/>
    </row>
    <row r="5" spans="1:18" s="2" customFormat="1" ht="15.75">
      <c r="A5" s="119"/>
      <c r="B5" s="242" t="s">
        <v>181</v>
      </c>
      <c r="C5" s="17"/>
      <c r="D5" s="12"/>
    </row>
    <row r="6" spans="1:18" s="2" customFormat="1">
      <c r="A6" s="119"/>
      <c r="B6" s="12"/>
      <c r="D6" s="12"/>
    </row>
    <row r="7" spans="1:18" s="2" customFormat="1" ht="15.75" customHeight="1">
      <c r="A7" s="119"/>
      <c r="B7" s="118" t="s">
        <v>99</v>
      </c>
      <c r="C7" s="7"/>
      <c r="D7" s="7"/>
      <c r="E7" s="103" t="s">
        <v>82</v>
      </c>
      <c r="F7" s="8"/>
      <c r="G7" s="8"/>
      <c r="I7" s="4"/>
      <c r="J7" s="4"/>
      <c r="K7" s="4"/>
      <c r="L7" s="4"/>
      <c r="M7" s="4"/>
      <c r="N7" s="4"/>
      <c r="O7" s="4"/>
    </row>
    <row r="8" spans="1:18" s="2" customFormat="1" ht="15.75">
      <c r="A8" s="119"/>
      <c r="B8" s="16"/>
      <c r="C8" s="9"/>
      <c r="D8" s="16"/>
      <c r="E8" s="39"/>
      <c r="F8" s="39"/>
      <c r="G8" s="39"/>
      <c r="H8" s="39"/>
      <c r="I8" s="39"/>
      <c r="J8" s="40" t="s">
        <v>3</v>
      </c>
      <c r="K8" s="41"/>
      <c r="L8" s="41"/>
      <c r="M8" s="41"/>
      <c r="N8" s="41"/>
      <c r="O8" s="42"/>
      <c r="P8" s="43"/>
      <c r="Q8" s="43"/>
      <c r="R8" s="43"/>
    </row>
    <row r="9" spans="1:18" s="2" customFormat="1" ht="15.75">
      <c r="A9" s="119"/>
      <c r="B9" s="9"/>
      <c r="C9" s="9"/>
      <c r="D9" s="16"/>
      <c r="E9" s="384" t="s">
        <v>285</v>
      </c>
      <c r="F9" s="385"/>
      <c r="G9" s="103"/>
      <c r="H9" s="45"/>
      <c r="I9" s="45"/>
      <c r="J9" s="46"/>
      <c r="K9" s="42"/>
      <c r="L9" s="42"/>
      <c r="M9" s="42"/>
      <c r="N9" s="42"/>
      <c r="O9" s="42"/>
      <c r="P9" s="43"/>
      <c r="Q9" s="43"/>
      <c r="R9" s="43"/>
    </row>
    <row r="10" spans="1:18" s="5" customFormat="1" ht="18">
      <c r="A10" s="120"/>
      <c r="B10" s="245" t="s">
        <v>45</v>
      </c>
      <c r="C10" s="18"/>
      <c r="D10" s="18"/>
      <c r="E10" s="47" t="s">
        <v>135</v>
      </c>
      <c r="F10" s="249" t="s">
        <v>80</v>
      </c>
      <c r="G10" s="321" t="s">
        <v>1</v>
      </c>
      <c r="H10" s="322" t="s">
        <v>2</v>
      </c>
      <c r="I10" s="322" t="s">
        <v>17</v>
      </c>
      <c r="J10" s="322" t="s">
        <v>18</v>
      </c>
      <c r="K10" s="322" t="s">
        <v>20</v>
      </c>
      <c r="L10" s="322" t="s">
        <v>21</v>
      </c>
      <c r="M10" s="322" t="s">
        <v>24</v>
      </c>
      <c r="N10" s="322" t="s">
        <v>25</v>
      </c>
      <c r="O10" s="322" t="s">
        <v>27</v>
      </c>
      <c r="P10" s="322" t="s">
        <v>28</v>
      </c>
      <c r="Q10" s="322" t="s">
        <v>29</v>
      </c>
      <c r="R10" s="322" t="s">
        <v>30</v>
      </c>
    </row>
    <row r="11" spans="1:18" ht="17.25" customHeight="1">
      <c r="A11" s="17">
        <v>1</v>
      </c>
      <c r="B11" s="16" t="s">
        <v>132</v>
      </c>
      <c r="C11" s="16"/>
      <c r="D11" s="48"/>
      <c r="E11" s="377">
        <v>1089193</v>
      </c>
      <c r="F11" s="378">
        <v>1069549</v>
      </c>
      <c r="G11" s="101">
        <f>G13*0.88</f>
        <v>995459.21082233277</v>
      </c>
      <c r="H11" s="101">
        <f t="shared" ref="H11:R11" si="0">H13*0.88</f>
        <v>995459.26162173296</v>
      </c>
      <c r="I11" s="101">
        <f t="shared" si="0"/>
        <v>995459.79905480531</v>
      </c>
      <c r="J11" s="101">
        <f t="shared" si="0"/>
        <v>995459.32485758897</v>
      </c>
      <c r="K11" s="101">
        <f t="shared" si="0"/>
        <v>999741.66977906285</v>
      </c>
      <c r="L11" s="101">
        <f t="shared" si="0"/>
        <v>1001276.4456412783</v>
      </c>
      <c r="M11" s="101">
        <f t="shared" si="0"/>
        <v>1002970.3596221667</v>
      </c>
      <c r="N11" s="101">
        <f t="shared" si="0"/>
        <v>1004856.9505103127</v>
      </c>
      <c r="O11" s="102">
        <f t="shared" si="0"/>
        <v>1006977.4618765826</v>
      </c>
      <c r="P11" s="102">
        <f t="shared" si="0"/>
        <v>1009171.8055653145</v>
      </c>
      <c r="Q11" s="102">
        <f t="shared" si="0"/>
        <v>1011710.5386636001</v>
      </c>
      <c r="R11" s="102">
        <f t="shared" si="0"/>
        <v>1014667.2034244385</v>
      </c>
    </row>
    <row r="12" spans="1:18" ht="17.25" customHeight="1">
      <c r="A12" s="17">
        <v>2</v>
      </c>
      <c r="B12" s="16" t="s">
        <v>408</v>
      </c>
      <c r="C12" s="16"/>
      <c r="D12" s="48"/>
      <c r="E12" s="377">
        <v>0</v>
      </c>
      <c r="F12" s="379">
        <v>0</v>
      </c>
      <c r="G12" s="377">
        <v>0</v>
      </c>
      <c r="H12" s="377">
        <v>0</v>
      </c>
      <c r="I12" s="377">
        <v>0</v>
      </c>
      <c r="J12" s="377">
        <v>0</v>
      </c>
      <c r="K12" s="377">
        <v>0</v>
      </c>
      <c r="L12" s="377">
        <v>0</v>
      </c>
      <c r="M12" s="377">
        <v>0</v>
      </c>
      <c r="N12" s="101">
        <v>104736.533365</v>
      </c>
      <c r="O12" s="102">
        <v>105925.48041800001</v>
      </c>
      <c r="P12" s="102">
        <v>105503.93696599999</v>
      </c>
      <c r="Q12" s="102">
        <v>103793.003</v>
      </c>
      <c r="R12" s="102">
        <v>108949.78698999999</v>
      </c>
    </row>
    <row r="13" spans="1:18" ht="17.25" customHeight="1">
      <c r="A13" s="17">
        <v>3</v>
      </c>
      <c r="B13" s="16" t="s">
        <v>365</v>
      </c>
      <c r="C13" s="16"/>
      <c r="D13" s="48"/>
      <c r="E13" s="377">
        <v>1124763</v>
      </c>
      <c r="F13" s="379">
        <v>1109716</v>
      </c>
      <c r="G13" s="101">
        <v>1131203.6486617418</v>
      </c>
      <c r="H13" s="101">
        <v>1131203.7063883329</v>
      </c>
      <c r="I13" s="101">
        <v>1131204.3171077333</v>
      </c>
      <c r="J13" s="101">
        <v>1131203.7782472603</v>
      </c>
      <c r="K13" s="101">
        <v>1136070.0792943896</v>
      </c>
      <c r="L13" s="101">
        <v>1137814.1427741798</v>
      </c>
      <c r="M13" s="101">
        <v>1139739.0450251894</v>
      </c>
      <c r="N13" s="101">
        <v>1141882.8983071735</v>
      </c>
      <c r="O13" s="102">
        <v>1144292.5703142984</v>
      </c>
      <c r="P13" s="102">
        <v>1146786.1426878574</v>
      </c>
      <c r="Q13" s="102">
        <v>1149671.0666631819</v>
      </c>
      <c r="R13" s="102">
        <v>1153030.9129823165</v>
      </c>
    </row>
    <row r="14" spans="1:18" ht="17.25" customHeight="1">
      <c r="A14" s="17">
        <v>4</v>
      </c>
      <c r="B14" s="16" t="s">
        <v>364</v>
      </c>
      <c r="C14" s="16"/>
      <c r="D14" s="48"/>
      <c r="E14" s="361">
        <v>1124763</v>
      </c>
      <c r="F14" s="324">
        <v>1109716</v>
      </c>
      <c r="G14" s="101">
        <f>0.88*G15</f>
        <v>995294.96</v>
      </c>
      <c r="H14" s="101">
        <f t="shared" ref="H14:R14" si="1">0.88*H15</f>
        <v>995187.6</v>
      </c>
      <c r="I14" s="101">
        <f t="shared" si="1"/>
        <v>990730.4</v>
      </c>
      <c r="J14" s="101">
        <f t="shared" si="1"/>
        <v>985839.36</v>
      </c>
      <c r="K14" s="101">
        <f t="shared" si="1"/>
        <v>985026.24</v>
      </c>
      <c r="L14" s="101">
        <f t="shared" si="1"/>
        <v>981176.24</v>
      </c>
      <c r="M14" s="101">
        <f t="shared" si="1"/>
        <v>977141.44000000006</v>
      </c>
      <c r="N14" s="101">
        <f t="shared" si="1"/>
        <v>972860.24</v>
      </c>
      <c r="O14" s="102">
        <f t="shared" si="1"/>
        <v>968350.24</v>
      </c>
      <c r="P14" s="102">
        <f t="shared" si="1"/>
        <v>963456.56</v>
      </c>
      <c r="Q14" s="102">
        <f t="shared" si="1"/>
        <v>958740.64</v>
      </c>
      <c r="R14" s="102">
        <f t="shared" si="1"/>
        <v>957151.36</v>
      </c>
    </row>
    <row r="15" spans="1:18" ht="17.25" customHeight="1">
      <c r="A15" s="17">
        <v>5</v>
      </c>
      <c r="B15" s="16" t="s">
        <v>363</v>
      </c>
      <c r="C15" s="16"/>
      <c r="D15" s="48"/>
      <c r="E15" s="361">
        <f>E13</f>
        <v>1124763</v>
      </c>
      <c r="F15" s="361">
        <f>F13</f>
        <v>1109716</v>
      </c>
      <c r="G15" s="101">
        <v>1131017</v>
      </c>
      <c r="H15" s="101">
        <v>1130895</v>
      </c>
      <c r="I15" s="101">
        <v>1125830</v>
      </c>
      <c r="J15" s="101">
        <v>1120272</v>
      </c>
      <c r="K15" s="101">
        <v>1119348</v>
      </c>
      <c r="L15" s="101">
        <v>1114973</v>
      </c>
      <c r="M15" s="101">
        <v>1110388</v>
      </c>
      <c r="N15" s="101">
        <v>1105523</v>
      </c>
      <c r="O15" s="102">
        <v>1100398</v>
      </c>
      <c r="P15" s="102">
        <v>1094837</v>
      </c>
      <c r="Q15" s="102">
        <v>1089478</v>
      </c>
      <c r="R15" s="102">
        <v>1087672</v>
      </c>
    </row>
    <row r="16" spans="1:18" ht="17.25" customHeight="1">
      <c r="A16" s="17">
        <v>6</v>
      </c>
      <c r="B16" s="16" t="s">
        <v>41</v>
      </c>
      <c r="C16" s="19"/>
      <c r="D16" s="51"/>
      <c r="E16" s="361">
        <v>0</v>
      </c>
      <c r="F16" s="380">
        <v>0</v>
      </c>
      <c r="G16" s="101"/>
      <c r="H16" s="101"/>
      <c r="I16" s="101"/>
      <c r="J16" s="101"/>
      <c r="K16" s="101"/>
      <c r="L16" s="101"/>
      <c r="M16" s="101"/>
      <c r="N16" s="101"/>
      <c r="O16" s="102"/>
      <c r="P16" s="102"/>
      <c r="Q16" s="102"/>
      <c r="R16" s="102"/>
    </row>
    <row r="17" spans="1:18" ht="17.25" customHeight="1">
      <c r="A17" s="17">
        <v>7</v>
      </c>
      <c r="B17" s="22" t="s">
        <v>366</v>
      </c>
      <c r="C17" s="16"/>
      <c r="D17" s="48"/>
      <c r="E17" s="53">
        <f>E15+E16</f>
        <v>1124763</v>
      </c>
      <c r="F17" s="250">
        <f>F15+F16</f>
        <v>1109716</v>
      </c>
      <c r="G17" s="53">
        <f t="shared" ref="G17:R17" si="2">G15+G16</f>
        <v>1131017</v>
      </c>
      <c r="H17" s="53">
        <f t="shared" si="2"/>
        <v>1130895</v>
      </c>
      <c r="I17" s="53">
        <f t="shared" si="2"/>
        <v>1125830</v>
      </c>
      <c r="J17" s="53">
        <f t="shared" si="2"/>
        <v>1120272</v>
      </c>
      <c r="K17" s="53">
        <f t="shared" si="2"/>
        <v>1119348</v>
      </c>
      <c r="L17" s="53">
        <f t="shared" si="2"/>
        <v>1114973</v>
      </c>
      <c r="M17" s="53">
        <f t="shared" si="2"/>
        <v>1110388</v>
      </c>
      <c r="N17" s="53">
        <f t="shared" si="2"/>
        <v>1105523</v>
      </c>
      <c r="O17" s="53">
        <f t="shared" si="2"/>
        <v>1100398</v>
      </c>
      <c r="P17" s="53">
        <f t="shared" si="2"/>
        <v>1094837</v>
      </c>
      <c r="Q17" s="53">
        <f t="shared" si="2"/>
        <v>1089478</v>
      </c>
      <c r="R17" s="53">
        <f t="shared" si="2"/>
        <v>1087672</v>
      </c>
    </row>
    <row r="18" spans="1:18" ht="17.25" customHeight="1">
      <c r="A18" s="17"/>
      <c r="C18" s="16"/>
      <c r="D18" s="16"/>
      <c r="E18" s="182"/>
      <c r="F18" s="251"/>
      <c r="G18" s="183"/>
      <c r="H18" s="183"/>
      <c r="I18" s="183"/>
      <c r="J18" s="183"/>
      <c r="K18" s="183"/>
      <c r="L18" s="183"/>
      <c r="M18" s="183"/>
      <c r="N18" s="183"/>
      <c r="O18" s="161"/>
      <c r="P18" s="161"/>
      <c r="Q18" s="161"/>
      <c r="R18" s="162"/>
    </row>
    <row r="19" spans="1:18" ht="17.25" customHeight="1">
      <c r="A19" s="17">
        <v>8</v>
      </c>
      <c r="B19" s="16" t="s">
        <v>40</v>
      </c>
      <c r="C19" s="16"/>
      <c r="D19" s="48"/>
      <c r="E19" s="382">
        <v>7951</v>
      </c>
      <c r="F19" s="383">
        <v>9065</v>
      </c>
      <c r="G19" s="181">
        <f>CRAT!G12*8760*0.16</f>
        <v>11212.800000000001</v>
      </c>
      <c r="H19" s="181">
        <f>CRAT!H12*8760*0.16</f>
        <v>12614.4</v>
      </c>
      <c r="I19" s="181">
        <f>CRAT!I12*8760*0.16</f>
        <v>14016</v>
      </c>
      <c r="J19" s="181">
        <f>CRAT!J12*8760*0.16</f>
        <v>15417.6</v>
      </c>
      <c r="K19" s="181">
        <f>CRAT!K12*8760*0.16</f>
        <v>16819.2</v>
      </c>
      <c r="L19" s="181">
        <f>CRAT!L12*8760*0.16</f>
        <v>18220.8</v>
      </c>
      <c r="M19" s="181">
        <f>CRAT!M12*8760*0.16</f>
        <v>19622.400000000001</v>
      </c>
      <c r="N19" s="181">
        <f>CRAT!N12*8760*0.16</f>
        <v>21024</v>
      </c>
      <c r="O19" s="181">
        <f>CRAT!O12*8760*0.16</f>
        <v>22425.600000000002</v>
      </c>
      <c r="P19" s="181">
        <f>CRAT!P12*8760*0.16</f>
        <v>23827.200000000001</v>
      </c>
      <c r="Q19" s="181">
        <f>CRAT!Q12*8760*0.16</f>
        <v>25228.799999999999</v>
      </c>
      <c r="R19" s="181">
        <f>CRAT!R12*8760*0.16</f>
        <v>26630.400000000001</v>
      </c>
    </row>
    <row r="20" spans="1:18" ht="17.25" customHeight="1">
      <c r="A20" s="17">
        <v>9</v>
      </c>
      <c r="B20" s="16" t="s">
        <v>130</v>
      </c>
      <c r="C20" s="16"/>
      <c r="D20" s="48"/>
      <c r="E20" s="381">
        <v>7884</v>
      </c>
      <c r="F20" s="252">
        <v>10320</v>
      </c>
      <c r="G20" s="358">
        <v>9582.4670704235887</v>
      </c>
      <c r="H20" s="358">
        <v>10790.85257026943</v>
      </c>
      <c r="I20" s="358">
        <v>11805.346848653495</v>
      </c>
      <c r="J20" s="358">
        <v>12634.733251488255</v>
      </c>
      <c r="K20" s="358">
        <v>13291.407140949763</v>
      </c>
      <c r="L20" s="358">
        <v>13790.138133312501</v>
      </c>
      <c r="M20" s="358">
        <v>14151.657773552412</v>
      </c>
      <c r="N20" s="358">
        <v>14399.925257546158</v>
      </c>
      <c r="O20" s="358">
        <v>14560.056392256547</v>
      </c>
      <c r="P20" s="358">
        <v>14655.603785262969</v>
      </c>
      <c r="Q20" s="358">
        <v>14707.242886058906</v>
      </c>
      <c r="R20" s="358">
        <v>14731.626383048744</v>
      </c>
    </row>
    <row r="21" spans="1:18" ht="17.25" customHeight="1">
      <c r="A21" s="17">
        <v>10</v>
      </c>
      <c r="B21" s="265" t="s">
        <v>311</v>
      </c>
      <c r="C21" s="16"/>
      <c r="D21" s="16"/>
      <c r="E21" s="207"/>
      <c r="F21" s="253"/>
      <c r="G21" s="87"/>
      <c r="H21" s="88"/>
      <c r="I21" s="88"/>
      <c r="J21" s="88"/>
      <c r="K21" s="88"/>
      <c r="L21" s="88"/>
      <c r="M21" s="88"/>
      <c r="N21" s="88"/>
      <c r="O21" s="86"/>
      <c r="P21" s="86"/>
      <c r="Q21" s="86"/>
      <c r="R21" s="86"/>
    </row>
    <row r="22" spans="1:18" ht="17.25" customHeight="1">
      <c r="A22" s="17">
        <v>11</v>
      </c>
      <c r="B22" s="265" t="s">
        <v>312</v>
      </c>
      <c r="C22" s="16"/>
      <c r="D22" s="16"/>
      <c r="E22" s="207"/>
      <c r="F22" s="253"/>
      <c r="G22" s="87"/>
      <c r="H22" s="88"/>
      <c r="I22" s="88"/>
      <c r="J22" s="88"/>
      <c r="K22" s="88"/>
      <c r="L22" s="88"/>
      <c r="M22" s="88"/>
      <c r="N22" s="88"/>
      <c r="O22" s="86"/>
      <c r="P22" s="86"/>
      <c r="Q22" s="86"/>
      <c r="R22" s="86"/>
    </row>
    <row r="23" spans="1:18" ht="15.75">
      <c r="A23" s="121"/>
      <c r="B23" s="24"/>
      <c r="C23" s="24"/>
      <c r="D23" s="122"/>
      <c r="E23" s="123"/>
      <c r="F23" s="123"/>
      <c r="G23" s="123"/>
      <c r="H23" s="123"/>
      <c r="I23" s="123"/>
      <c r="J23" s="123"/>
      <c r="K23" s="123"/>
      <c r="L23" s="123"/>
      <c r="M23" s="123"/>
      <c r="N23" s="123"/>
      <c r="O23" s="124"/>
      <c r="P23" s="124"/>
      <c r="Q23" s="124"/>
      <c r="R23" s="125"/>
    </row>
    <row r="24" spans="1:18" ht="18.75" customHeight="1">
      <c r="B24" s="245" t="s">
        <v>270</v>
      </c>
      <c r="C24" s="18"/>
      <c r="D24" s="17"/>
      <c r="E24" s="58"/>
      <c r="F24" s="58"/>
      <c r="G24" s="58"/>
      <c r="H24" s="58"/>
      <c r="I24" s="58"/>
      <c r="J24" s="58"/>
      <c r="K24" s="58"/>
      <c r="L24" s="58"/>
      <c r="M24" s="58"/>
      <c r="N24" s="58"/>
      <c r="O24" s="58"/>
      <c r="P24" s="58"/>
      <c r="Q24" s="58"/>
      <c r="R24" s="58"/>
    </row>
    <row r="25" spans="1:18" ht="15.75" customHeight="1">
      <c r="A25" s="115"/>
      <c r="B25" s="22" t="s">
        <v>269</v>
      </c>
      <c r="C25" s="26"/>
      <c r="D25" s="22"/>
      <c r="E25" s="59"/>
      <c r="F25" s="59"/>
      <c r="G25" s="59"/>
      <c r="H25" s="59"/>
      <c r="I25" s="59"/>
      <c r="J25" s="59"/>
      <c r="K25" s="59"/>
      <c r="L25" s="59"/>
      <c r="M25" s="59"/>
      <c r="N25" s="59"/>
      <c r="O25" s="60"/>
      <c r="P25" s="60"/>
      <c r="Q25" s="60"/>
      <c r="R25" s="60"/>
    </row>
    <row r="26" spans="1:18" ht="15.75">
      <c r="A26" s="115"/>
      <c r="B26" s="16" t="s">
        <v>42</v>
      </c>
      <c r="D26" s="61" t="s">
        <v>317</v>
      </c>
      <c r="E26" s="47" t="s">
        <v>135</v>
      </c>
      <c r="F26" s="47" t="s">
        <v>80</v>
      </c>
      <c r="G26" s="322" t="s">
        <v>1</v>
      </c>
      <c r="H26" s="322" t="s">
        <v>2</v>
      </c>
      <c r="I26" s="322" t="s">
        <v>17</v>
      </c>
      <c r="J26" s="322" t="s">
        <v>18</v>
      </c>
      <c r="K26" s="322" t="s">
        <v>20</v>
      </c>
      <c r="L26" s="322" t="s">
        <v>21</v>
      </c>
      <c r="M26" s="322" t="s">
        <v>24</v>
      </c>
      <c r="N26" s="322" t="s">
        <v>25</v>
      </c>
      <c r="O26" s="322" t="s">
        <v>27</v>
      </c>
      <c r="P26" s="322" t="s">
        <v>28</v>
      </c>
      <c r="Q26" s="322" t="s">
        <v>29</v>
      </c>
      <c r="R26" s="322" t="s">
        <v>30</v>
      </c>
    </row>
    <row r="27" spans="1:18" ht="15.75">
      <c r="A27" s="115" t="s">
        <v>138</v>
      </c>
      <c r="B27" s="344" t="s">
        <v>380</v>
      </c>
      <c r="C27" s="346"/>
      <c r="D27" s="313" t="str">
        <f>CRAT!D26</f>
        <v>Natural Gas</v>
      </c>
      <c r="E27" s="269">
        <v>15378</v>
      </c>
      <c r="F27" s="324">
        <v>12353</v>
      </c>
      <c r="G27" s="343">
        <v>14952.47766</v>
      </c>
      <c r="H27" s="343">
        <v>18875.873060000002</v>
      </c>
      <c r="I27" s="343">
        <v>37076.773650000003</v>
      </c>
      <c r="J27" s="343">
        <v>15099.181850000001</v>
      </c>
      <c r="K27" s="343">
        <v>13506.19853</v>
      </c>
      <c r="L27" s="343">
        <v>9401.7997680000008</v>
      </c>
      <c r="M27" s="343">
        <v>17544.300950000001</v>
      </c>
      <c r="N27" s="343">
        <v>12649.0375</v>
      </c>
      <c r="O27" s="343">
        <v>11289.210150000001</v>
      </c>
      <c r="P27" s="343">
        <v>10189.954900000001</v>
      </c>
      <c r="Q27" s="343">
        <v>11247.721439999999</v>
      </c>
      <c r="R27" s="343">
        <v>10036.67605</v>
      </c>
    </row>
    <row r="28" spans="1:18" ht="15.75">
      <c r="A28" s="115" t="s">
        <v>139</v>
      </c>
      <c r="B28" s="344" t="s">
        <v>406</v>
      </c>
      <c r="C28" s="345"/>
      <c r="D28" s="313" t="str">
        <f>CRAT!D27</f>
        <v>Natural Gas</v>
      </c>
      <c r="E28" s="149">
        <v>0</v>
      </c>
      <c r="F28" s="325">
        <v>0</v>
      </c>
      <c r="G28" s="343">
        <v>0</v>
      </c>
      <c r="H28" s="343">
        <v>0</v>
      </c>
      <c r="I28" s="343">
        <v>0</v>
      </c>
      <c r="J28" s="343">
        <v>0</v>
      </c>
      <c r="K28" s="343">
        <v>0</v>
      </c>
      <c r="L28" s="343">
        <v>0</v>
      </c>
      <c r="M28" s="343">
        <v>0</v>
      </c>
      <c r="N28" s="343">
        <v>0</v>
      </c>
      <c r="O28" s="343">
        <v>0</v>
      </c>
      <c r="P28" s="343">
        <v>0</v>
      </c>
      <c r="Q28" s="343">
        <v>0</v>
      </c>
      <c r="R28" s="343">
        <v>0</v>
      </c>
    </row>
    <row r="29" spans="1:18" ht="15.75">
      <c r="A29" s="115" t="s">
        <v>140</v>
      </c>
      <c r="B29" s="344" t="s">
        <v>407</v>
      </c>
      <c r="C29" s="345"/>
      <c r="D29" s="313" t="str">
        <f>CRAT!D28</f>
        <v>Natural Gas</v>
      </c>
      <c r="E29" s="269">
        <v>0</v>
      </c>
      <c r="F29" s="325">
        <v>0</v>
      </c>
      <c r="G29" s="343">
        <v>0</v>
      </c>
      <c r="H29" s="343">
        <v>0</v>
      </c>
      <c r="I29" s="343">
        <v>0</v>
      </c>
      <c r="J29" s="343">
        <v>0</v>
      </c>
      <c r="K29" s="343">
        <v>0</v>
      </c>
      <c r="L29" s="343">
        <v>0</v>
      </c>
      <c r="M29" s="343">
        <v>0</v>
      </c>
      <c r="N29" s="343">
        <v>0</v>
      </c>
      <c r="O29" s="343">
        <v>0</v>
      </c>
      <c r="P29" s="343">
        <v>0</v>
      </c>
      <c r="Q29" s="343">
        <v>0</v>
      </c>
      <c r="R29" s="343">
        <v>0</v>
      </c>
    </row>
    <row r="30" spans="1:18" ht="15.75">
      <c r="A30" s="115" t="s">
        <v>141</v>
      </c>
      <c r="B30" s="344"/>
      <c r="C30" s="346"/>
      <c r="D30" s="313"/>
      <c r="E30" s="150"/>
      <c r="F30" s="325"/>
      <c r="G30" s="343"/>
      <c r="H30" s="343"/>
      <c r="I30" s="343"/>
      <c r="J30" s="343"/>
      <c r="K30" s="343"/>
      <c r="L30" s="343"/>
      <c r="M30" s="343"/>
      <c r="N30" s="343"/>
      <c r="O30" s="343"/>
      <c r="P30" s="343"/>
      <c r="Q30" s="343"/>
      <c r="R30" s="343"/>
    </row>
    <row r="31" spans="1:18" ht="15.75">
      <c r="A31" s="115" t="s">
        <v>142</v>
      </c>
      <c r="B31" s="344"/>
      <c r="C31" s="346"/>
      <c r="D31" s="313"/>
      <c r="E31" s="269"/>
      <c r="F31" s="324"/>
      <c r="G31" s="343"/>
      <c r="H31" s="343"/>
      <c r="I31" s="343"/>
      <c r="J31" s="343"/>
      <c r="K31" s="343"/>
      <c r="L31" s="343"/>
      <c r="M31" s="343"/>
      <c r="N31" s="343"/>
      <c r="O31" s="343"/>
      <c r="P31" s="343"/>
      <c r="Q31" s="343"/>
      <c r="R31" s="343"/>
    </row>
    <row r="32" spans="1:18" ht="15.75">
      <c r="A32" s="115" t="s">
        <v>143</v>
      </c>
      <c r="B32" s="344"/>
      <c r="C32" s="346"/>
      <c r="D32" s="313"/>
      <c r="E32" s="269"/>
      <c r="F32" s="324"/>
      <c r="G32" s="343"/>
      <c r="H32" s="343"/>
      <c r="I32" s="343"/>
      <c r="J32" s="343"/>
      <c r="K32" s="343"/>
      <c r="L32" s="343"/>
      <c r="M32" s="343"/>
      <c r="N32" s="343"/>
      <c r="O32" s="343"/>
      <c r="P32" s="343"/>
      <c r="Q32" s="343"/>
      <c r="R32" s="343"/>
    </row>
    <row r="33" spans="1:18" ht="15.75">
      <c r="A33" s="115" t="s">
        <v>144</v>
      </c>
      <c r="B33" s="344"/>
      <c r="C33" s="347"/>
      <c r="D33" s="313"/>
      <c r="E33" s="269"/>
      <c r="F33" s="324"/>
      <c r="G33" s="343"/>
      <c r="H33" s="343"/>
      <c r="I33" s="343"/>
      <c r="J33" s="343"/>
      <c r="K33" s="343"/>
      <c r="L33" s="343"/>
      <c r="M33" s="343"/>
      <c r="N33" s="343"/>
      <c r="O33" s="343"/>
      <c r="P33" s="343"/>
      <c r="Q33" s="343"/>
      <c r="R33" s="343"/>
    </row>
    <row r="34" spans="1:18" ht="15.75">
      <c r="A34" s="115"/>
      <c r="D34" s="16"/>
      <c r="E34" s="72"/>
      <c r="F34" s="73"/>
      <c r="G34" s="73"/>
      <c r="H34" s="73"/>
      <c r="I34" s="73"/>
      <c r="J34" s="73"/>
      <c r="K34" s="73"/>
      <c r="L34" s="73"/>
      <c r="M34" s="73"/>
      <c r="N34" s="73"/>
      <c r="O34" s="74"/>
      <c r="P34" s="74"/>
      <c r="Q34" s="74"/>
      <c r="R34" s="75"/>
    </row>
    <row r="35" spans="1:18" ht="15.75">
      <c r="A35" s="115"/>
      <c r="B35" s="22" t="s">
        <v>267</v>
      </c>
      <c r="C35" s="26"/>
      <c r="D35" s="22"/>
      <c r="E35" s="80"/>
      <c r="F35" s="81"/>
      <c r="G35" s="81"/>
      <c r="H35" s="81"/>
      <c r="I35" s="81"/>
      <c r="J35" s="81"/>
      <c r="K35" s="81"/>
      <c r="L35" s="81"/>
      <c r="M35" s="81"/>
      <c r="N35" s="81"/>
      <c r="O35" s="78"/>
      <c r="P35" s="78"/>
      <c r="Q35" s="78"/>
      <c r="R35" s="79"/>
    </row>
    <row r="36" spans="1:18" ht="15.75">
      <c r="A36" s="115"/>
      <c r="B36" s="16" t="s">
        <v>35</v>
      </c>
      <c r="D36" s="61" t="s">
        <v>317</v>
      </c>
      <c r="E36" s="47" t="s">
        <v>135</v>
      </c>
      <c r="F36" s="47" t="s">
        <v>80</v>
      </c>
      <c r="G36" s="47" t="s">
        <v>1</v>
      </c>
      <c r="H36" s="47" t="s">
        <v>2</v>
      </c>
      <c r="I36" s="47" t="s">
        <v>17</v>
      </c>
      <c r="J36" s="47" t="s">
        <v>18</v>
      </c>
      <c r="K36" s="47" t="s">
        <v>20</v>
      </c>
      <c r="L36" s="47" t="s">
        <v>21</v>
      </c>
      <c r="M36" s="47" t="s">
        <v>24</v>
      </c>
      <c r="N36" s="47" t="s">
        <v>25</v>
      </c>
      <c r="O36" s="47" t="s">
        <v>27</v>
      </c>
      <c r="P36" s="47" t="s">
        <v>28</v>
      </c>
      <c r="Q36" s="47" t="s">
        <v>29</v>
      </c>
      <c r="R36" s="47" t="s">
        <v>30</v>
      </c>
    </row>
    <row r="37" spans="1:18" ht="15.75">
      <c r="A37" s="115" t="s">
        <v>145</v>
      </c>
      <c r="B37" s="344" t="s">
        <v>376</v>
      </c>
      <c r="C37" s="345"/>
      <c r="D37" s="313" t="str">
        <f>CRAT!D37</f>
        <v>Natural Gas</v>
      </c>
      <c r="E37" s="361">
        <v>415992</v>
      </c>
      <c r="F37" s="323">
        <v>459531</v>
      </c>
      <c r="G37" s="343">
        <v>583431.63840000005</v>
      </c>
      <c r="H37" s="343">
        <v>589931.38899999997</v>
      </c>
      <c r="I37" s="343">
        <v>621298.6875</v>
      </c>
      <c r="J37" s="343">
        <v>578319.73629999999</v>
      </c>
      <c r="K37" s="343">
        <v>572767.17870000005</v>
      </c>
      <c r="L37" s="343">
        <v>545055.61360000004</v>
      </c>
      <c r="M37" s="343">
        <v>514964.13059999997</v>
      </c>
      <c r="N37" s="343">
        <v>518465.0269</v>
      </c>
      <c r="O37" s="343">
        <v>512060.0012</v>
      </c>
      <c r="P37" s="343">
        <v>507744.9032</v>
      </c>
      <c r="Q37" s="343">
        <v>497455.82490000001</v>
      </c>
      <c r="R37" s="343">
        <v>497941.7132</v>
      </c>
    </row>
    <row r="38" spans="1:18" ht="15.75">
      <c r="A38" s="115" t="s">
        <v>146</v>
      </c>
      <c r="B38" s="344" t="s">
        <v>377</v>
      </c>
      <c r="C38" s="345"/>
      <c r="D38" s="313" t="str">
        <f>CRAT!D38</f>
        <v>Coal</v>
      </c>
      <c r="E38" s="361">
        <v>433580</v>
      </c>
      <c r="F38" s="323">
        <v>444407</v>
      </c>
      <c r="G38" s="343">
        <v>454619.42090000003</v>
      </c>
      <c r="H38" s="343">
        <v>454282.82150000002</v>
      </c>
      <c r="I38" s="343">
        <v>462072.27730000002</v>
      </c>
      <c r="J38" s="343">
        <v>426851.90879999998</v>
      </c>
      <c r="K38" s="343">
        <v>402350.2647</v>
      </c>
      <c r="L38" s="343">
        <v>388892.66609999997</v>
      </c>
      <c r="M38" s="343">
        <v>179301.1568</v>
      </c>
      <c r="N38" s="343">
        <v>0</v>
      </c>
      <c r="O38" s="343">
        <v>0</v>
      </c>
      <c r="P38" s="343">
        <v>0</v>
      </c>
      <c r="Q38" s="343">
        <v>0</v>
      </c>
      <c r="R38" s="343">
        <v>0</v>
      </c>
    </row>
    <row r="39" spans="1:18" ht="31.5">
      <c r="A39" s="115" t="s">
        <v>158</v>
      </c>
      <c r="B39" s="344" t="s">
        <v>378</v>
      </c>
      <c r="C39" s="345"/>
      <c r="D39" s="313" t="str">
        <f>CRAT!D39</f>
        <v>Large Hydroelectric</v>
      </c>
      <c r="E39" s="361">
        <v>18730</v>
      </c>
      <c r="F39" s="323">
        <v>19322</v>
      </c>
      <c r="G39" s="343">
        <v>20932.114939999999</v>
      </c>
      <c r="H39" s="343">
        <v>20940.62516</v>
      </c>
      <c r="I39" s="343">
        <v>20938.103459999998</v>
      </c>
      <c r="J39" s="343">
        <v>20941.178980000001</v>
      </c>
      <c r="K39" s="343">
        <v>20939.270240000002</v>
      </c>
      <c r="L39" s="343">
        <v>20941.211930000001</v>
      </c>
      <c r="M39" s="343">
        <v>20939.085159999999</v>
      </c>
      <c r="N39" s="343">
        <v>21152.820650000001</v>
      </c>
      <c r="O39" s="343">
        <v>21361.085070000001</v>
      </c>
      <c r="P39" s="343">
        <v>21577.417420000002</v>
      </c>
      <c r="Q39" s="343">
        <v>21792.10816</v>
      </c>
      <c r="R39" s="343">
        <v>22011.135920000001</v>
      </c>
    </row>
    <row r="40" spans="1:18" ht="15.75">
      <c r="A40" s="115" t="s">
        <v>159</v>
      </c>
      <c r="B40" s="344" t="s">
        <v>379</v>
      </c>
      <c r="C40" s="346"/>
      <c r="D40" s="313" t="str">
        <f>CRAT!D40</f>
        <v>Nuclear</v>
      </c>
      <c r="E40" s="361">
        <v>83527</v>
      </c>
      <c r="F40" s="323">
        <v>81098</v>
      </c>
      <c r="G40" s="343">
        <v>85848</v>
      </c>
      <c r="H40" s="343">
        <v>86083.199999999997</v>
      </c>
      <c r="I40" s="343">
        <v>85848</v>
      </c>
      <c r="J40" s="343">
        <v>85848</v>
      </c>
      <c r="K40" s="343">
        <v>85848</v>
      </c>
      <c r="L40" s="343">
        <v>86083.199999999997</v>
      </c>
      <c r="M40" s="343">
        <v>85848</v>
      </c>
      <c r="N40" s="343">
        <v>85848</v>
      </c>
      <c r="O40" s="343">
        <v>85848</v>
      </c>
      <c r="P40" s="343">
        <v>86083.199999999997</v>
      </c>
      <c r="Q40" s="343">
        <v>85848</v>
      </c>
      <c r="R40" s="343">
        <v>85848</v>
      </c>
    </row>
    <row r="41" spans="1:18" ht="15.75">
      <c r="A41" s="115" t="s">
        <v>160</v>
      </c>
      <c r="B41" s="344" t="s">
        <v>394</v>
      </c>
      <c r="C41" s="346"/>
      <c r="D41" s="313" t="str">
        <f>CRAT!D41</f>
        <v>Natural Gas</v>
      </c>
      <c r="E41" s="362">
        <v>0</v>
      </c>
      <c r="F41" s="363">
        <v>0</v>
      </c>
      <c r="G41" s="358">
        <v>0</v>
      </c>
      <c r="H41" s="358">
        <v>0</v>
      </c>
      <c r="I41" s="358">
        <v>0</v>
      </c>
      <c r="J41" s="358">
        <v>0</v>
      </c>
      <c r="K41" s="358">
        <v>0</v>
      </c>
      <c r="L41" s="358">
        <v>0</v>
      </c>
      <c r="M41" s="358">
        <v>88686.34143</v>
      </c>
      <c r="N41" s="358">
        <v>140559.45559999999</v>
      </c>
      <c r="O41" s="358">
        <v>140717.55220000001</v>
      </c>
      <c r="P41" s="358">
        <v>133549.1776</v>
      </c>
      <c r="Q41" s="358">
        <v>125351.2833</v>
      </c>
      <c r="R41" s="358">
        <v>124026.30379999999</v>
      </c>
    </row>
    <row r="42" spans="1:18" ht="15.75">
      <c r="A42" s="115" t="s">
        <v>190</v>
      </c>
      <c r="B42" s="344" t="s">
        <v>393</v>
      </c>
      <c r="C42" s="30"/>
      <c r="D42" s="313" t="str">
        <f>CRAT!D42</f>
        <v>Storage</v>
      </c>
      <c r="E42" s="362">
        <v>0</v>
      </c>
      <c r="F42" s="363">
        <v>0</v>
      </c>
      <c r="G42" s="358">
        <v>0</v>
      </c>
      <c r="H42" s="358">
        <v>0</v>
      </c>
      <c r="I42" s="358">
        <v>0</v>
      </c>
      <c r="J42" s="358">
        <v>0</v>
      </c>
      <c r="K42" s="358">
        <v>0</v>
      </c>
      <c r="L42" s="358">
        <v>0</v>
      </c>
      <c r="M42" s="358">
        <v>0</v>
      </c>
      <c r="N42" s="358">
        <v>94287.882673999993</v>
      </c>
      <c r="O42" s="358">
        <v>95315.028357000003</v>
      </c>
      <c r="P42" s="358">
        <v>94949.613872999995</v>
      </c>
      <c r="Q42" s="358">
        <v>93436.606331999996</v>
      </c>
      <c r="R42" s="358">
        <v>98077.812764999995</v>
      </c>
    </row>
    <row r="43" spans="1:18" ht="15.75">
      <c r="A43" s="115" t="s">
        <v>191</v>
      </c>
      <c r="B43" s="10"/>
      <c r="C43" s="130"/>
      <c r="D43" s="313">
        <f>CRAT!D43</f>
        <v>0</v>
      </c>
      <c r="E43" s="149"/>
      <c r="F43" s="149"/>
      <c r="G43" s="90"/>
      <c r="H43" s="90"/>
      <c r="I43" s="90"/>
      <c r="J43" s="90"/>
      <c r="K43" s="90"/>
      <c r="L43" s="90"/>
      <c r="M43" s="90"/>
      <c r="N43" s="90"/>
      <c r="O43" s="91"/>
      <c r="P43" s="91"/>
      <c r="Q43" s="91"/>
      <c r="R43" s="91"/>
    </row>
    <row r="44" spans="1:18" ht="15.75">
      <c r="A44" s="115">
        <v>12</v>
      </c>
      <c r="B44" s="34" t="s">
        <v>167</v>
      </c>
      <c r="C44" s="31"/>
      <c r="D44" s="64"/>
      <c r="E44" s="70">
        <f t="shared" ref="E44:R44" si="3">SUM(E27:E33,E37:E43)</f>
        <v>967207</v>
      </c>
      <c r="F44" s="70">
        <f t="shared" si="3"/>
        <v>1016711</v>
      </c>
      <c r="G44" s="70">
        <f t="shared" si="3"/>
        <v>1159783.6519000002</v>
      </c>
      <c r="H44" s="70">
        <f t="shared" si="3"/>
        <v>1170113.9087199999</v>
      </c>
      <c r="I44" s="70">
        <f t="shared" si="3"/>
        <v>1227233.84191</v>
      </c>
      <c r="J44" s="70">
        <f t="shared" si="3"/>
        <v>1127060.00593</v>
      </c>
      <c r="K44" s="70">
        <f t="shared" si="3"/>
        <v>1095410.9121700001</v>
      </c>
      <c r="L44" s="70">
        <f t="shared" si="3"/>
        <v>1050374.4913979999</v>
      </c>
      <c r="M44" s="70">
        <f t="shared" si="3"/>
        <v>907283.01494000002</v>
      </c>
      <c r="N44" s="70">
        <f t="shared" si="3"/>
        <v>872962.22332400002</v>
      </c>
      <c r="O44" s="70">
        <f t="shared" si="3"/>
        <v>866590.87697700004</v>
      </c>
      <c r="P44" s="70">
        <f t="shared" si="3"/>
        <v>854094.26699299994</v>
      </c>
      <c r="Q44" s="70">
        <f t="shared" si="3"/>
        <v>835131.54413199995</v>
      </c>
      <c r="R44" s="70">
        <f t="shared" si="3"/>
        <v>837941.64173500007</v>
      </c>
    </row>
    <row r="45" spans="1:18" ht="15.75">
      <c r="A45" s="115"/>
      <c r="B45" s="26"/>
      <c r="C45" s="26"/>
      <c r="D45" s="22"/>
      <c r="E45" s="82"/>
      <c r="F45" s="83"/>
      <c r="G45" s="83"/>
      <c r="H45" s="83"/>
      <c r="I45" s="83"/>
      <c r="J45" s="83"/>
      <c r="K45" s="83"/>
      <c r="L45" s="83"/>
      <c r="M45" s="83"/>
      <c r="N45" s="83"/>
      <c r="O45" s="83"/>
      <c r="P45" s="83"/>
      <c r="Q45" s="83"/>
      <c r="R45" s="100"/>
    </row>
    <row r="46" spans="1:18" ht="15.75">
      <c r="A46" s="115"/>
      <c r="B46" s="22" t="s">
        <v>271</v>
      </c>
      <c r="C46" s="26"/>
      <c r="D46" s="16"/>
      <c r="E46" s="76"/>
      <c r="F46" s="77"/>
      <c r="G46" s="77"/>
      <c r="H46" s="77"/>
      <c r="I46" s="77"/>
      <c r="J46" s="77"/>
      <c r="K46" s="77"/>
      <c r="L46" s="77"/>
      <c r="M46" s="77"/>
      <c r="N46" s="77"/>
      <c r="O46" s="78"/>
      <c r="P46" s="78"/>
      <c r="Q46" s="78"/>
      <c r="R46" s="79"/>
    </row>
    <row r="47" spans="1:18" ht="15.75">
      <c r="A47" s="115"/>
      <c r="B47" s="16" t="s">
        <v>34</v>
      </c>
      <c r="D47" s="61" t="s">
        <v>317</v>
      </c>
      <c r="E47" s="47" t="s">
        <v>135</v>
      </c>
      <c r="F47" s="47" t="s">
        <v>80</v>
      </c>
      <c r="G47" s="47" t="s">
        <v>1</v>
      </c>
      <c r="H47" s="47" t="s">
        <v>2</v>
      </c>
      <c r="I47" s="47" t="s">
        <v>17</v>
      </c>
      <c r="J47" s="47" t="s">
        <v>18</v>
      </c>
      <c r="K47" s="47" t="s">
        <v>20</v>
      </c>
      <c r="L47" s="47" t="s">
        <v>21</v>
      </c>
      <c r="M47" s="47" t="s">
        <v>24</v>
      </c>
      <c r="N47" s="47" t="s">
        <v>25</v>
      </c>
      <c r="O47" s="47" t="s">
        <v>27</v>
      </c>
      <c r="P47" s="47" t="s">
        <v>28</v>
      </c>
      <c r="Q47" s="47" t="s">
        <v>29</v>
      </c>
      <c r="R47" s="47" t="s">
        <v>30</v>
      </c>
    </row>
    <row r="48" spans="1:18" ht="15.75">
      <c r="A48" s="115" t="s">
        <v>60</v>
      </c>
      <c r="B48" s="344" t="s">
        <v>387</v>
      </c>
      <c r="C48" s="351"/>
      <c r="D48" s="313" t="str">
        <f>CRAT!D49</f>
        <v>Biofuels</v>
      </c>
      <c r="E48" s="149">
        <v>0</v>
      </c>
      <c r="F48" s="326">
        <v>0</v>
      </c>
      <c r="G48" s="343">
        <v>4818</v>
      </c>
      <c r="H48" s="343">
        <v>4830.6499999999996</v>
      </c>
      <c r="I48" s="343">
        <v>4813.38</v>
      </c>
      <c r="J48" s="343">
        <v>4817.835</v>
      </c>
      <c r="K48" s="343">
        <v>4816.24</v>
      </c>
      <c r="L48" s="343">
        <v>4830.375</v>
      </c>
      <c r="M48" s="343">
        <v>4666.4750000000004</v>
      </c>
      <c r="N48" s="343">
        <v>4787.8599999999997</v>
      </c>
      <c r="O48" s="343">
        <v>4781.6450000000004</v>
      </c>
      <c r="P48" s="343">
        <v>4792.3149999999996</v>
      </c>
      <c r="Q48" s="343">
        <v>4780.7650000000003</v>
      </c>
      <c r="R48" s="343">
        <v>4756.4549999999999</v>
      </c>
    </row>
    <row r="49" spans="1:18" ht="15.75">
      <c r="A49" s="115" t="s">
        <v>61</v>
      </c>
      <c r="B49" s="344"/>
      <c r="C49" s="30"/>
      <c r="D49" s="313"/>
      <c r="E49" s="327"/>
      <c r="F49" s="327"/>
      <c r="G49" s="349"/>
      <c r="H49" s="349"/>
      <c r="I49" s="349"/>
      <c r="J49" s="349"/>
      <c r="K49" s="349"/>
      <c r="L49" s="349"/>
      <c r="M49" s="349"/>
      <c r="N49" s="349"/>
      <c r="O49" s="349"/>
      <c r="P49" s="274"/>
      <c r="Q49" s="274"/>
      <c r="R49" s="274"/>
    </row>
    <row r="50" spans="1:18" ht="15.75">
      <c r="A50" s="115" t="s">
        <v>62</v>
      </c>
      <c r="B50" s="348"/>
      <c r="C50" s="30"/>
      <c r="D50" s="313"/>
      <c r="E50" s="327"/>
      <c r="F50" s="328"/>
      <c r="G50" s="343"/>
      <c r="H50" s="343"/>
      <c r="I50" s="343"/>
      <c r="J50" s="343"/>
      <c r="K50" s="343"/>
      <c r="L50" s="343"/>
      <c r="M50" s="343"/>
      <c r="N50" s="343"/>
      <c r="O50" s="343"/>
      <c r="P50" s="343"/>
      <c r="Q50" s="343"/>
      <c r="R50" s="343"/>
    </row>
    <row r="51" spans="1:18" ht="15.75">
      <c r="A51" s="115" t="s">
        <v>63</v>
      </c>
      <c r="B51" s="10"/>
      <c r="C51" s="30"/>
      <c r="D51" s="313"/>
      <c r="E51" s="269"/>
      <c r="F51" s="269"/>
      <c r="G51" s="273"/>
      <c r="H51" s="273"/>
      <c r="I51" s="273"/>
      <c r="J51" s="273"/>
      <c r="K51" s="273"/>
      <c r="L51" s="273"/>
      <c r="M51" s="273"/>
      <c r="N51" s="273"/>
      <c r="O51" s="274"/>
      <c r="P51" s="274"/>
      <c r="Q51" s="274"/>
      <c r="R51" s="274"/>
    </row>
    <row r="52" spans="1:18" ht="15.75">
      <c r="A52" s="115" t="s">
        <v>64</v>
      </c>
      <c r="B52" s="10"/>
      <c r="C52" s="30"/>
      <c r="D52" s="313">
        <f>CRAT!D53</f>
        <v>0</v>
      </c>
      <c r="E52" s="269"/>
      <c r="F52" s="269"/>
      <c r="G52" s="273"/>
      <c r="H52" s="273"/>
      <c r="I52" s="273"/>
      <c r="J52" s="273"/>
      <c r="K52" s="273"/>
      <c r="L52" s="273"/>
      <c r="M52" s="273"/>
      <c r="N52" s="273"/>
      <c r="O52" s="274"/>
      <c r="P52" s="274"/>
      <c r="Q52" s="274"/>
      <c r="R52" s="274"/>
    </row>
    <row r="53" spans="1:18" ht="15.75">
      <c r="A53" s="115" t="s">
        <v>65</v>
      </c>
      <c r="B53" s="344"/>
      <c r="C53" s="351"/>
      <c r="D53" s="313"/>
      <c r="E53" s="149"/>
      <c r="F53" s="326"/>
      <c r="G53" s="343"/>
      <c r="H53" s="343"/>
      <c r="I53" s="343"/>
      <c r="J53" s="343"/>
      <c r="K53" s="343"/>
      <c r="L53" s="343"/>
      <c r="M53" s="343"/>
      <c r="N53" s="343"/>
      <c r="O53" s="343"/>
      <c r="P53" s="343"/>
      <c r="Q53" s="343"/>
      <c r="R53" s="343"/>
    </row>
    <row r="54" spans="1:18" ht="15.75">
      <c r="A54" s="115" t="s">
        <v>66</v>
      </c>
      <c r="B54" s="10"/>
      <c r="C54" s="30"/>
      <c r="D54" s="313">
        <f>CRAT!D55</f>
        <v>0</v>
      </c>
      <c r="E54" s="269"/>
      <c r="F54" s="269"/>
      <c r="G54" s="273"/>
      <c r="H54" s="273"/>
      <c r="I54" s="273"/>
      <c r="J54" s="273"/>
      <c r="K54" s="273"/>
      <c r="L54" s="273"/>
      <c r="M54" s="273"/>
      <c r="N54" s="273"/>
      <c r="O54" s="274"/>
      <c r="P54" s="274"/>
      <c r="Q54" s="274"/>
      <c r="R54" s="274"/>
    </row>
    <row r="55" spans="1:18" ht="15.75">
      <c r="A55" s="115" t="s">
        <v>67</v>
      </c>
      <c r="B55" s="10"/>
      <c r="C55" s="30"/>
      <c r="D55" s="313">
        <f>CRAT!D56</f>
        <v>0</v>
      </c>
      <c r="E55" s="269"/>
      <c r="F55" s="269"/>
      <c r="G55" s="273"/>
      <c r="H55" s="273"/>
      <c r="I55" s="273"/>
      <c r="J55" s="273"/>
      <c r="K55" s="273"/>
      <c r="L55" s="273"/>
      <c r="M55" s="273"/>
      <c r="N55" s="273"/>
      <c r="O55" s="274"/>
      <c r="P55" s="274"/>
      <c r="Q55" s="274"/>
      <c r="R55" s="274"/>
    </row>
    <row r="56" spans="1:18" ht="15.75">
      <c r="A56" s="115" t="s">
        <v>68</v>
      </c>
      <c r="B56" s="29"/>
      <c r="C56" s="32"/>
      <c r="D56" s="313">
        <f>CRAT!D57</f>
        <v>0</v>
      </c>
      <c r="E56" s="269"/>
      <c r="F56" s="269"/>
      <c r="G56" s="273"/>
      <c r="H56" s="273"/>
      <c r="I56" s="273"/>
      <c r="J56" s="273"/>
      <c r="K56" s="273"/>
      <c r="L56" s="273"/>
      <c r="M56" s="273"/>
      <c r="N56" s="273"/>
      <c r="O56" s="274"/>
      <c r="P56" s="274"/>
      <c r="Q56" s="274"/>
      <c r="R56" s="274"/>
    </row>
    <row r="57" spans="1:18" ht="15.75">
      <c r="A57" s="115" t="s">
        <v>147</v>
      </c>
      <c r="B57" s="29"/>
      <c r="C57" s="32"/>
      <c r="D57" s="313">
        <f>CRAT!D58</f>
        <v>0</v>
      </c>
      <c r="E57" s="269"/>
      <c r="F57" s="269"/>
      <c r="G57" s="273"/>
      <c r="H57" s="273"/>
      <c r="I57" s="273"/>
      <c r="J57" s="273"/>
      <c r="K57" s="273"/>
      <c r="L57" s="273"/>
      <c r="M57" s="273"/>
      <c r="N57" s="273"/>
      <c r="O57" s="274"/>
      <c r="P57" s="274"/>
      <c r="Q57" s="274"/>
      <c r="R57" s="274"/>
    </row>
    <row r="58" spans="1:18" ht="15.75">
      <c r="A58" s="115" t="s">
        <v>148</v>
      </c>
      <c r="B58" s="29"/>
      <c r="C58" s="32"/>
      <c r="D58" s="313">
        <f>CRAT!D59</f>
        <v>0</v>
      </c>
      <c r="E58" s="269"/>
      <c r="F58" s="269"/>
      <c r="G58" s="273"/>
      <c r="H58" s="273"/>
      <c r="I58" s="273"/>
      <c r="J58" s="273"/>
      <c r="K58" s="273"/>
      <c r="L58" s="273"/>
      <c r="M58" s="273"/>
      <c r="N58" s="273"/>
      <c r="O58" s="274"/>
      <c r="P58" s="274"/>
      <c r="Q58" s="274"/>
      <c r="R58" s="274"/>
    </row>
    <row r="59" spans="1:18" ht="15.75">
      <c r="A59" s="115" t="s">
        <v>149</v>
      </c>
      <c r="B59" s="29"/>
      <c r="C59" s="32"/>
      <c r="D59" s="313">
        <f>CRAT!D60</f>
        <v>0</v>
      </c>
      <c r="E59" s="269"/>
      <c r="F59" s="269"/>
      <c r="G59" s="273"/>
      <c r="H59" s="273"/>
      <c r="I59" s="273"/>
      <c r="J59" s="273"/>
      <c r="K59" s="273"/>
      <c r="L59" s="273"/>
      <c r="M59" s="273"/>
      <c r="N59" s="273"/>
      <c r="O59" s="274"/>
      <c r="P59" s="274"/>
      <c r="Q59" s="274"/>
      <c r="R59" s="274"/>
    </row>
    <row r="60" spans="1:18" ht="15.75">
      <c r="A60" s="115" t="s">
        <v>214</v>
      </c>
      <c r="B60" s="29"/>
      <c r="C60" s="32"/>
      <c r="D60" s="313">
        <f>CRAT!D61</f>
        <v>0</v>
      </c>
      <c r="E60" s="269"/>
      <c r="F60" s="269"/>
      <c r="G60" s="273"/>
      <c r="H60" s="273"/>
      <c r="I60" s="273"/>
      <c r="J60" s="273"/>
      <c r="K60" s="273"/>
      <c r="L60" s="273"/>
      <c r="M60" s="273"/>
      <c r="N60" s="273"/>
      <c r="O60" s="274"/>
      <c r="P60" s="274"/>
      <c r="Q60" s="274"/>
      <c r="R60" s="274"/>
    </row>
    <row r="61" spans="1:18" ht="15.75">
      <c r="A61" s="115" t="s">
        <v>215</v>
      </c>
      <c r="B61" s="10"/>
      <c r="C61" s="272"/>
      <c r="D61" s="313">
        <f>CRAT!D62</f>
        <v>0</v>
      </c>
      <c r="E61" s="269"/>
      <c r="F61" s="269"/>
      <c r="G61" s="273"/>
      <c r="H61" s="273"/>
      <c r="I61" s="273"/>
      <c r="J61" s="273"/>
      <c r="K61" s="273"/>
      <c r="L61" s="273"/>
      <c r="M61" s="273"/>
      <c r="N61" s="273"/>
      <c r="O61" s="274"/>
      <c r="P61" s="274"/>
      <c r="Q61" s="274"/>
      <c r="R61" s="274"/>
    </row>
    <row r="62" spans="1:18" ht="15.75">
      <c r="A62" s="115"/>
      <c r="B62" s="284"/>
      <c r="C62" s="284"/>
      <c r="D62" s="292"/>
      <c r="E62" s="295"/>
      <c r="F62" s="287"/>
      <c r="G62" s="287"/>
      <c r="H62" s="287"/>
      <c r="I62" s="287"/>
      <c r="J62" s="287"/>
      <c r="K62" s="287"/>
      <c r="L62" s="287"/>
      <c r="M62" s="287"/>
      <c r="N62" s="287"/>
      <c r="O62" s="288"/>
      <c r="P62" s="288"/>
      <c r="Q62" s="288"/>
      <c r="R62" s="289"/>
    </row>
    <row r="63" spans="1:18" ht="15.75">
      <c r="A63" s="115"/>
      <c r="B63" s="283"/>
      <c r="C63" s="283"/>
      <c r="D63" s="293"/>
      <c r="E63" s="296"/>
      <c r="F63" s="290"/>
      <c r="G63" s="290"/>
      <c r="H63" s="290"/>
      <c r="I63" s="290"/>
      <c r="J63" s="290"/>
      <c r="K63" s="290"/>
      <c r="L63" s="290"/>
      <c r="M63" s="290"/>
      <c r="N63" s="290"/>
      <c r="O63" s="135"/>
      <c r="P63" s="135"/>
      <c r="Q63" s="135"/>
      <c r="R63" s="291"/>
    </row>
    <row r="64" spans="1:18" ht="15.75">
      <c r="A64" s="115"/>
      <c r="D64" s="16"/>
      <c r="E64" s="76"/>
      <c r="F64" s="77"/>
      <c r="G64" s="77"/>
      <c r="H64" s="77"/>
      <c r="I64" s="77"/>
      <c r="J64" s="77"/>
      <c r="K64" s="77"/>
      <c r="L64" s="77"/>
      <c r="M64" s="77"/>
      <c r="N64" s="77"/>
      <c r="O64" s="78"/>
      <c r="P64" s="78"/>
      <c r="Q64" s="78"/>
      <c r="R64" s="79"/>
    </row>
    <row r="65" spans="1:18" ht="15.75">
      <c r="A65" s="115"/>
      <c r="B65" s="22" t="s">
        <v>273</v>
      </c>
      <c r="D65" s="22"/>
      <c r="E65" s="80"/>
      <c r="F65" s="81"/>
      <c r="G65" s="81"/>
      <c r="H65" s="81"/>
      <c r="I65" s="81"/>
      <c r="J65" s="81"/>
      <c r="K65" s="81"/>
      <c r="L65" s="81"/>
      <c r="M65" s="81"/>
      <c r="N65" s="81"/>
      <c r="O65" s="78"/>
      <c r="P65" s="78"/>
      <c r="Q65" s="78"/>
      <c r="R65" s="79"/>
    </row>
    <row r="66" spans="1:18" ht="15.75">
      <c r="A66" s="115"/>
      <c r="B66" s="16" t="s">
        <v>35</v>
      </c>
      <c r="D66" s="294" t="s">
        <v>317</v>
      </c>
      <c r="E66" s="47" t="s">
        <v>135</v>
      </c>
      <c r="F66" s="47" t="s">
        <v>80</v>
      </c>
      <c r="G66" s="47" t="s">
        <v>1</v>
      </c>
      <c r="H66" s="47" t="s">
        <v>2</v>
      </c>
      <c r="I66" s="47" t="s">
        <v>17</v>
      </c>
      <c r="J66" s="47" t="s">
        <v>18</v>
      </c>
      <c r="K66" s="47" t="s">
        <v>20</v>
      </c>
      <c r="L66" s="47" t="s">
        <v>21</v>
      </c>
      <c r="M66" s="47" t="s">
        <v>24</v>
      </c>
      <c r="N66" s="47" t="s">
        <v>25</v>
      </c>
      <c r="O66" s="47" t="s">
        <v>27</v>
      </c>
      <c r="P66" s="47" t="s">
        <v>28</v>
      </c>
      <c r="Q66" s="47" t="s">
        <v>29</v>
      </c>
      <c r="R66" s="47" t="s">
        <v>30</v>
      </c>
    </row>
    <row r="67" spans="1:18" ht="15.75">
      <c r="A67" s="115" t="s">
        <v>338</v>
      </c>
      <c r="B67" s="344" t="s">
        <v>381</v>
      </c>
      <c r="C67" s="345"/>
      <c r="D67" s="313" t="str">
        <f>CRAT!D68</f>
        <v>Wind</v>
      </c>
      <c r="E67" s="327">
        <v>11511</v>
      </c>
      <c r="F67" s="327">
        <v>12013</v>
      </c>
      <c r="G67" s="350">
        <v>15660.198495000001</v>
      </c>
      <c r="H67" s="350">
        <v>15660.125603</v>
      </c>
      <c r="I67" s="350">
        <v>15661.378828999999</v>
      </c>
      <c r="J67" s="350">
        <v>7264.1708550000003</v>
      </c>
      <c r="K67" s="350">
        <v>0</v>
      </c>
      <c r="L67" s="350">
        <v>0</v>
      </c>
      <c r="M67" s="350">
        <v>0</v>
      </c>
      <c r="N67" s="350">
        <v>0</v>
      </c>
      <c r="O67" s="350">
        <v>0</v>
      </c>
      <c r="P67" s="350">
        <v>0</v>
      </c>
      <c r="Q67" s="350">
        <v>0</v>
      </c>
      <c r="R67" s="350">
        <v>0</v>
      </c>
    </row>
    <row r="68" spans="1:18" ht="15.75">
      <c r="A68" s="115" t="s">
        <v>340</v>
      </c>
      <c r="B68" s="344" t="s">
        <v>382</v>
      </c>
      <c r="C68" s="345"/>
      <c r="D68" s="313" t="str">
        <f>CRAT!D69</f>
        <v>Wind</v>
      </c>
      <c r="E68" s="327">
        <v>21816</v>
      </c>
      <c r="F68" s="327">
        <v>19711</v>
      </c>
      <c r="G68" s="350">
        <v>23484.783508</v>
      </c>
      <c r="H68" s="350">
        <v>23695.963325000001</v>
      </c>
      <c r="I68" s="350">
        <v>23484.547564</v>
      </c>
      <c r="J68" s="350">
        <v>23484.832123</v>
      </c>
      <c r="K68" s="350">
        <v>23484.794353000001</v>
      </c>
      <c r="L68" s="350">
        <v>23695.983124999999</v>
      </c>
      <c r="M68" s="350">
        <v>23484.833546999998</v>
      </c>
      <c r="N68" s="350">
        <v>23484.538688000001</v>
      </c>
      <c r="O68" s="350">
        <v>23484.837076</v>
      </c>
      <c r="P68" s="350">
        <v>23695.979704000001</v>
      </c>
      <c r="Q68" s="350">
        <v>20806.736478999999</v>
      </c>
      <c r="R68" s="350">
        <v>0</v>
      </c>
    </row>
    <row r="69" spans="1:18" ht="15.75">
      <c r="A69" s="115" t="s">
        <v>339</v>
      </c>
      <c r="B69" s="344" t="s">
        <v>384</v>
      </c>
      <c r="C69" s="345"/>
      <c r="D69" s="313" t="str">
        <f>CRAT!D70</f>
        <v>Solar PV</v>
      </c>
      <c r="E69" s="327">
        <v>99630</v>
      </c>
      <c r="F69" s="327">
        <v>98438</v>
      </c>
      <c r="G69" s="350">
        <v>91137.326352999997</v>
      </c>
      <c r="H69" s="350">
        <v>91149.833536999999</v>
      </c>
      <c r="I69" s="350">
        <v>91137.326352999997</v>
      </c>
      <c r="J69" s="350">
        <v>91137.326352999997</v>
      </c>
      <c r="K69" s="350">
        <v>91137.326352999997</v>
      </c>
      <c r="L69" s="350">
        <v>91149.841551000005</v>
      </c>
      <c r="M69" s="350">
        <v>91137.326352000004</v>
      </c>
      <c r="N69" s="350">
        <v>91137.326352000004</v>
      </c>
      <c r="O69" s="350">
        <v>91137.326352000004</v>
      </c>
      <c r="P69" s="350">
        <v>91149.833538000006</v>
      </c>
      <c r="Q69" s="350">
        <v>91137.326352000004</v>
      </c>
      <c r="R69" s="350">
        <v>91137.326352000004</v>
      </c>
    </row>
    <row r="70" spans="1:18" ht="31.5">
      <c r="A70" s="115" t="s">
        <v>341</v>
      </c>
      <c r="B70" s="344" t="s">
        <v>383</v>
      </c>
      <c r="C70" s="351"/>
      <c r="D70" s="313" t="str">
        <f>CRAT!D71</f>
        <v>Small Hydroelectric</v>
      </c>
      <c r="E70" s="327">
        <v>31664</v>
      </c>
      <c r="F70" s="327">
        <v>21815</v>
      </c>
      <c r="G70" s="350">
        <v>28845.280579999999</v>
      </c>
      <c r="H70" s="350">
        <v>28845.280579999999</v>
      </c>
      <c r="I70" s="350">
        <v>28845.280579999999</v>
      </c>
      <c r="J70" s="350">
        <v>28845.280579999999</v>
      </c>
      <c r="K70" s="350">
        <v>28845.280579999999</v>
      </c>
      <c r="L70" s="350">
        <v>28845.280579999999</v>
      </c>
      <c r="M70" s="350">
        <v>28845.280579999999</v>
      </c>
      <c r="N70" s="350">
        <v>28845.280579999999</v>
      </c>
      <c r="O70" s="350">
        <v>28845.280579999999</v>
      </c>
      <c r="P70" s="350">
        <v>28845.280579999999</v>
      </c>
      <c r="Q70" s="350">
        <v>28845.280579999999</v>
      </c>
      <c r="R70" s="350">
        <v>28845.280579999999</v>
      </c>
    </row>
    <row r="71" spans="1:18" ht="15.75">
      <c r="A71" s="115" t="s">
        <v>342</v>
      </c>
      <c r="B71" s="344" t="s">
        <v>388</v>
      </c>
      <c r="C71" s="97"/>
      <c r="D71" s="313" t="str">
        <f>CRAT!D72</f>
        <v>Wind</v>
      </c>
      <c r="E71" s="327">
        <v>0</v>
      </c>
      <c r="F71" s="327">
        <v>0</v>
      </c>
      <c r="G71" s="350">
        <v>0</v>
      </c>
      <c r="H71" s="350">
        <v>0</v>
      </c>
      <c r="I71" s="350">
        <v>0</v>
      </c>
      <c r="J71" s="350">
        <v>0</v>
      </c>
      <c r="K71" s="350">
        <v>0</v>
      </c>
      <c r="L71" s="350">
        <v>102967.44102100001</v>
      </c>
      <c r="M71" s="350">
        <v>191486.96946399999</v>
      </c>
      <c r="N71" s="350">
        <v>191486.953182</v>
      </c>
      <c r="O71" s="350">
        <v>191486.96828299999</v>
      </c>
      <c r="P71" s="350">
        <v>192062.90395400001</v>
      </c>
      <c r="Q71" s="350">
        <v>191486.96331200001</v>
      </c>
      <c r="R71" s="350">
        <v>191486.96372900001</v>
      </c>
    </row>
    <row r="72" spans="1:18" ht="15.75">
      <c r="A72" s="115"/>
      <c r="B72" s="344" t="s">
        <v>385</v>
      </c>
      <c r="C72" s="30"/>
      <c r="D72" s="313" t="str">
        <f>CRAT!D73</f>
        <v>Wind</v>
      </c>
      <c r="E72" s="327">
        <v>20026</v>
      </c>
      <c r="F72" s="327">
        <v>21910</v>
      </c>
      <c r="G72" s="350">
        <v>36720</v>
      </c>
      <c r="H72" s="350">
        <v>36720</v>
      </c>
      <c r="I72" s="350">
        <v>36720</v>
      </c>
      <c r="J72" s="350">
        <v>36720</v>
      </c>
      <c r="K72" s="350">
        <v>36720</v>
      </c>
      <c r="L72" s="350">
        <v>36720</v>
      </c>
      <c r="M72" s="350">
        <v>36720</v>
      </c>
      <c r="N72" s="350">
        <v>36720</v>
      </c>
      <c r="O72" s="350">
        <v>36720</v>
      </c>
      <c r="P72" s="350">
        <v>0</v>
      </c>
      <c r="Q72" s="350">
        <v>0</v>
      </c>
      <c r="R72" s="350">
        <v>0</v>
      </c>
    </row>
    <row r="73" spans="1:18" ht="15.75">
      <c r="A73" s="115"/>
      <c r="B73" s="348" t="s">
        <v>386</v>
      </c>
      <c r="C73" s="30"/>
      <c r="D73" s="313" t="str">
        <f>CRAT!D74</f>
        <v>Geothermal</v>
      </c>
      <c r="E73" s="327">
        <v>27390</v>
      </c>
      <c r="F73" s="327">
        <v>26427</v>
      </c>
      <c r="G73" s="350">
        <v>26231.1</v>
      </c>
      <c r="H73" s="350">
        <v>26352</v>
      </c>
      <c r="I73" s="350">
        <v>26255.1</v>
      </c>
      <c r="J73" s="350">
        <v>26256</v>
      </c>
      <c r="K73" s="350">
        <v>26256</v>
      </c>
      <c r="L73" s="350">
        <v>26351.7</v>
      </c>
      <c r="M73" s="350">
        <v>26254.799999999999</v>
      </c>
      <c r="N73" s="350">
        <v>26256</v>
      </c>
      <c r="O73" s="350">
        <v>26256</v>
      </c>
      <c r="P73" s="350">
        <v>26352</v>
      </c>
      <c r="Q73" s="350">
        <v>26256</v>
      </c>
      <c r="R73" s="350">
        <v>26255.7</v>
      </c>
    </row>
    <row r="74" spans="1:18" ht="16.149999999999999" thickBot="1">
      <c r="A74" s="115" t="s">
        <v>343</v>
      </c>
      <c r="B74" s="344" t="s">
        <v>389</v>
      </c>
      <c r="C74" s="351"/>
      <c r="D74" s="313" t="str">
        <f>CRAT!D75</f>
        <v>Solar PV</v>
      </c>
      <c r="E74" s="327">
        <v>0</v>
      </c>
      <c r="F74" s="327">
        <v>0</v>
      </c>
      <c r="G74" s="350">
        <v>0</v>
      </c>
      <c r="H74" s="350">
        <v>0</v>
      </c>
      <c r="I74" s="350">
        <v>0</v>
      </c>
      <c r="J74" s="350">
        <v>0</v>
      </c>
      <c r="K74" s="350">
        <v>0</v>
      </c>
      <c r="L74" s="350">
        <v>135793.93554400001</v>
      </c>
      <c r="M74" s="350">
        <v>134843.378001</v>
      </c>
      <c r="N74" s="350">
        <v>133899.47434799999</v>
      </c>
      <c r="O74" s="350">
        <v>132962.17803499999</v>
      </c>
      <c r="P74" s="350">
        <v>132031.44278099999</v>
      </c>
      <c r="Q74" s="350">
        <v>131107.22269200001</v>
      </c>
      <c r="R74" s="350">
        <v>130189.47214100001</v>
      </c>
    </row>
    <row r="75" spans="1:18" ht="16.149999999999999" thickBot="1">
      <c r="A75" s="115">
        <v>13</v>
      </c>
      <c r="B75" s="257" t="s">
        <v>375</v>
      </c>
      <c r="C75" s="258"/>
      <c r="D75" s="286"/>
      <c r="E75" s="306">
        <f>SUM(E48:E61,E67:E74)</f>
        <v>212037</v>
      </c>
      <c r="F75" s="306">
        <f>SUM(F48:F61,F67:F74)</f>
        <v>200314</v>
      </c>
      <c r="G75" s="314">
        <f>SUM(G48:G61,G67:G74)</f>
        <v>226896.68893599999</v>
      </c>
      <c r="H75" s="314">
        <f>SUM(H48:H61,H67:H74)</f>
        <v>227253.853045</v>
      </c>
      <c r="I75" s="314">
        <f t="shared" ref="I75:R75" si="4">SUM(I48:I61,I67:I74)</f>
        <v>226917.01332599999</v>
      </c>
      <c r="J75" s="314">
        <f t="shared" si="4"/>
        <v>218525.444911</v>
      </c>
      <c r="K75" s="314">
        <f t="shared" si="4"/>
        <v>211259.641286</v>
      </c>
      <c r="L75" s="314">
        <f t="shared" si="4"/>
        <v>450354.55682100001</v>
      </c>
      <c r="M75" s="314">
        <f t="shared" si="4"/>
        <v>537439.062944</v>
      </c>
      <c r="N75" s="314">
        <f t="shared" si="4"/>
        <v>536617.43315000006</v>
      </c>
      <c r="O75" s="314">
        <f t="shared" si="4"/>
        <v>535674.23532600002</v>
      </c>
      <c r="P75" s="314">
        <f t="shared" si="4"/>
        <v>498929.755557</v>
      </c>
      <c r="Q75" s="314">
        <f t="shared" si="4"/>
        <v>494420.29441500001</v>
      </c>
      <c r="R75" s="314">
        <f t="shared" si="4"/>
        <v>472671.1978020001</v>
      </c>
    </row>
    <row r="76" spans="1:18" ht="16.149999999999999" thickBot="1">
      <c r="A76" s="115"/>
      <c r="B76" s="173"/>
      <c r="C76" s="26"/>
      <c r="D76" s="22"/>
      <c r="E76" s="59"/>
      <c r="F76" s="59"/>
      <c r="G76" s="59"/>
      <c r="H76" s="59"/>
      <c r="I76" s="59"/>
      <c r="J76" s="59"/>
      <c r="K76" s="59"/>
      <c r="L76" s="59"/>
      <c r="M76" s="59"/>
      <c r="N76" s="59"/>
      <c r="O76" s="59"/>
      <c r="P76" s="59"/>
      <c r="Q76" s="59"/>
      <c r="R76" s="174"/>
    </row>
    <row r="77" spans="1:18" ht="16.149999999999999" thickBot="1">
      <c r="A77" s="115" t="s">
        <v>289</v>
      </c>
      <c r="B77" s="257" t="s">
        <v>288</v>
      </c>
      <c r="C77" s="260"/>
      <c r="D77" s="259"/>
      <c r="E77" s="306"/>
      <c r="F77" s="127"/>
      <c r="G77" s="63"/>
      <c r="H77" s="63"/>
      <c r="I77" s="63"/>
      <c r="J77" s="63"/>
      <c r="K77" s="63"/>
      <c r="L77" s="63"/>
      <c r="M77" s="63"/>
      <c r="N77" s="63"/>
      <c r="O77" s="63"/>
      <c r="P77" s="63"/>
      <c r="Q77" s="63"/>
      <c r="R77" s="63"/>
    </row>
    <row r="78" spans="1:18" ht="15.75">
      <c r="A78" s="115"/>
      <c r="B78" s="173"/>
      <c r="C78" s="26"/>
      <c r="D78" s="22"/>
      <c r="E78" s="59"/>
      <c r="F78" s="59"/>
      <c r="G78" s="59"/>
      <c r="H78" s="59"/>
      <c r="I78" s="59"/>
      <c r="J78" s="59"/>
      <c r="K78" s="59"/>
      <c r="L78" s="59"/>
      <c r="M78" s="59"/>
      <c r="N78" s="59"/>
      <c r="O78" s="59"/>
      <c r="P78" s="59"/>
      <c r="Q78" s="59"/>
      <c r="R78" s="174"/>
    </row>
    <row r="79" spans="1:18" ht="15.75">
      <c r="A79" s="115"/>
      <c r="B79" s="170"/>
      <c r="C79" s="171"/>
      <c r="D79" s="179"/>
      <c r="E79" s="180"/>
      <c r="F79" s="180"/>
      <c r="G79" s="180"/>
      <c r="H79" s="180"/>
      <c r="I79" s="180"/>
      <c r="J79" s="180"/>
      <c r="K79" s="180"/>
      <c r="L79" s="180"/>
      <c r="M79" s="180"/>
      <c r="N79" s="180"/>
      <c r="O79" s="180"/>
      <c r="P79" s="180"/>
      <c r="Q79" s="180"/>
      <c r="R79" s="172"/>
    </row>
    <row r="80" spans="1:18" ht="15" customHeight="1">
      <c r="A80" s="115">
        <v>14</v>
      </c>
      <c r="B80" s="175" t="s">
        <v>216</v>
      </c>
      <c r="C80" s="176"/>
      <c r="D80" s="177"/>
      <c r="E80" s="307">
        <f t="shared" ref="E80:R80" si="5">E75+E44</f>
        <v>1179244</v>
      </c>
      <c r="F80" s="307">
        <f t="shared" si="5"/>
        <v>1217025</v>
      </c>
      <c r="G80" s="178">
        <f>G75+G44</f>
        <v>1386680.3408360002</v>
      </c>
      <c r="H80" s="178">
        <f t="shared" si="5"/>
        <v>1397367.7617649999</v>
      </c>
      <c r="I80" s="178">
        <f t="shared" si="5"/>
        <v>1454150.8552359999</v>
      </c>
      <c r="J80" s="178">
        <f t="shared" si="5"/>
        <v>1345585.4508410001</v>
      </c>
      <c r="K80" s="178">
        <f t="shared" si="5"/>
        <v>1306670.5534560001</v>
      </c>
      <c r="L80" s="178">
        <f t="shared" si="5"/>
        <v>1500729.048219</v>
      </c>
      <c r="M80" s="178">
        <f t="shared" si="5"/>
        <v>1444722.077884</v>
      </c>
      <c r="N80" s="178">
        <f t="shared" si="5"/>
        <v>1409579.6564740001</v>
      </c>
      <c r="O80" s="178">
        <f t="shared" si="5"/>
        <v>1402265.1123029999</v>
      </c>
      <c r="P80" s="178">
        <f t="shared" si="5"/>
        <v>1353024.0225499999</v>
      </c>
      <c r="Q80" s="178">
        <f t="shared" si="5"/>
        <v>1329551.838547</v>
      </c>
      <c r="R80" s="178">
        <f t="shared" si="5"/>
        <v>1310612.8395370003</v>
      </c>
    </row>
    <row r="81" spans="1:18" ht="15" customHeight="1">
      <c r="A81" s="115"/>
      <c r="B81" s="96"/>
      <c r="C81" s="97"/>
      <c r="D81" s="16"/>
      <c r="E81" s="59"/>
      <c r="F81" s="59"/>
      <c r="G81" s="59"/>
      <c r="H81" s="59"/>
      <c r="I81" s="59"/>
      <c r="J81" s="59"/>
      <c r="K81" s="59"/>
      <c r="L81" s="59"/>
      <c r="M81" s="59"/>
      <c r="N81" s="59"/>
      <c r="O81" s="59"/>
      <c r="P81" s="59"/>
      <c r="Q81" s="59"/>
      <c r="R81" s="59"/>
    </row>
    <row r="82" spans="1:18" ht="15.75">
      <c r="A82" s="115"/>
      <c r="B82" s="16"/>
      <c r="D82" s="16"/>
      <c r="E82" s="59"/>
      <c r="F82" s="59"/>
      <c r="G82" s="59"/>
      <c r="H82" s="59"/>
      <c r="I82" s="59"/>
      <c r="J82" s="59"/>
      <c r="K82" s="59"/>
      <c r="L82" s="59"/>
      <c r="M82" s="59"/>
      <c r="N82" s="59"/>
      <c r="O82" s="60"/>
      <c r="P82" s="60"/>
      <c r="Q82" s="60"/>
      <c r="R82" s="60"/>
    </row>
    <row r="83" spans="1:18" ht="15" customHeight="1">
      <c r="A83" s="115"/>
    </row>
    <row r="84" spans="1:18" ht="15" customHeight="1">
      <c r="A84" s="115"/>
      <c r="B84" s="96"/>
      <c r="C84" s="97"/>
      <c r="D84" s="16"/>
      <c r="E84" s="59"/>
      <c r="F84" s="59"/>
      <c r="G84" s="59"/>
      <c r="H84" s="59"/>
      <c r="I84" s="59"/>
      <c r="J84" s="59"/>
      <c r="K84" s="59"/>
      <c r="L84" s="59"/>
      <c r="M84" s="59"/>
      <c r="N84" s="59"/>
      <c r="O84" s="59"/>
      <c r="P84" s="59"/>
      <c r="Q84" s="59"/>
      <c r="R84" s="59"/>
    </row>
    <row r="85" spans="1:18" ht="15" customHeight="1">
      <c r="A85" s="115"/>
      <c r="B85" s="96"/>
      <c r="C85" s="97"/>
      <c r="D85" s="16"/>
      <c r="E85" s="59"/>
      <c r="F85" s="59"/>
      <c r="G85" s="59"/>
      <c r="H85" s="59"/>
      <c r="I85" s="59"/>
      <c r="J85" s="59"/>
      <c r="K85" s="59"/>
      <c r="L85" s="59"/>
      <c r="M85" s="59"/>
      <c r="N85" s="59"/>
      <c r="O85" s="59"/>
      <c r="P85" s="59"/>
      <c r="Q85" s="59"/>
      <c r="R85" s="59"/>
    </row>
    <row r="86" spans="1:18" ht="15" customHeight="1">
      <c r="A86" s="115"/>
      <c r="B86" s="96"/>
      <c r="C86" s="97"/>
      <c r="D86" s="16"/>
      <c r="E86" s="59"/>
      <c r="F86" s="59"/>
      <c r="G86" s="59"/>
      <c r="H86" s="59"/>
      <c r="I86" s="59"/>
      <c r="J86" s="59"/>
      <c r="K86" s="59"/>
      <c r="L86" s="59"/>
      <c r="M86" s="59"/>
      <c r="N86" s="59"/>
      <c r="O86" s="59"/>
      <c r="P86" s="59"/>
      <c r="Q86" s="59"/>
      <c r="R86" s="59"/>
    </row>
    <row r="87" spans="1:18" ht="15" customHeight="1">
      <c r="A87" s="115"/>
      <c r="B87" s="245" t="s">
        <v>38</v>
      </c>
      <c r="D87" s="16"/>
      <c r="E87" s="16"/>
      <c r="F87" s="16"/>
      <c r="G87" s="68"/>
      <c r="H87" s="68"/>
      <c r="I87" s="68"/>
      <c r="J87" s="68"/>
      <c r="K87" s="68"/>
      <c r="L87" s="68"/>
      <c r="M87" s="68"/>
      <c r="N87" s="68"/>
      <c r="O87" s="60"/>
      <c r="P87" s="60"/>
      <c r="Q87" s="60"/>
      <c r="R87" s="60"/>
    </row>
    <row r="88" spans="1:18" ht="15" customHeight="1">
      <c r="A88" s="115"/>
      <c r="B88" s="22" t="s">
        <v>274</v>
      </c>
      <c r="C88" s="26"/>
      <c r="D88" s="16"/>
      <c r="E88" s="16"/>
      <c r="F88" s="16"/>
      <c r="G88" s="68"/>
      <c r="H88" s="68"/>
      <c r="I88" s="68"/>
      <c r="J88" s="68"/>
      <c r="K88" s="68"/>
      <c r="L88" s="68"/>
      <c r="M88" s="68"/>
      <c r="N88" s="68"/>
      <c r="O88" s="60"/>
      <c r="P88" s="60"/>
      <c r="Q88" s="60"/>
      <c r="R88" s="60"/>
    </row>
    <row r="89" spans="1:18" ht="15.75">
      <c r="A89" s="115"/>
      <c r="B89" s="16" t="s">
        <v>39</v>
      </c>
      <c r="C89" s="26"/>
      <c r="D89" s="61" t="s">
        <v>317</v>
      </c>
      <c r="E89" s="47" t="s">
        <v>135</v>
      </c>
      <c r="F89" s="47" t="s">
        <v>80</v>
      </c>
      <c r="G89" s="47" t="s">
        <v>1</v>
      </c>
      <c r="H89" s="47" t="s">
        <v>2</v>
      </c>
      <c r="I89" s="47" t="s">
        <v>17</v>
      </c>
      <c r="J89" s="47" t="s">
        <v>18</v>
      </c>
      <c r="K89" s="47" t="s">
        <v>20</v>
      </c>
      <c r="L89" s="47" t="s">
        <v>21</v>
      </c>
      <c r="M89" s="47" t="s">
        <v>24</v>
      </c>
      <c r="N89" s="47" t="s">
        <v>25</v>
      </c>
      <c r="O89" s="47" t="s">
        <v>27</v>
      </c>
      <c r="P89" s="47" t="s">
        <v>28</v>
      </c>
      <c r="Q89" s="47" t="s">
        <v>29</v>
      </c>
      <c r="R89" s="47" t="s">
        <v>30</v>
      </c>
    </row>
    <row r="90" spans="1:18" ht="15.75">
      <c r="A90" s="115" t="s">
        <v>150</v>
      </c>
      <c r="B90" s="98"/>
      <c r="C90" s="151"/>
      <c r="D90" s="281">
        <f>CRAT!D85</f>
        <v>0</v>
      </c>
      <c r="E90" s="145"/>
      <c r="F90" s="145"/>
      <c r="G90" s="85"/>
      <c r="H90" s="85"/>
      <c r="I90" s="85"/>
      <c r="J90" s="85"/>
      <c r="K90" s="85"/>
      <c r="L90" s="85"/>
      <c r="M90" s="85"/>
      <c r="N90" s="95"/>
      <c r="O90" s="86"/>
      <c r="P90" s="86"/>
      <c r="Q90" s="86"/>
      <c r="R90" s="86"/>
    </row>
    <row r="91" spans="1:18" ht="15.75">
      <c r="A91" s="115" t="s">
        <v>151</v>
      </c>
      <c r="B91" s="37"/>
      <c r="C91" s="151"/>
      <c r="D91" s="281">
        <f>CRAT!D86</f>
        <v>0</v>
      </c>
      <c r="E91" s="144"/>
      <c r="F91" s="144"/>
      <c r="G91" s="85"/>
      <c r="H91" s="85"/>
      <c r="I91" s="85"/>
      <c r="J91" s="85"/>
      <c r="K91" s="85"/>
      <c r="L91" s="85"/>
      <c r="M91" s="85"/>
      <c r="N91" s="95"/>
      <c r="O91" s="86"/>
      <c r="P91" s="86"/>
      <c r="Q91" s="86"/>
      <c r="R91" s="86"/>
    </row>
    <row r="92" spans="1:18" ht="15.75">
      <c r="A92" s="115" t="s">
        <v>152</v>
      </c>
      <c r="B92" s="37"/>
      <c r="C92" s="151"/>
      <c r="D92" s="281">
        <f>CRAT!D87</f>
        <v>0</v>
      </c>
      <c r="E92" s="144"/>
      <c r="F92" s="144"/>
      <c r="G92" s="85"/>
      <c r="H92" s="85"/>
      <c r="I92" s="85"/>
      <c r="J92" s="85"/>
      <c r="K92" s="85"/>
      <c r="L92" s="85"/>
      <c r="M92" s="85"/>
      <c r="N92" s="85"/>
      <c r="O92" s="86"/>
      <c r="P92" s="86"/>
      <c r="Q92" s="86"/>
      <c r="R92" s="86"/>
    </row>
    <row r="93" spans="1:18" ht="15.75">
      <c r="A93" s="115" t="s">
        <v>153</v>
      </c>
      <c r="B93" s="37"/>
      <c r="C93" s="151"/>
      <c r="D93" s="281">
        <f>CRAT!D88</f>
        <v>0</v>
      </c>
      <c r="E93" s="149"/>
      <c r="F93" s="149"/>
      <c r="G93" s="85"/>
      <c r="H93" s="85"/>
      <c r="I93" s="85"/>
      <c r="J93" s="85"/>
      <c r="K93" s="85"/>
      <c r="L93" s="85"/>
      <c r="M93" s="85"/>
      <c r="N93" s="85"/>
      <c r="O93" s="86"/>
      <c r="P93" s="86"/>
      <c r="Q93" s="86"/>
      <c r="R93" s="86"/>
    </row>
    <row r="94" spans="1:18" ht="15.75">
      <c r="A94" s="115" t="s">
        <v>154</v>
      </c>
      <c r="B94" s="37"/>
      <c r="C94" s="151"/>
      <c r="D94" s="281">
        <f>CRAT!D89</f>
        <v>0</v>
      </c>
      <c r="E94" s="269"/>
      <c r="F94" s="269"/>
      <c r="G94" s="90"/>
      <c r="H94" s="90"/>
      <c r="I94" s="90"/>
      <c r="J94" s="90"/>
      <c r="K94" s="90"/>
      <c r="L94" s="90"/>
      <c r="M94" s="90"/>
      <c r="N94" s="90"/>
      <c r="O94" s="91"/>
      <c r="P94" s="91"/>
      <c r="Q94" s="91"/>
      <c r="R94" s="91"/>
    </row>
    <row r="95" spans="1:18" ht="15.75">
      <c r="A95" s="115" t="s">
        <v>205</v>
      </c>
      <c r="B95" s="37"/>
      <c r="C95" s="151"/>
      <c r="D95" s="281">
        <f>CRAT!D90</f>
        <v>0</v>
      </c>
      <c r="E95" s="269"/>
      <c r="F95" s="269"/>
      <c r="G95" s="90"/>
      <c r="H95" s="90"/>
      <c r="I95" s="90"/>
      <c r="J95" s="90"/>
      <c r="K95" s="90"/>
      <c r="L95" s="90"/>
      <c r="M95" s="90"/>
      <c r="N95" s="90"/>
      <c r="O95" s="91"/>
      <c r="P95" s="91"/>
      <c r="Q95" s="91"/>
      <c r="R95" s="91"/>
    </row>
    <row r="96" spans="1:18" ht="15.75">
      <c r="A96" s="115" t="s">
        <v>206</v>
      </c>
      <c r="B96" s="37"/>
      <c r="C96" s="151"/>
      <c r="D96" s="281">
        <f>CRAT!D91</f>
        <v>0</v>
      </c>
      <c r="E96" s="145"/>
      <c r="F96" s="145"/>
      <c r="G96" s="90"/>
      <c r="H96" s="90"/>
      <c r="I96" s="90"/>
      <c r="J96" s="90"/>
      <c r="K96" s="90"/>
      <c r="L96" s="90"/>
      <c r="M96" s="90"/>
      <c r="N96" s="90"/>
      <c r="O96" s="91"/>
      <c r="P96" s="91"/>
      <c r="Q96" s="91"/>
      <c r="R96" s="91"/>
    </row>
    <row r="97" spans="1:18" ht="15.75">
      <c r="A97" s="115" t="s">
        <v>207</v>
      </c>
      <c r="B97" s="37"/>
      <c r="C97" s="151"/>
      <c r="D97" s="281">
        <f>CRAT!D92</f>
        <v>0</v>
      </c>
      <c r="E97" s="144"/>
      <c r="F97" s="144"/>
      <c r="G97" s="90"/>
      <c r="H97" s="90"/>
      <c r="I97" s="90"/>
      <c r="J97" s="90"/>
      <c r="K97" s="90"/>
      <c r="L97" s="90"/>
      <c r="M97" s="90"/>
      <c r="N97" s="90"/>
      <c r="O97" s="91"/>
      <c r="P97" s="91"/>
      <c r="Q97" s="91"/>
      <c r="R97" s="91"/>
    </row>
    <row r="98" spans="1:18" ht="15.75">
      <c r="A98" s="115" t="s">
        <v>208</v>
      </c>
      <c r="B98" s="37"/>
      <c r="C98" s="151"/>
      <c r="D98" s="281">
        <f>CRAT!D93</f>
        <v>0</v>
      </c>
      <c r="E98" s="145"/>
      <c r="F98" s="145"/>
      <c r="G98" s="90"/>
      <c r="H98" s="90"/>
      <c r="I98" s="90"/>
      <c r="J98" s="90"/>
      <c r="K98" s="90"/>
      <c r="L98" s="90"/>
      <c r="M98" s="90"/>
      <c r="N98" s="90"/>
      <c r="O98" s="91"/>
      <c r="P98" s="91"/>
      <c r="Q98" s="91"/>
      <c r="R98" s="91"/>
    </row>
    <row r="99" spans="1:18" ht="15.75">
      <c r="A99" s="115" t="s">
        <v>209</v>
      </c>
      <c r="B99" s="37"/>
      <c r="C99" s="151"/>
      <c r="D99" s="281">
        <f>CRAT!D94</f>
        <v>0</v>
      </c>
      <c r="E99" s="145"/>
      <c r="F99" s="145"/>
      <c r="G99" s="90"/>
      <c r="H99" s="90"/>
      <c r="I99" s="90"/>
      <c r="J99" s="90"/>
      <c r="K99" s="90"/>
      <c r="L99" s="90"/>
      <c r="M99" s="90"/>
      <c r="N99" s="90"/>
      <c r="O99" s="91"/>
      <c r="P99" s="91"/>
      <c r="Q99" s="91"/>
      <c r="R99" s="91"/>
    </row>
    <row r="100" spans="1:18" ht="15.75">
      <c r="A100" s="115" t="s">
        <v>210</v>
      </c>
      <c r="B100" s="37"/>
      <c r="C100" s="151"/>
      <c r="D100" s="281">
        <f>CRAT!D95</f>
        <v>0</v>
      </c>
      <c r="E100" s="144"/>
      <c r="F100" s="144"/>
      <c r="G100" s="90"/>
      <c r="H100" s="90"/>
      <c r="I100" s="90"/>
      <c r="J100" s="90"/>
      <c r="K100" s="90"/>
      <c r="L100" s="90"/>
      <c r="M100" s="90"/>
      <c r="N100" s="90"/>
      <c r="O100" s="91"/>
      <c r="P100" s="91"/>
      <c r="Q100" s="91"/>
      <c r="R100" s="91"/>
    </row>
    <row r="101" spans="1:18" ht="15.75">
      <c r="A101" s="115" t="s">
        <v>211</v>
      </c>
      <c r="B101" s="37"/>
      <c r="C101" s="151"/>
      <c r="D101" s="281">
        <f>CRAT!D96</f>
        <v>0</v>
      </c>
      <c r="E101" s="144"/>
      <c r="F101" s="144"/>
      <c r="G101" s="90"/>
      <c r="H101" s="90"/>
      <c r="I101" s="90"/>
      <c r="J101" s="90"/>
      <c r="K101" s="90"/>
      <c r="L101" s="90"/>
      <c r="M101" s="90"/>
      <c r="N101" s="90"/>
      <c r="O101" s="91"/>
      <c r="P101" s="91"/>
      <c r="Q101" s="91"/>
      <c r="R101" s="91"/>
    </row>
    <row r="102" spans="1:18" ht="15.75">
      <c r="A102" s="115" t="s">
        <v>212</v>
      </c>
      <c r="B102" s="37"/>
      <c r="C102" s="151"/>
      <c r="D102" s="281">
        <f>CRAT!D97</f>
        <v>0</v>
      </c>
      <c r="E102" s="149"/>
      <c r="F102" s="149"/>
      <c r="G102" s="90"/>
      <c r="H102" s="90"/>
      <c r="I102" s="90"/>
      <c r="J102" s="90"/>
      <c r="K102" s="90"/>
      <c r="L102" s="90"/>
      <c r="M102" s="90"/>
      <c r="N102" s="90"/>
      <c r="O102" s="91"/>
      <c r="P102" s="91"/>
      <c r="Q102" s="91"/>
      <c r="R102" s="91"/>
    </row>
    <row r="103" spans="1:18" ht="15.75">
      <c r="A103" s="243" t="s">
        <v>213</v>
      </c>
      <c r="B103" s="37"/>
      <c r="C103" s="151"/>
      <c r="D103" s="281">
        <f>CRAT!D98</f>
        <v>0</v>
      </c>
      <c r="E103" s="269"/>
      <c r="F103" s="269"/>
      <c r="G103" s="90"/>
      <c r="H103" s="90"/>
      <c r="I103" s="90"/>
      <c r="J103" s="90"/>
      <c r="K103" s="90"/>
      <c r="L103" s="90"/>
      <c r="M103" s="90"/>
      <c r="N103" s="90"/>
      <c r="O103" s="91"/>
      <c r="P103" s="91"/>
      <c r="Q103" s="91"/>
      <c r="R103" s="91"/>
    </row>
    <row r="104" spans="1:18" ht="15.75">
      <c r="A104" s="115">
        <v>15</v>
      </c>
      <c r="B104" s="34" t="s">
        <v>102</v>
      </c>
      <c r="C104" s="33"/>
      <c r="D104" s="152"/>
      <c r="E104" s="269"/>
      <c r="F104" s="269"/>
      <c r="G104" s="52">
        <f t="shared" ref="G104:R104" si="6">SUM(G90:G103)</f>
        <v>0</v>
      </c>
      <c r="H104" s="52">
        <f t="shared" si="6"/>
        <v>0</v>
      </c>
      <c r="I104" s="52">
        <f t="shared" si="6"/>
        <v>0</v>
      </c>
      <c r="J104" s="52">
        <f t="shared" si="6"/>
        <v>0</v>
      </c>
      <c r="K104" s="52">
        <f t="shared" si="6"/>
        <v>0</v>
      </c>
      <c r="L104" s="52">
        <f t="shared" si="6"/>
        <v>0</v>
      </c>
      <c r="M104" s="52">
        <f t="shared" si="6"/>
        <v>0</v>
      </c>
      <c r="N104" s="52">
        <f t="shared" si="6"/>
        <v>0</v>
      </c>
      <c r="O104" s="52">
        <f t="shared" si="6"/>
        <v>0</v>
      </c>
      <c r="P104" s="52">
        <f t="shared" si="6"/>
        <v>0</v>
      </c>
      <c r="Q104" s="52">
        <f t="shared" si="6"/>
        <v>0</v>
      </c>
      <c r="R104" s="52">
        <f t="shared" si="6"/>
        <v>0</v>
      </c>
    </row>
    <row r="105" spans="1:18" ht="15.75">
      <c r="A105" s="115"/>
      <c r="C105" s="26"/>
      <c r="D105" s="129"/>
      <c r="E105" s="133"/>
      <c r="F105" s="208"/>
      <c r="G105" s="134"/>
      <c r="H105" s="134"/>
      <c r="I105" s="134"/>
      <c r="J105" s="134"/>
      <c r="K105" s="134"/>
      <c r="L105" s="134"/>
      <c r="M105" s="134"/>
      <c r="N105" s="134"/>
      <c r="O105" s="135"/>
      <c r="P105" s="135"/>
      <c r="Q105" s="135"/>
      <c r="R105" s="136"/>
    </row>
    <row r="106" spans="1:18" ht="15.75">
      <c r="A106" s="115"/>
      <c r="B106" s="22" t="s">
        <v>275</v>
      </c>
      <c r="D106" s="16"/>
      <c r="E106" s="80"/>
      <c r="F106" s="81"/>
      <c r="G106" s="81"/>
      <c r="H106" s="81"/>
      <c r="I106" s="81"/>
      <c r="J106" s="81"/>
      <c r="K106" s="81"/>
      <c r="L106" s="81"/>
      <c r="M106" s="81"/>
      <c r="N106" s="81"/>
      <c r="O106" s="78"/>
      <c r="P106" s="78"/>
      <c r="Q106" s="78"/>
      <c r="R106" s="79"/>
    </row>
    <row r="107" spans="1:18" ht="15.75">
      <c r="A107" s="115"/>
      <c r="B107" s="16" t="s">
        <v>39</v>
      </c>
      <c r="D107" s="61" t="s">
        <v>317</v>
      </c>
      <c r="E107" s="47" t="s">
        <v>135</v>
      </c>
      <c r="F107" s="47" t="s">
        <v>80</v>
      </c>
      <c r="G107" s="47" t="s">
        <v>1</v>
      </c>
      <c r="H107" s="47" t="s">
        <v>2</v>
      </c>
      <c r="I107" s="47" t="s">
        <v>17</v>
      </c>
      <c r="J107" s="47" t="s">
        <v>18</v>
      </c>
      <c r="K107" s="47" t="s">
        <v>20</v>
      </c>
      <c r="L107" s="47" t="s">
        <v>21</v>
      </c>
      <c r="M107" s="47" t="s">
        <v>24</v>
      </c>
      <c r="N107" s="47" t="s">
        <v>25</v>
      </c>
      <c r="O107" s="47" t="s">
        <v>27</v>
      </c>
      <c r="P107" s="47" t="s">
        <v>28</v>
      </c>
      <c r="Q107" s="47" t="s">
        <v>29</v>
      </c>
      <c r="R107" s="47" t="s">
        <v>30</v>
      </c>
    </row>
    <row r="108" spans="1:18" ht="15.75">
      <c r="A108" s="115" t="s">
        <v>74</v>
      </c>
      <c r="B108" s="352" t="s">
        <v>390</v>
      </c>
      <c r="C108" s="30"/>
      <c r="D108" s="313" t="str">
        <f>CRAT!D103</f>
        <v>Wind</v>
      </c>
      <c r="E108" s="145">
        <v>0</v>
      </c>
      <c r="F108" s="145">
        <v>0</v>
      </c>
      <c r="G108" s="273">
        <v>0</v>
      </c>
      <c r="H108" s="273">
        <v>107497.47001400001</v>
      </c>
      <c r="I108" s="273">
        <v>212906.375375</v>
      </c>
      <c r="J108" s="273">
        <v>212927.67042899999</v>
      </c>
      <c r="K108" s="273">
        <v>212921.43198200001</v>
      </c>
      <c r="L108" s="273">
        <v>213218.580269</v>
      </c>
      <c r="M108" s="273">
        <v>212924.51893600001</v>
      </c>
      <c r="N108" s="273">
        <v>212920.44414500002</v>
      </c>
      <c r="O108" s="274">
        <v>212922.58765500001</v>
      </c>
      <c r="P108" s="274">
        <v>213221.384728</v>
      </c>
      <c r="Q108" s="274">
        <v>212923.15116199999</v>
      </c>
      <c r="R108" s="274">
        <v>212923.42467099999</v>
      </c>
    </row>
    <row r="109" spans="1:18" ht="15.75">
      <c r="A109" s="115" t="s">
        <v>75</v>
      </c>
      <c r="B109" s="352" t="s">
        <v>391</v>
      </c>
      <c r="C109" s="30"/>
      <c r="D109" s="313" t="str">
        <f>CRAT!D104</f>
        <v>Solar PV</v>
      </c>
      <c r="E109" s="144">
        <v>0</v>
      </c>
      <c r="F109" s="144">
        <v>0</v>
      </c>
      <c r="G109" s="273">
        <v>0</v>
      </c>
      <c r="H109" s="273">
        <v>42593.68</v>
      </c>
      <c r="I109" s="273">
        <v>42495.17</v>
      </c>
      <c r="J109" s="273">
        <v>42495.17</v>
      </c>
      <c r="K109" s="273">
        <v>42495.17</v>
      </c>
      <c r="L109" s="273">
        <v>42593.68</v>
      </c>
      <c r="M109" s="273">
        <v>42495.169998999998</v>
      </c>
      <c r="N109" s="273">
        <v>42495.17</v>
      </c>
      <c r="O109" s="274">
        <v>42495.17</v>
      </c>
      <c r="P109" s="274">
        <v>42593.679999</v>
      </c>
      <c r="Q109" s="274">
        <v>42495.17</v>
      </c>
      <c r="R109" s="274">
        <v>42495.17</v>
      </c>
    </row>
    <row r="110" spans="1:18" ht="15.75">
      <c r="A110" s="115" t="s">
        <v>76</v>
      </c>
      <c r="B110" s="37"/>
      <c r="C110" s="30"/>
      <c r="D110" s="313">
        <f>CRAT!D105</f>
        <v>0</v>
      </c>
      <c r="E110" s="144"/>
      <c r="F110" s="144"/>
      <c r="G110" s="89"/>
      <c r="H110" s="89"/>
      <c r="I110" s="89"/>
      <c r="J110" s="89"/>
      <c r="K110" s="89"/>
      <c r="L110" s="89"/>
      <c r="M110" s="89"/>
      <c r="N110" s="89"/>
      <c r="O110" s="86"/>
      <c r="P110" s="86"/>
      <c r="Q110" s="86"/>
      <c r="R110" s="86"/>
    </row>
    <row r="111" spans="1:18" ht="15.75">
      <c r="A111" s="115" t="s">
        <v>77</v>
      </c>
      <c r="B111" s="37"/>
      <c r="C111" s="30"/>
      <c r="D111" s="313">
        <f>CRAT!D106</f>
        <v>0</v>
      </c>
      <c r="E111" s="149"/>
      <c r="F111" s="149"/>
      <c r="G111" s="89"/>
      <c r="H111" s="89"/>
      <c r="I111" s="89"/>
      <c r="J111" s="89"/>
      <c r="K111" s="89"/>
      <c r="L111" s="89"/>
      <c r="M111" s="89"/>
      <c r="N111" s="89"/>
      <c r="O111" s="86"/>
      <c r="P111" s="86"/>
      <c r="Q111" s="86"/>
      <c r="R111" s="86"/>
    </row>
    <row r="112" spans="1:18" ht="15.75">
      <c r="A112" s="115" t="s">
        <v>78</v>
      </c>
      <c r="B112" s="37"/>
      <c r="C112" s="30"/>
      <c r="D112" s="313">
        <f>CRAT!D107</f>
        <v>0</v>
      </c>
      <c r="E112" s="269"/>
      <c r="F112" s="269"/>
      <c r="G112" s="89"/>
      <c r="H112" s="89"/>
      <c r="I112" s="89"/>
      <c r="J112" s="89"/>
      <c r="K112" s="89"/>
      <c r="L112" s="89"/>
      <c r="M112" s="89"/>
      <c r="N112" s="89"/>
      <c r="O112" s="86"/>
      <c r="P112" s="86"/>
      <c r="Q112" s="86"/>
      <c r="R112" s="86"/>
    </row>
    <row r="113" spans="1:18" ht="15.75">
      <c r="A113" s="115" t="s">
        <v>217</v>
      </c>
      <c r="B113" s="37"/>
      <c r="C113" s="30"/>
      <c r="D113" s="313">
        <f>CRAT!D108</f>
        <v>0</v>
      </c>
      <c r="E113" s="269"/>
      <c r="F113" s="269"/>
      <c r="G113" s="131"/>
      <c r="H113" s="131"/>
      <c r="I113" s="131"/>
      <c r="J113" s="131"/>
      <c r="K113" s="131"/>
      <c r="L113" s="131"/>
      <c r="M113" s="131"/>
      <c r="N113" s="131"/>
      <c r="O113" s="222"/>
      <c r="P113" s="222"/>
      <c r="Q113" s="222"/>
      <c r="R113" s="222"/>
    </row>
    <row r="114" spans="1:18" ht="15.75">
      <c r="A114" s="115" t="s">
        <v>218</v>
      </c>
      <c r="B114" s="37"/>
      <c r="C114" s="30"/>
      <c r="D114" s="313">
        <f>CRAT!D109</f>
        <v>0</v>
      </c>
      <c r="E114" s="145"/>
      <c r="F114" s="145"/>
      <c r="G114" s="131"/>
      <c r="H114" s="131"/>
      <c r="I114" s="131"/>
      <c r="J114" s="131"/>
      <c r="K114" s="131"/>
      <c r="L114" s="131"/>
      <c r="M114" s="131"/>
      <c r="N114" s="131"/>
      <c r="O114" s="222"/>
      <c r="P114" s="222"/>
      <c r="Q114" s="222"/>
      <c r="R114" s="222"/>
    </row>
    <row r="115" spans="1:18" ht="15.75">
      <c r="A115" s="115" t="s">
        <v>219</v>
      </c>
      <c r="B115" s="37"/>
      <c r="C115" s="30"/>
      <c r="D115" s="313">
        <f>CRAT!D110</f>
        <v>0</v>
      </c>
      <c r="E115" s="144"/>
      <c r="F115" s="144"/>
      <c r="G115" s="131"/>
      <c r="H115" s="131"/>
      <c r="I115" s="131"/>
      <c r="J115" s="131"/>
      <c r="K115" s="131"/>
      <c r="L115" s="131"/>
      <c r="M115" s="131"/>
      <c r="N115" s="131"/>
      <c r="O115" s="222"/>
      <c r="P115" s="222"/>
      <c r="Q115" s="222"/>
      <c r="R115" s="222"/>
    </row>
    <row r="116" spans="1:18" ht="15.75">
      <c r="A116" s="115" t="s">
        <v>220</v>
      </c>
      <c r="B116" s="37"/>
      <c r="C116" s="30"/>
      <c r="D116" s="313">
        <f>CRAT!D111</f>
        <v>0</v>
      </c>
      <c r="E116" s="145"/>
      <c r="F116" s="145"/>
      <c r="G116" s="131"/>
      <c r="H116" s="131"/>
      <c r="I116" s="131"/>
      <c r="J116" s="131"/>
      <c r="K116" s="131"/>
      <c r="L116" s="131"/>
      <c r="M116" s="131"/>
      <c r="N116" s="131"/>
      <c r="O116" s="222"/>
      <c r="P116" s="222"/>
      <c r="Q116" s="222"/>
      <c r="R116" s="222"/>
    </row>
    <row r="117" spans="1:18" ht="15.75">
      <c r="A117" s="115" t="s">
        <v>221</v>
      </c>
      <c r="B117" s="37"/>
      <c r="C117" s="30"/>
      <c r="D117" s="313">
        <f>CRAT!D112</f>
        <v>0</v>
      </c>
      <c r="E117" s="145"/>
      <c r="F117" s="145"/>
      <c r="G117" s="131"/>
      <c r="H117" s="131"/>
      <c r="I117" s="131"/>
      <c r="J117" s="131"/>
      <c r="K117" s="131"/>
      <c r="L117" s="131"/>
      <c r="M117" s="131"/>
      <c r="N117" s="131"/>
      <c r="O117" s="222"/>
      <c r="P117" s="222"/>
      <c r="Q117" s="222"/>
      <c r="R117" s="222"/>
    </row>
    <row r="118" spans="1:18" ht="15.75">
      <c r="A118" s="115" t="s">
        <v>222</v>
      </c>
      <c r="B118" s="37"/>
      <c r="C118" s="30"/>
      <c r="D118" s="313">
        <f>CRAT!D113</f>
        <v>0</v>
      </c>
      <c r="E118" s="144"/>
      <c r="F118" s="144"/>
      <c r="G118" s="131"/>
      <c r="H118" s="131"/>
      <c r="I118" s="131"/>
      <c r="J118" s="131"/>
      <c r="K118" s="131"/>
      <c r="L118" s="131"/>
      <c r="M118" s="131"/>
      <c r="N118" s="131"/>
      <c r="O118" s="222"/>
      <c r="P118" s="222"/>
      <c r="Q118" s="222"/>
      <c r="R118" s="222"/>
    </row>
    <row r="119" spans="1:18" ht="15.75">
      <c r="A119" s="115" t="s">
        <v>223</v>
      </c>
      <c r="B119" s="37"/>
      <c r="C119" s="30"/>
      <c r="D119" s="313">
        <f>CRAT!D114</f>
        <v>0</v>
      </c>
      <c r="E119" s="144"/>
      <c r="F119" s="144"/>
      <c r="G119" s="131"/>
      <c r="H119" s="131"/>
      <c r="I119" s="131"/>
      <c r="J119" s="131"/>
      <c r="K119" s="131"/>
      <c r="L119" s="131"/>
      <c r="M119" s="131"/>
      <c r="N119" s="131"/>
      <c r="O119" s="222"/>
      <c r="P119" s="222"/>
      <c r="Q119" s="222"/>
      <c r="R119" s="222"/>
    </row>
    <row r="120" spans="1:18" ht="15.75">
      <c r="A120" s="115" t="s">
        <v>224</v>
      </c>
      <c r="B120" s="37"/>
      <c r="C120" s="30"/>
      <c r="D120" s="313">
        <f>CRAT!D115</f>
        <v>0</v>
      </c>
      <c r="E120" s="149"/>
      <c r="F120" s="149"/>
      <c r="G120" s="131"/>
      <c r="H120" s="131"/>
      <c r="I120" s="131"/>
      <c r="J120" s="131"/>
      <c r="K120" s="131"/>
      <c r="L120" s="131"/>
      <c r="M120" s="131"/>
      <c r="N120" s="131"/>
      <c r="O120" s="222"/>
      <c r="P120" s="222"/>
      <c r="Q120" s="222"/>
      <c r="R120" s="222"/>
    </row>
    <row r="121" spans="1:18" ht="15.75">
      <c r="A121" s="243" t="s">
        <v>225</v>
      </c>
      <c r="B121" s="37"/>
      <c r="C121" s="30"/>
      <c r="D121" s="313">
        <f>CRAT!D116</f>
        <v>0</v>
      </c>
      <c r="E121" s="269"/>
      <c r="F121" s="269"/>
      <c r="G121" s="131"/>
      <c r="H121" s="131"/>
      <c r="I121" s="131"/>
      <c r="J121" s="131"/>
      <c r="K121" s="131"/>
      <c r="L121" s="131"/>
      <c r="M121" s="131"/>
      <c r="N121" s="131"/>
      <c r="O121" s="222"/>
      <c r="P121" s="222"/>
      <c r="Q121" s="222"/>
      <c r="R121" s="222"/>
    </row>
    <row r="122" spans="1:18" ht="15.75">
      <c r="A122" s="115">
        <v>16</v>
      </c>
      <c r="B122" s="34" t="s">
        <v>103</v>
      </c>
      <c r="C122" s="33"/>
      <c r="D122" s="64"/>
      <c r="E122" s="269"/>
      <c r="F122" s="269"/>
      <c r="G122" s="52">
        <f>SUM(G108:G121)</f>
        <v>0</v>
      </c>
      <c r="H122" s="52">
        <f t="shared" ref="H122:R122" si="7">SUM(H108:H121)</f>
        <v>150091.15001400001</v>
      </c>
      <c r="I122" s="52">
        <f t="shared" si="7"/>
        <v>255401.54537499999</v>
      </c>
      <c r="J122" s="52">
        <f t="shared" si="7"/>
        <v>255422.84042899997</v>
      </c>
      <c r="K122" s="52">
        <f t="shared" si="7"/>
        <v>255416.60198199999</v>
      </c>
      <c r="L122" s="52">
        <f t="shared" si="7"/>
        <v>255812.26026899999</v>
      </c>
      <c r="M122" s="52">
        <f t="shared" si="7"/>
        <v>255419.68893500001</v>
      </c>
      <c r="N122" s="52">
        <f t="shared" si="7"/>
        <v>255415.614145</v>
      </c>
      <c r="O122" s="52">
        <f t="shared" si="7"/>
        <v>255417.75765500002</v>
      </c>
      <c r="P122" s="52">
        <f t="shared" si="7"/>
        <v>255815.06472700002</v>
      </c>
      <c r="Q122" s="52">
        <f t="shared" si="7"/>
        <v>255418.32116200001</v>
      </c>
      <c r="R122" s="52">
        <f t="shared" si="7"/>
        <v>255418.59467099997</v>
      </c>
    </row>
    <row r="123" spans="1:18" ht="15.75">
      <c r="A123" s="115"/>
      <c r="B123" s="141"/>
      <c r="C123" s="139"/>
      <c r="D123" s="140"/>
      <c r="E123" s="81"/>
      <c r="F123" s="81"/>
      <c r="G123" s="81"/>
      <c r="H123" s="81"/>
      <c r="I123" s="81"/>
      <c r="J123" s="81"/>
      <c r="K123" s="81"/>
      <c r="L123" s="81"/>
      <c r="M123" s="81"/>
      <c r="N123" s="81"/>
      <c r="O123" s="81"/>
      <c r="P123" s="81"/>
      <c r="Q123" s="81"/>
      <c r="R123" s="142"/>
    </row>
    <row r="124" spans="1:18" ht="15" customHeight="1">
      <c r="A124" s="115">
        <v>17</v>
      </c>
      <c r="B124" s="35" t="s">
        <v>168</v>
      </c>
      <c r="C124" s="36"/>
      <c r="D124" s="62"/>
      <c r="E124" s="269"/>
      <c r="F124" s="269"/>
      <c r="G124" s="63">
        <f t="shared" ref="G124:R124" si="8">G122+G104</f>
        <v>0</v>
      </c>
      <c r="H124" s="63">
        <f t="shared" si="8"/>
        <v>150091.15001400001</v>
      </c>
      <c r="I124" s="63">
        <f t="shared" si="8"/>
        <v>255401.54537499999</v>
      </c>
      <c r="J124" s="63">
        <f t="shared" si="8"/>
        <v>255422.84042899997</v>
      </c>
      <c r="K124" s="63">
        <f t="shared" si="8"/>
        <v>255416.60198199999</v>
      </c>
      <c r="L124" s="63">
        <f t="shared" si="8"/>
        <v>255812.26026899999</v>
      </c>
      <c r="M124" s="63">
        <f t="shared" si="8"/>
        <v>255419.68893500001</v>
      </c>
      <c r="N124" s="63">
        <f t="shared" si="8"/>
        <v>255415.614145</v>
      </c>
      <c r="O124" s="63">
        <f t="shared" si="8"/>
        <v>255417.75765500002</v>
      </c>
      <c r="P124" s="63">
        <f t="shared" si="8"/>
        <v>255815.06472700002</v>
      </c>
      <c r="Q124" s="63">
        <f t="shared" si="8"/>
        <v>255418.32116200001</v>
      </c>
      <c r="R124" s="63">
        <f t="shared" si="8"/>
        <v>255418.59467099997</v>
      </c>
    </row>
    <row r="125" spans="1:18" ht="15" customHeight="1">
      <c r="A125" s="115"/>
      <c r="B125" s="96"/>
      <c r="C125" s="97"/>
      <c r="D125" s="16"/>
      <c r="E125" s="303"/>
      <c r="F125" s="303"/>
      <c r="G125" s="59"/>
      <c r="H125" s="59"/>
      <c r="I125" s="59"/>
      <c r="J125" s="59"/>
      <c r="K125" s="59"/>
      <c r="L125" s="59"/>
      <c r="M125" s="59"/>
      <c r="N125" s="59"/>
      <c r="O125" s="59"/>
      <c r="P125" s="59"/>
      <c r="Q125" s="59"/>
      <c r="R125" s="59"/>
    </row>
    <row r="126" spans="1:18" ht="15" customHeight="1">
      <c r="A126" s="115" t="s">
        <v>303</v>
      </c>
      <c r="B126" s="34" t="s">
        <v>309</v>
      </c>
      <c r="C126" s="262"/>
      <c r="D126" s="263"/>
      <c r="E126" s="269"/>
      <c r="F126" s="269"/>
      <c r="G126" s="264"/>
      <c r="H126" s="264"/>
      <c r="I126" s="264"/>
      <c r="J126" s="264"/>
      <c r="K126" s="264"/>
      <c r="L126" s="264"/>
      <c r="M126" s="264"/>
      <c r="N126" s="264"/>
      <c r="O126" s="264"/>
      <c r="P126" s="264"/>
      <c r="Q126" s="264"/>
      <c r="R126" s="264"/>
    </row>
    <row r="127" spans="1:18" ht="15" customHeight="1">
      <c r="A127" s="115"/>
      <c r="B127" s="147"/>
      <c r="C127" s="97"/>
      <c r="D127" s="16"/>
      <c r="E127" s="59"/>
      <c r="F127" s="59"/>
      <c r="G127" s="59"/>
      <c r="H127" s="59"/>
      <c r="I127" s="59"/>
      <c r="J127" s="59"/>
      <c r="K127" s="59"/>
      <c r="L127" s="59"/>
      <c r="M127" s="59"/>
      <c r="N127" s="59"/>
      <c r="O127" s="59"/>
      <c r="P127" s="59"/>
      <c r="Q127" s="59"/>
      <c r="R127" s="59"/>
    </row>
    <row r="128" spans="1:18" ht="18">
      <c r="A128" s="115"/>
      <c r="B128" s="245" t="s">
        <v>276</v>
      </c>
      <c r="D128" s="16"/>
      <c r="E128" s="68"/>
      <c r="F128" s="68"/>
      <c r="G128" s="68"/>
      <c r="H128" s="68"/>
      <c r="I128" s="68"/>
      <c r="J128" s="68"/>
      <c r="K128" s="68"/>
      <c r="L128" s="68"/>
      <c r="M128" s="68"/>
      <c r="N128" s="68"/>
      <c r="O128" s="60"/>
      <c r="P128" s="60"/>
      <c r="Q128" s="60"/>
      <c r="R128" s="60"/>
    </row>
    <row r="129" spans="1:18" ht="15.75">
      <c r="A129" s="115"/>
      <c r="B129" s="22"/>
      <c r="C129" s="26"/>
      <c r="D129" s="22"/>
    </row>
    <row r="130" spans="1:18" ht="15.75">
      <c r="A130" s="115"/>
      <c r="B130" s="16"/>
      <c r="C130" s="17"/>
      <c r="D130" s="155"/>
      <c r="E130" s="153" t="s">
        <v>135</v>
      </c>
      <c r="F130" s="153" t="s">
        <v>80</v>
      </c>
      <c r="G130" s="47" t="s">
        <v>1</v>
      </c>
      <c r="H130" s="47" t="s">
        <v>2</v>
      </c>
      <c r="I130" s="47" t="s">
        <v>17</v>
      </c>
      <c r="J130" s="47" t="s">
        <v>18</v>
      </c>
      <c r="K130" s="47" t="s">
        <v>20</v>
      </c>
      <c r="L130" s="47" t="s">
        <v>21</v>
      </c>
      <c r="M130" s="47" t="s">
        <v>24</v>
      </c>
      <c r="N130" s="47" t="s">
        <v>25</v>
      </c>
      <c r="O130" s="47" t="s">
        <v>27</v>
      </c>
      <c r="P130" s="47" t="s">
        <v>28</v>
      </c>
      <c r="Q130" s="47" t="s">
        <v>29</v>
      </c>
      <c r="R130" s="47" t="s">
        <v>30</v>
      </c>
    </row>
    <row r="131" spans="1:18" ht="15.75">
      <c r="A131" s="115">
        <v>18</v>
      </c>
      <c r="B131" s="35" t="s">
        <v>277</v>
      </c>
      <c r="C131" s="69"/>
      <c r="D131" s="154"/>
      <c r="E131" s="269">
        <v>157782</v>
      </c>
      <c r="F131" s="269">
        <v>88631</v>
      </c>
      <c r="G131" s="353">
        <v>251018.48694500001</v>
      </c>
      <c r="H131" s="353">
        <v>324962.15153799998</v>
      </c>
      <c r="I131" s="353">
        <v>258747.71667200001</v>
      </c>
      <c r="J131" s="353">
        <v>212840.36835399998</v>
      </c>
      <c r="K131" s="353">
        <v>228429.05737300002</v>
      </c>
      <c r="L131" s="353">
        <v>141169.30086300001</v>
      </c>
      <c r="M131" s="353">
        <v>188783.524687</v>
      </c>
      <c r="N131" s="353">
        <v>214525.82852500002</v>
      </c>
      <c r="O131" s="353">
        <v>217977.55981199999</v>
      </c>
      <c r="P131" s="353">
        <v>220086.79693299998</v>
      </c>
      <c r="Q131" s="353">
        <v>265038.03432099998</v>
      </c>
      <c r="R131" s="353">
        <v>236805.75672200002</v>
      </c>
    </row>
    <row r="132" spans="1:18" ht="15" customHeight="1">
      <c r="A132" s="115" t="s">
        <v>371</v>
      </c>
      <c r="B132" s="35" t="s">
        <v>374</v>
      </c>
      <c r="C132" s="262"/>
      <c r="D132" s="263"/>
      <c r="E132" s="269">
        <v>32503</v>
      </c>
      <c r="F132" s="269">
        <v>45917</v>
      </c>
      <c r="G132" s="353">
        <v>436024.88604999997</v>
      </c>
      <c r="H132" s="353">
        <v>669541.43896699999</v>
      </c>
      <c r="I132" s="353">
        <v>769655.69848200004</v>
      </c>
      <c r="J132" s="353">
        <v>619978.07955699996</v>
      </c>
      <c r="K132" s="353">
        <v>597349.17709799996</v>
      </c>
      <c r="L132" s="353">
        <v>708527.50762800011</v>
      </c>
      <c r="M132" s="353">
        <v>698227.22536300006</v>
      </c>
      <c r="N132" s="353">
        <v>595536.95125099993</v>
      </c>
      <c r="O132" s="353">
        <v>596132.20602799999</v>
      </c>
      <c r="P132" s="353">
        <v>592264.73694600002</v>
      </c>
      <c r="Q132" s="353">
        <v>620809.70614599995</v>
      </c>
      <c r="R132" s="353">
        <v>570717.42166599992</v>
      </c>
    </row>
    <row r="133" spans="1:18" ht="15" customHeight="1">
      <c r="A133" s="115"/>
      <c r="C133" s="97"/>
      <c r="D133" s="16"/>
      <c r="E133" s="59"/>
      <c r="F133" s="59"/>
      <c r="G133" s="59"/>
      <c r="H133" s="59"/>
      <c r="I133" s="59"/>
      <c r="J133" s="59"/>
      <c r="K133" s="59"/>
      <c r="L133" s="59"/>
      <c r="M133" s="59"/>
      <c r="N133" s="59"/>
      <c r="O133" s="59"/>
      <c r="P133" s="59"/>
      <c r="Q133" s="59"/>
      <c r="R133" s="59"/>
    </row>
    <row r="134" spans="1:18" ht="18">
      <c r="A134" s="115"/>
      <c r="B134" s="247" t="s">
        <v>15</v>
      </c>
      <c r="D134" s="16"/>
      <c r="E134" s="59"/>
      <c r="F134" s="59"/>
      <c r="G134" s="59"/>
      <c r="H134" s="59"/>
      <c r="I134" s="59"/>
      <c r="J134" s="59"/>
      <c r="K134" s="59"/>
      <c r="L134" s="59"/>
      <c r="M134" s="59"/>
      <c r="N134" s="59"/>
      <c r="O134" s="59"/>
      <c r="P134" s="59"/>
      <c r="Q134" s="59"/>
      <c r="R134" s="59"/>
    </row>
    <row r="135" spans="1:18" ht="15.75">
      <c r="A135" s="115"/>
      <c r="B135" s="16"/>
      <c r="D135" s="16"/>
      <c r="E135" s="47" t="s">
        <v>135</v>
      </c>
      <c r="F135" s="47" t="s">
        <v>80</v>
      </c>
      <c r="G135" s="47" t="s">
        <v>1</v>
      </c>
      <c r="H135" s="47" t="s">
        <v>2</v>
      </c>
      <c r="I135" s="47" t="s">
        <v>17</v>
      </c>
      <c r="J135" s="47" t="s">
        <v>18</v>
      </c>
      <c r="K135" s="47" t="s">
        <v>20</v>
      </c>
      <c r="L135" s="47" t="s">
        <v>21</v>
      </c>
      <c r="M135" s="47" t="s">
        <v>24</v>
      </c>
      <c r="N135" s="47" t="s">
        <v>25</v>
      </c>
      <c r="O135" s="47" t="s">
        <v>27</v>
      </c>
      <c r="P135" s="47" t="s">
        <v>28</v>
      </c>
      <c r="Q135" s="47" t="s">
        <v>29</v>
      </c>
      <c r="R135" s="47" t="s">
        <v>30</v>
      </c>
    </row>
    <row r="136" spans="1:18" ht="15.75">
      <c r="A136" s="115">
        <v>19</v>
      </c>
      <c r="B136" s="34" t="s">
        <v>304</v>
      </c>
      <c r="C136" s="30"/>
      <c r="D136" s="69"/>
      <c r="E136" s="127">
        <f>E80+E124+E126</f>
        <v>1179244</v>
      </c>
      <c r="F136" s="127">
        <f t="shared" ref="F136:R136" si="9">F80+F124+F126</f>
        <v>1217025</v>
      </c>
      <c r="G136" s="261">
        <f t="shared" si="9"/>
        <v>1386680.3408360002</v>
      </c>
      <c r="H136" s="261">
        <f t="shared" si="9"/>
        <v>1547458.911779</v>
      </c>
      <c r="I136" s="261">
        <f t="shared" si="9"/>
        <v>1709552.4006109999</v>
      </c>
      <c r="J136" s="261">
        <f t="shared" si="9"/>
        <v>1601008.2912699999</v>
      </c>
      <c r="K136" s="261">
        <f t="shared" si="9"/>
        <v>1562087.1554380001</v>
      </c>
      <c r="L136" s="261">
        <f t="shared" si="9"/>
        <v>1756541.308488</v>
      </c>
      <c r="M136" s="261">
        <f t="shared" si="9"/>
        <v>1700141.766819</v>
      </c>
      <c r="N136" s="261">
        <f t="shared" si="9"/>
        <v>1664995.2706190001</v>
      </c>
      <c r="O136" s="261">
        <f t="shared" si="9"/>
        <v>1657682.869958</v>
      </c>
      <c r="P136" s="261">
        <f t="shared" si="9"/>
        <v>1608839.0872769998</v>
      </c>
      <c r="Q136" s="261">
        <f t="shared" si="9"/>
        <v>1584970.159709</v>
      </c>
      <c r="R136" s="261">
        <f t="shared" si="9"/>
        <v>1566031.4342080003</v>
      </c>
    </row>
    <row r="137" spans="1:18" ht="15.75">
      <c r="A137" s="115" t="s">
        <v>290</v>
      </c>
      <c r="B137" s="173" t="s">
        <v>308</v>
      </c>
      <c r="C137" s="30"/>
      <c r="D137" s="69"/>
      <c r="E137" s="127">
        <f>E77</f>
        <v>0</v>
      </c>
      <c r="F137" s="127">
        <f t="shared" ref="F137:R137" si="10">F77</f>
        <v>0</v>
      </c>
      <c r="G137" s="261">
        <f t="shared" si="10"/>
        <v>0</v>
      </c>
      <c r="H137" s="261">
        <f t="shared" si="10"/>
        <v>0</v>
      </c>
      <c r="I137" s="261">
        <f t="shared" si="10"/>
        <v>0</v>
      </c>
      <c r="J137" s="261">
        <f t="shared" si="10"/>
        <v>0</v>
      </c>
      <c r="K137" s="261">
        <f t="shared" si="10"/>
        <v>0</v>
      </c>
      <c r="L137" s="261">
        <f t="shared" si="10"/>
        <v>0</v>
      </c>
      <c r="M137" s="261">
        <f t="shared" si="10"/>
        <v>0</v>
      </c>
      <c r="N137" s="261">
        <f t="shared" si="10"/>
        <v>0</v>
      </c>
      <c r="O137" s="261">
        <f t="shared" si="10"/>
        <v>0</v>
      </c>
      <c r="P137" s="261">
        <f t="shared" si="10"/>
        <v>0</v>
      </c>
      <c r="Q137" s="261">
        <f t="shared" si="10"/>
        <v>0</v>
      </c>
      <c r="R137" s="261">
        <f t="shared" si="10"/>
        <v>0</v>
      </c>
    </row>
    <row r="138" spans="1:18" ht="15.75">
      <c r="A138" s="115">
        <v>20</v>
      </c>
      <c r="B138" s="34" t="s">
        <v>372</v>
      </c>
      <c r="C138" s="30"/>
      <c r="D138" s="69"/>
      <c r="E138" s="127">
        <f>E131-E132</f>
        <v>125279</v>
      </c>
      <c r="F138" s="127">
        <f>F131-F132</f>
        <v>42714</v>
      </c>
      <c r="G138" s="261">
        <f t="shared" ref="G138:R138" si="11">G131-G132</f>
        <v>-185006.39910499996</v>
      </c>
      <c r="H138" s="261">
        <f t="shared" si="11"/>
        <v>-344579.28742900002</v>
      </c>
      <c r="I138" s="261">
        <f t="shared" si="11"/>
        <v>-510907.98181000003</v>
      </c>
      <c r="J138" s="261">
        <f t="shared" si="11"/>
        <v>-407137.71120299998</v>
      </c>
      <c r="K138" s="261">
        <f t="shared" si="11"/>
        <v>-368920.11972499994</v>
      </c>
      <c r="L138" s="261">
        <f t="shared" si="11"/>
        <v>-567358.20676500013</v>
      </c>
      <c r="M138" s="261">
        <f t="shared" si="11"/>
        <v>-509443.70067600009</v>
      </c>
      <c r="N138" s="261">
        <f t="shared" si="11"/>
        <v>-381011.12272599991</v>
      </c>
      <c r="O138" s="261">
        <f t="shared" si="11"/>
        <v>-378154.64621599996</v>
      </c>
      <c r="P138" s="261">
        <f t="shared" si="11"/>
        <v>-372177.94001300004</v>
      </c>
      <c r="Q138" s="261">
        <f t="shared" si="11"/>
        <v>-355771.67182499997</v>
      </c>
      <c r="R138" s="261">
        <f t="shared" si="11"/>
        <v>-333911.6649439999</v>
      </c>
    </row>
    <row r="139" spans="1:18" ht="15.75">
      <c r="A139" s="254">
        <v>21</v>
      </c>
      <c r="B139" s="34" t="s">
        <v>291</v>
      </c>
      <c r="C139" s="30"/>
      <c r="D139" s="62"/>
      <c r="E139" s="127">
        <f t="shared" ref="E139:R139" si="12">E136-E137+E138</f>
        <v>1304523</v>
      </c>
      <c r="F139" s="127">
        <f t="shared" si="12"/>
        <v>1259739</v>
      </c>
      <c r="G139" s="261">
        <f t="shared" si="12"/>
        <v>1201673.9417310003</v>
      </c>
      <c r="H139" s="261">
        <f t="shared" si="12"/>
        <v>1202879.6243499999</v>
      </c>
      <c r="I139" s="261">
        <f t="shared" si="12"/>
        <v>1198644.4188009999</v>
      </c>
      <c r="J139" s="261">
        <f t="shared" si="12"/>
        <v>1193870.5800669999</v>
      </c>
      <c r="K139" s="261">
        <f t="shared" si="12"/>
        <v>1193167.0357130002</v>
      </c>
      <c r="L139" s="261">
        <f t="shared" si="12"/>
        <v>1189183.1017229999</v>
      </c>
      <c r="M139" s="261">
        <f t="shared" si="12"/>
        <v>1190698.066143</v>
      </c>
      <c r="N139" s="261">
        <f t="shared" si="12"/>
        <v>1283984.1478930002</v>
      </c>
      <c r="O139" s="261">
        <f t="shared" si="12"/>
        <v>1279528.2237420001</v>
      </c>
      <c r="P139" s="261">
        <f t="shared" si="12"/>
        <v>1236661.1472639998</v>
      </c>
      <c r="Q139" s="261">
        <f t="shared" si="12"/>
        <v>1229198.4878839999</v>
      </c>
      <c r="R139" s="261">
        <f t="shared" si="12"/>
        <v>1232119.7692640005</v>
      </c>
    </row>
    <row r="140" spans="1:18" ht="15.75">
      <c r="A140" s="115">
        <v>22</v>
      </c>
      <c r="B140" s="34" t="s">
        <v>95</v>
      </c>
      <c r="C140" s="30"/>
      <c r="D140" s="62"/>
      <c r="E140" s="127">
        <f t="shared" ref="E140:R140" si="13">E17</f>
        <v>1124763</v>
      </c>
      <c r="F140" s="127">
        <f t="shared" si="13"/>
        <v>1109716</v>
      </c>
      <c r="G140" s="63">
        <f t="shared" si="13"/>
        <v>1131017</v>
      </c>
      <c r="H140" s="63">
        <f t="shared" si="13"/>
        <v>1130895</v>
      </c>
      <c r="I140" s="63">
        <f t="shared" si="13"/>
        <v>1125830</v>
      </c>
      <c r="J140" s="63">
        <f t="shared" si="13"/>
        <v>1120272</v>
      </c>
      <c r="K140" s="63">
        <f t="shared" si="13"/>
        <v>1119348</v>
      </c>
      <c r="L140" s="63">
        <f t="shared" si="13"/>
        <v>1114973</v>
      </c>
      <c r="M140" s="63">
        <f t="shared" si="13"/>
        <v>1110388</v>
      </c>
      <c r="N140" s="63">
        <f t="shared" si="13"/>
        <v>1105523</v>
      </c>
      <c r="O140" s="63">
        <f t="shared" si="13"/>
        <v>1100398</v>
      </c>
      <c r="P140" s="63">
        <f t="shared" si="13"/>
        <v>1094837</v>
      </c>
      <c r="Q140" s="63">
        <f t="shared" si="13"/>
        <v>1089478</v>
      </c>
      <c r="R140" s="63">
        <f t="shared" si="13"/>
        <v>1087672</v>
      </c>
    </row>
    <row r="141" spans="1:18" ht="15.75">
      <c r="A141" s="115">
        <v>23</v>
      </c>
      <c r="B141" s="34" t="s">
        <v>292</v>
      </c>
      <c r="C141" s="30"/>
      <c r="D141" s="69"/>
      <c r="E141" s="127">
        <f>E139-E140</f>
        <v>179760</v>
      </c>
      <c r="F141" s="127">
        <f>F139-F140</f>
        <v>150023</v>
      </c>
      <c r="G141" s="63">
        <f t="shared" ref="G141:R141" si="14">G139-G140</f>
        <v>70656.941731000319</v>
      </c>
      <c r="H141" s="63">
        <f t="shared" si="14"/>
        <v>71984.62434999994</v>
      </c>
      <c r="I141" s="63">
        <f t="shared" si="14"/>
        <v>72814.418800999876</v>
      </c>
      <c r="J141" s="63">
        <f t="shared" si="14"/>
        <v>73598.580066999886</v>
      </c>
      <c r="K141" s="63">
        <f t="shared" si="14"/>
        <v>73819.035713000223</v>
      </c>
      <c r="L141" s="63">
        <f t="shared" si="14"/>
        <v>74210.101722999942</v>
      </c>
      <c r="M141" s="63">
        <f t="shared" si="14"/>
        <v>80310.066143000033</v>
      </c>
      <c r="N141" s="63">
        <f t="shared" si="14"/>
        <v>178461.14789300016</v>
      </c>
      <c r="O141" s="63">
        <f t="shared" si="14"/>
        <v>179130.22374200006</v>
      </c>
      <c r="P141" s="63">
        <f t="shared" si="14"/>
        <v>141824.1472639998</v>
      </c>
      <c r="Q141" s="63">
        <f t="shared" si="14"/>
        <v>139720.48788399994</v>
      </c>
      <c r="R141" s="63">
        <f t="shared" si="14"/>
        <v>144447.76926400047</v>
      </c>
    </row>
    <row r="142" spans="1:18" ht="15.75">
      <c r="A142" s="115"/>
    </row>
    <row r="143" spans="1:18" ht="15.75">
      <c r="A143" s="115"/>
    </row>
    <row r="144" spans="1:18" ht="15.75">
      <c r="A144" s="115"/>
    </row>
    <row r="145" spans="1:1" ht="15.75">
      <c r="A145" s="115"/>
    </row>
    <row r="146" spans="1:1" ht="15.75">
      <c r="A146" s="115"/>
    </row>
    <row r="147" spans="1:1" ht="15.75">
      <c r="A147" s="115"/>
    </row>
    <row r="148" spans="1:1" ht="15.75">
      <c r="A148" s="115"/>
    </row>
    <row r="149" spans="1:1" ht="15.75">
      <c r="A149" s="115"/>
    </row>
    <row r="150" spans="1:1" ht="15.75">
      <c r="A150" s="115"/>
    </row>
    <row r="151" spans="1:1" ht="15.75">
      <c r="A151" s="115"/>
    </row>
    <row r="152" spans="1:1" ht="15.75">
      <c r="A152" s="115"/>
    </row>
  </sheetData>
  <dataConsolidate/>
  <mergeCells count="1">
    <mergeCell ref="E9:F9"/>
  </mergeCells>
  <printOptions horizontalCentered="1"/>
  <pageMargins left="0.44" right="0.5" top="0.52" bottom="0.42" header="0.52" footer="0.4"/>
  <pageSetup scale="32"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2"/>
    <pageSetUpPr fitToPage="1"/>
  </sheetPr>
  <dimension ref="A1:R168"/>
  <sheetViews>
    <sheetView showGridLines="0" view="pageBreakPreview" topLeftCell="D10" zoomScaleNormal="55" zoomScaleSheetLayoutView="100" workbookViewId="0">
      <selection activeCell="D27" sqref="D27"/>
    </sheetView>
  </sheetViews>
  <sheetFormatPr defaultColWidth="9" defaultRowHeight="15.4"/>
  <cols>
    <col min="1" max="1" width="9" style="119"/>
    <col min="2" max="2" width="67.25" style="7" customWidth="1"/>
    <col min="3" max="3" width="15" style="7" customWidth="1"/>
    <col min="4" max="4" width="19.125" style="7" customWidth="1"/>
    <col min="5" max="14" width="9.75" style="3" customWidth="1"/>
    <col min="15" max="15" width="9.25" style="3" customWidth="1"/>
    <col min="16" max="18" width="9.25" style="1" customWidth="1"/>
    <col min="19" max="131" width="7.125" style="1" customWidth="1"/>
    <col min="132" max="16384" width="9" style="1"/>
  </cols>
  <sheetData>
    <row r="1" spans="1:18" ht="15.75">
      <c r="B1" s="16" t="s">
        <v>22</v>
      </c>
      <c r="C1" s="16"/>
      <c r="O1" s="1"/>
    </row>
    <row r="2" spans="1:18" ht="15.75">
      <c r="B2" s="16" t="s">
        <v>23</v>
      </c>
      <c r="C2" s="16"/>
      <c r="O2" s="1"/>
    </row>
    <row r="3" spans="1:18" s="2" customFormat="1" ht="15.75">
      <c r="A3" s="119"/>
      <c r="B3" s="96" t="s">
        <v>257</v>
      </c>
      <c r="C3" s="17"/>
      <c r="D3" s="13"/>
    </row>
    <row r="4" spans="1:18" s="2" customFormat="1" ht="15.75">
      <c r="A4" s="119"/>
      <c r="B4" s="21" t="s">
        <v>176</v>
      </c>
      <c r="C4" s="17"/>
      <c r="D4" s="12"/>
    </row>
    <row r="5" spans="1:18" s="2" customFormat="1" ht="15.75">
      <c r="A5" s="119"/>
      <c r="B5" s="242" t="s">
        <v>182</v>
      </c>
      <c r="C5" s="17"/>
      <c r="D5" s="12"/>
    </row>
    <row r="6" spans="1:18" s="2" customFormat="1">
      <c r="A6" s="119"/>
      <c r="B6" s="12"/>
      <c r="D6" s="12"/>
    </row>
    <row r="7" spans="1:18" s="2" customFormat="1" ht="15.75" customHeight="1">
      <c r="A7" s="119"/>
      <c r="B7" s="118" t="s">
        <v>99</v>
      </c>
      <c r="C7" s="7"/>
      <c r="D7" s="7"/>
      <c r="E7" s="8"/>
      <c r="F7" s="8"/>
      <c r="G7" s="8"/>
      <c r="I7" s="4"/>
      <c r="J7" s="4"/>
      <c r="K7" s="4"/>
      <c r="L7" s="4"/>
      <c r="M7" s="4"/>
      <c r="N7" s="4"/>
      <c r="O7" s="4"/>
    </row>
    <row r="8" spans="1:18" s="2" customFormat="1" ht="15.75">
      <c r="A8" s="119"/>
      <c r="B8" s="16"/>
      <c r="C8" s="9"/>
      <c r="D8" s="16"/>
      <c r="E8" s="39"/>
      <c r="F8" s="39"/>
      <c r="G8" s="39"/>
      <c r="H8" s="39"/>
      <c r="I8" s="39"/>
      <c r="J8" s="40" t="s">
        <v>3</v>
      </c>
      <c r="K8" s="41"/>
      <c r="L8" s="41"/>
      <c r="M8" s="41"/>
      <c r="N8" s="41"/>
      <c r="O8" s="42"/>
      <c r="P8" s="43"/>
      <c r="Q8" s="43"/>
      <c r="R8" s="43"/>
    </row>
    <row r="9" spans="1:18" s="2" customFormat="1" ht="15.75">
      <c r="A9" s="119"/>
      <c r="B9" s="9"/>
      <c r="C9" s="9"/>
      <c r="D9" s="16"/>
      <c r="E9" s="59" t="s">
        <v>81</v>
      </c>
      <c r="F9" s="59"/>
      <c r="G9" s="44"/>
      <c r="H9" s="45"/>
      <c r="I9" s="45"/>
      <c r="J9" s="46"/>
      <c r="K9" s="42"/>
      <c r="L9" s="42"/>
      <c r="M9" s="42"/>
      <c r="N9" s="42"/>
      <c r="O9" s="42"/>
      <c r="P9" s="43"/>
      <c r="Q9" s="43"/>
      <c r="R9" s="43"/>
    </row>
    <row r="10" spans="1:18" ht="15.75" customHeight="1">
      <c r="B10" s="245" t="s">
        <v>278</v>
      </c>
      <c r="C10" s="18"/>
      <c r="D10" s="17"/>
      <c r="E10" s="59" t="s">
        <v>279</v>
      </c>
      <c r="F10" s="341" t="s">
        <v>397</v>
      </c>
      <c r="G10" s="342"/>
      <c r="H10" s="342"/>
      <c r="I10" s="58"/>
      <c r="J10" s="58"/>
      <c r="K10" s="58"/>
      <c r="L10" s="58"/>
      <c r="M10" s="58"/>
      <c r="N10" s="58"/>
      <c r="O10" s="58"/>
      <c r="P10" s="58"/>
      <c r="Q10" s="58"/>
      <c r="R10" s="58"/>
    </row>
    <row r="11" spans="1:18" ht="15.75" customHeight="1">
      <c r="B11" s="22" t="s">
        <v>268</v>
      </c>
      <c r="C11" s="26"/>
      <c r="D11" s="22"/>
      <c r="G11" s="59"/>
      <c r="H11" s="59"/>
      <c r="I11" s="59"/>
      <c r="J11" s="59"/>
      <c r="K11" s="59"/>
      <c r="L11" s="59"/>
      <c r="M11" s="59"/>
      <c r="N11" s="59"/>
      <c r="O11" s="60"/>
      <c r="P11" s="60"/>
      <c r="Q11" s="60"/>
      <c r="R11" s="60"/>
    </row>
    <row r="12" spans="1:18" ht="15.75">
      <c r="A12" s="115"/>
      <c r="B12" s="27" t="s">
        <v>42</v>
      </c>
      <c r="C12" s="17"/>
      <c r="D12" s="61" t="s">
        <v>96</v>
      </c>
      <c r="E12" s="47" t="s">
        <v>135</v>
      </c>
      <c r="F12" s="47" t="s">
        <v>80</v>
      </c>
      <c r="G12" s="322" t="s">
        <v>1</v>
      </c>
      <c r="H12" s="322" t="s">
        <v>2</v>
      </c>
      <c r="I12" s="322" t="s">
        <v>17</v>
      </c>
      <c r="J12" s="322" t="s">
        <v>18</v>
      </c>
      <c r="K12" s="322" t="s">
        <v>20</v>
      </c>
      <c r="L12" s="322" t="s">
        <v>21</v>
      </c>
      <c r="M12" s="322" t="s">
        <v>24</v>
      </c>
      <c r="N12" s="322" t="s">
        <v>25</v>
      </c>
      <c r="O12" s="322" t="s">
        <v>27</v>
      </c>
      <c r="P12" s="322" t="s">
        <v>28</v>
      </c>
      <c r="Q12" s="322" t="s">
        <v>29</v>
      </c>
      <c r="R12" s="322" t="s">
        <v>30</v>
      </c>
    </row>
    <row r="13" spans="1:18" ht="15.75">
      <c r="A13" s="115" t="s">
        <v>83</v>
      </c>
      <c r="B13" s="354" t="s">
        <v>395</v>
      </c>
      <c r="C13" s="320"/>
      <c r="D13" s="339">
        <v>0.55000000000000004</v>
      </c>
      <c r="E13" s="128">
        <f>0.55*EBT!E27</f>
        <v>8457.9000000000015</v>
      </c>
      <c r="F13" s="128">
        <f>0.55*EBT!F27</f>
        <v>6794.1500000000005</v>
      </c>
      <c r="G13" s="65">
        <v>8206.7324271760008</v>
      </c>
      <c r="H13" s="65">
        <v>10434.324283870001</v>
      </c>
      <c r="I13" s="65">
        <v>20830.220719180001</v>
      </c>
      <c r="J13" s="65">
        <v>8375.506491954</v>
      </c>
      <c r="K13" s="65">
        <v>7509.5722783610008</v>
      </c>
      <c r="L13" s="65">
        <v>5187.1138831609996</v>
      </c>
      <c r="M13" s="65">
        <v>9720.1887185199994</v>
      </c>
      <c r="N13" s="65">
        <v>6909.4095765729999</v>
      </c>
      <c r="O13" s="65">
        <v>6148.0211914339998</v>
      </c>
      <c r="P13" s="65">
        <v>5496.1309354719997</v>
      </c>
      <c r="Q13" s="65">
        <v>6080.4611332389995</v>
      </c>
      <c r="R13" s="65">
        <v>5467.3655737780009</v>
      </c>
    </row>
    <row r="14" spans="1:18" ht="15.75">
      <c r="A14" s="115" t="s">
        <v>84</v>
      </c>
      <c r="B14" s="354" t="s">
        <v>406</v>
      </c>
      <c r="C14" s="156"/>
      <c r="D14" s="339">
        <v>0.65</v>
      </c>
      <c r="E14" s="128">
        <v>0</v>
      </c>
      <c r="F14" s="330">
        <v>0</v>
      </c>
      <c r="G14" s="65">
        <v>0</v>
      </c>
      <c r="H14" s="65">
        <v>0</v>
      </c>
      <c r="I14" s="65">
        <v>0</v>
      </c>
      <c r="J14" s="65">
        <v>0</v>
      </c>
      <c r="K14" s="65">
        <v>0</v>
      </c>
      <c r="L14" s="65">
        <v>0</v>
      </c>
      <c r="M14" s="65">
        <v>0</v>
      </c>
      <c r="N14" s="65">
        <v>0</v>
      </c>
      <c r="O14" s="65">
        <v>0</v>
      </c>
      <c r="P14" s="65">
        <v>0</v>
      </c>
      <c r="Q14" s="65">
        <v>0</v>
      </c>
      <c r="R14" s="65">
        <v>0</v>
      </c>
    </row>
    <row r="15" spans="1:18" ht="15.75">
      <c r="A15" s="115" t="s">
        <v>85</v>
      </c>
      <c r="B15" s="354" t="s">
        <v>407</v>
      </c>
      <c r="C15" s="329"/>
      <c r="D15" s="339">
        <v>0.65</v>
      </c>
      <c r="E15" s="128">
        <v>0</v>
      </c>
      <c r="F15" s="330">
        <v>0</v>
      </c>
      <c r="G15" s="65">
        <v>0</v>
      </c>
      <c r="H15" s="65">
        <v>0</v>
      </c>
      <c r="I15" s="65">
        <v>0</v>
      </c>
      <c r="J15" s="65">
        <v>0</v>
      </c>
      <c r="K15" s="65">
        <v>0</v>
      </c>
      <c r="L15" s="65">
        <v>0</v>
      </c>
      <c r="M15" s="65">
        <v>0</v>
      </c>
      <c r="N15" s="65">
        <v>0</v>
      </c>
      <c r="O15" s="65">
        <v>0</v>
      </c>
      <c r="P15" s="65">
        <v>0</v>
      </c>
      <c r="Q15" s="65">
        <v>0</v>
      </c>
      <c r="R15" s="65">
        <v>0</v>
      </c>
    </row>
    <row r="16" spans="1:18" ht="15.75">
      <c r="A16" s="115" t="s">
        <v>86</v>
      </c>
      <c r="B16" s="354"/>
      <c r="C16" s="320"/>
      <c r="D16" s="339"/>
      <c r="E16" s="128"/>
      <c r="F16" s="128"/>
      <c r="G16" s="65"/>
      <c r="H16" s="65"/>
      <c r="I16" s="65"/>
      <c r="J16" s="65"/>
      <c r="K16" s="65"/>
      <c r="L16" s="65"/>
      <c r="M16" s="65"/>
      <c r="N16" s="65"/>
      <c r="O16" s="65"/>
      <c r="P16" s="65"/>
      <c r="Q16" s="65"/>
      <c r="R16" s="65"/>
    </row>
    <row r="17" spans="1:18" ht="15.75">
      <c r="A17" s="115" t="s">
        <v>87</v>
      </c>
      <c r="B17" s="29"/>
      <c r="C17" s="156"/>
      <c r="D17" s="49"/>
      <c r="E17" s="128"/>
      <c r="F17" s="128"/>
      <c r="G17" s="340"/>
      <c r="H17" s="340"/>
      <c r="I17" s="340"/>
      <c r="J17" s="340"/>
      <c r="K17" s="340"/>
      <c r="L17" s="340"/>
      <c r="M17" s="340"/>
      <c r="N17" s="340"/>
      <c r="O17" s="340"/>
      <c r="P17" s="340"/>
      <c r="Q17" s="340"/>
      <c r="R17" s="340"/>
    </row>
    <row r="18" spans="1:18" ht="15.75">
      <c r="A18" s="115" t="s">
        <v>88</v>
      </c>
      <c r="B18" s="29"/>
      <c r="C18" s="156"/>
      <c r="D18" s="49"/>
      <c r="E18" s="128"/>
      <c r="F18" s="128"/>
      <c r="G18" s="340"/>
      <c r="H18" s="340"/>
      <c r="I18" s="340"/>
      <c r="J18" s="340"/>
      <c r="K18" s="340"/>
      <c r="L18" s="340"/>
      <c r="M18" s="340"/>
      <c r="N18" s="340"/>
      <c r="O18" s="340"/>
      <c r="P18" s="340"/>
      <c r="Q18" s="340"/>
      <c r="R18" s="340"/>
    </row>
    <row r="19" spans="1:18" ht="15.75">
      <c r="A19" s="115" t="s">
        <v>89</v>
      </c>
      <c r="B19" s="29"/>
      <c r="C19" s="156"/>
      <c r="D19" s="49"/>
      <c r="E19" s="128"/>
      <c r="F19" s="128"/>
      <c r="G19" s="340"/>
      <c r="H19" s="340"/>
      <c r="I19" s="340"/>
      <c r="J19" s="340"/>
      <c r="K19" s="340"/>
      <c r="L19" s="340"/>
      <c r="M19" s="340"/>
      <c r="N19" s="340"/>
      <c r="O19" s="340"/>
      <c r="P19" s="340"/>
      <c r="Q19" s="340"/>
      <c r="R19" s="340"/>
    </row>
    <row r="20" spans="1:18" ht="15.75">
      <c r="A20" s="115"/>
      <c r="B20" s="32"/>
      <c r="D20" s="16"/>
      <c r="E20" s="72"/>
      <c r="F20" s="73"/>
      <c r="G20" s="73"/>
      <c r="H20" s="73"/>
      <c r="I20" s="73"/>
      <c r="J20" s="73"/>
      <c r="K20" s="73"/>
      <c r="L20" s="73"/>
      <c r="M20" s="73"/>
      <c r="N20" s="73"/>
      <c r="O20" s="73"/>
      <c r="P20" s="73"/>
      <c r="Q20" s="73"/>
      <c r="R20" s="73"/>
    </row>
    <row r="21" spans="1:18" ht="15.75">
      <c r="A21" s="115"/>
      <c r="B21" s="22" t="s">
        <v>267</v>
      </c>
      <c r="C21" s="26"/>
      <c r="D21" s="22"/>
      <c r="E21" s="80"/>
      <c r="F21" s="81"/>
      <c r="G21" s="81"/>
      <c r="H21" s="81"/>
      <c r="I21" s="81"/>
      <c r="J21" s="81"/>
      <c r="K21" s="81"/>
      <c r="L21" s="81"/>
      <c r="M21" s="81"/>
      <c r="N21" s="81"/>
      <c r="O21" s="78"/>
      <c r="P21" s="78"/>
      <c r="Q21" s="78"/>
      <c r="R21" s="79"/>
    </row>
    <row r="22" spans="1:18" ht="15.75">
      <c r="A22" s="115"/>
      <c r="B22" s="27" t="s">
        <v>35</v>
      </c>
      <c r="C22" s="17"/>
      <c r="D22" s="61" t="s">
        <v>97</v>
      </c>
      <c r="E22" s="47" t="s">
        <v>135</v>
      </c>
      <c r="F22" s="47" t="s">
        <v>80</v>
      </c>
      <c r="G22" s="47" t="s">
        <v>1</v>
      </c>
      <c r="H22" s="47" t="s">
        <v>2</v>
      </c>
      <c r="I22" s="47" t="s">
        <v>17</v>
      </c>
      <c r="J22" s="47" t="s">
        <v>18</v>
      </c>
      <c r="K22" s="47" t="s">
        <v>20</v>
      </c>
      <c r="L22" s="47" t="s">
        <v>21</v>
      </c>
      <c r="M22" s="47" t="s">
        <v>24</v>
      </c>
      <c r="N22" s="47" t="s">
        <v>25</v>
      </c>
      <c r="O22" s="47" t="s">
        <v>27</v>
      </c>
      <c r="P22" s="47" t="s">
        <v>28</v>
      </c>
      <c r="Q22" s="47" t="s">
        <v>29</v>
      </c>
      <c r="R22" s="47" t="s">
        <v>30</v>
      </c>
    </row>
    <row r="23" spans="1:18" ht="15.75">
      <c r="A23" s="115" t="s">
        <v>90</v>
      </c>
      <c r="B23" s="354" t="s">
        <v>376</v>
      </c>
      <c r="C23" s="156"/>
      <c r="D23" s="339">
        <v>0.43</v>
      </c>
      <c r="E23" s="126">
        <f>0.43*EBT!E37</f>
        <v>178876.56</v>
      </c>
      <c r="F23" s="126">
        <f>0.43*EBT!F37</f>
        <v>197598.33</v>
      </c>
      <c r="G23" s="65">
        <v>250467.5442568</v>
      </c>
      <c r="H23" s="65">
        <v>252531.5691466</v>
      </c>
      <c r="I23" s="65">
        <v>263721.3485962</v>
      </c>
      <c r="J23" s="65">
        <v>248019.32341840002</v>
      </c>
      <c r="K23" s="65">
        <v>246864.11379840004</v>
      </c>
      <c r="L23" s="65">
        <v>236906.74300170003</v>
      </c>
      <c r="M23" s="65">
        <v>223876.44396050001</v>
      </c>
      <c r="N23" s="65">
        <v>225983.13685129999</v>
      </c>
      <c r="O23" s="65">
        <v>223616.91615959999</v>
      </c>
      <c r="P23" s="65">
        <v>222183.7458684</v>
      </c>
      <c r="Q23" s="65">
        <v>218551.65284949998</v>
      </c>
      <c r="R23" s="65">
        <v>219053.203442</v>
      </c>
    </row>
    <row r="24" spans="1:18" ht="15.75">
      <c r="A24" s="115" t="s">
        <v>79</v>
      </c>
      <c r="B24" s="354" t="s">
        <v>392</v>
      </c>
      <c r="C24" s="156"/>
      <c r="D24" s="339">
        <v>1.03</v>
      </c>
      <c r="E24" s="126">
        <f>1.03*EBT!E38</f>
        <v>446587.4</v>
      </c>
      <c r="F24" s="126">
        <f>1.03*EBT!F38</f>
        <v>457739.21</v>
      </c>
      <c r="G24" s="65">
        <v>459876.61551969999</v>
      </c>
      <c r="H24" s="65">
        <v>459867.82678040001</v>
      </c>
      <c r="I24" s="65">
        <v>465633.6749398</v>
      </c>
      <c r="J24" s="65">
        <v>438098.43317490001</v>
      </c>
      <c r="K24" s="65">
        <v>418948.76023070002</v>
      </c>
      <c r="L24" s="65">
        <v>408808.91790420003</v>
      </c>
      <c r="M24" s="65">
        <v>191947.62707760002</v>
      </c>
      <c r="N24" s="65">
        <v>0</v>
      </c>
      <c r="O24" s="65">
        <v>0</v>
      </c>
      <c r="P24" s="65">
        <v>0</v>
      </c>
      <c r="Q24" s="65">
        <v>0</v>
      </c>
      <c r="R24" s="65">
        <v>0</v>
      </c>
    </row>
    <row r="25" spans="1:18" ht="15.75">
      <c r="A25" s="115" t="s">
        <v>91</v>
      </c>
      <c r="B25" s="354" t="s">
        <v>394</v>
      </c>
      <c r="C25" s="329"/>
      <c r="D25" s="339">
        <v>0.45</v>
      </c>
      <c r="E25" s="128">
        <v>0</v>
      </c>
      <c r="F25" s="330">
        <v>0</v>
      </c>
      <c r="G25" s="65">
        <v>0</v>
      </c>
      <c r="H25" s="65">
        <v>0</v>
      </c>
      <c r="I25" s="65">
        <v>0</v>
      </c>
      <c r="J25" s="65">
        <v>0</v>
      </c>
      <c r="K25" s="65">
        <v>0</v>
      </c>
      <c r="L25" s="65">
        <v>0</v>
      </c>
      <c r="M25" s="65">
        <v>39483.868215570001</v>
      </c>
      <c r="N25" s="65">
        <v>62576.460883730011</v>
      </c>
      <c r="O25" s="65">
        <v>62641.454254370001</v>
      </c>
      <c r="P25" s="65">
        <v>59460.083693090011</v>
      </c>
      <c r="Q25" s="65">
        <v>55806.142159800002</v>
      </c>
      <c r="R25" s="65">
        <v>55210.617651030007</v>
      </c>
    </row>
    <row r="26" spans="1:18" ht="15.75">
      <c r="A26" s="115" t="s">
        <v>226</v>
      </c>
      <c r="B26" s="10"/>
      <c r="C26" s="156"/>
      <c r="D26" s="49"/>
      <c r="E26" s="126"/>
      <c r="F26" s="126"/>
      <c r="G26" s="49"/>
      <c r="H26" s="49"/>
      <c r="I26" s="49"/>
      <c r="J26" s="49"/>
      <c r="K26" s="49"/>
      <c r="L26" s="49"/>
      <c r="M26" s="49"/>
      <c r="N26" s="49"/>
      <c r="O26" s="50"/>
      <c r="P26" s="50"/>
      <c r="Q26" s="50"/>
      <c r="R26" s="50"/>
    </row>
    <row r="27" spans="1:18" ht="15.75">
      <c r="A27" s="115" t="s">
        <v>227</v>
      </c>
      <c r="B27" s="10"/>
      <c r="C27" s="156"/>
      <c r="D27" s="49"/>
      <c r="E27" s="126"/>
      <c r="F27" s="126"/>
      <c r="G27" s="49"/>
      <c r="H27" s="49"/>
      <c r="I27" s="49"/>
      <c r="J27" s="49"/>
      <c r="K27" s="49"/>
      <c r="L27" s="49"/>
      <c r="M27" s="49"/>
      <c r="N27" s="49"/>
      <c r="O27" s="50"/>
      <c r="P27" s="50"/>
      <c r="Q27" s="50"/>
      <c r="R27" s="50"/>
    </row>
    <row r="28" spans="1:18" ht="15.75">
      <c r="A28" s="115" t="s">
        <v>228</v>
      </c>
      <c r="B28" s="29"/>
      <c r="C28" s="184"/>
      <c r="D28" s="65"/>
      <c r="E28" s="128"/>
      <c r="F28" s="128"/>
      <c r="G28" s="65"/>
      <c r="H28" s="65"/>
      <c r="I28" s="65"/>
      <c r="J28" s="65"/>
      <c r="K28" s="65"/>
      <c r="L28" s="65"/>
      <c r="M28" s="65"/>
      <c r="N28" s="65"/>
      <c r="O28" s="66"/>
      <c r="P28" s="66"/>
      <c r="Q28" s="66"/>
      <c r="R28" s="66"/>
    </row>
    <row r="29" spans="1:18" ht="15.75">
      <c r="A29" s="115" t="s">
        <v>229</v>
      </c>
      <c r="B29" s="29"/>
      <c r="C29" s="184"/>
      <c r="D29" s="65"/>
      <c r="E29" s="128"/>
      <c r="F29" s="128"/>
      <c r="G29" s="65"/>
      <c r="H29" s="65"/>
      <c r="I29" s="65"/>
      <c r="J29" s="65"/>
      <c r="K29" s="65"/>
      <c r="L29" s="65"/>
      <c r="M29" s="65"/>
      <c r="N29" s="65"/>
      <c r="O29" s="66"/>
      <c r="P29" s="66"/>
      <c r="Q29" s="66"/>
      <c r="R29" s="66"/>
    </row>
    <row r="30" spans="1:18" ht="15.75">
      <c r="A30" s="1"/>
      <c r="B30" s="157"/>
      <c r="C30" s="297"/>
      <c r="D30" s="275"/>
      <c r="E30" s="276"/>
      <c r="F30" s="276"/>
      <c r="G30" s="276"/>
      <c r="H30" s="276"/>
      <c r="I30" s="276"/>
      <c r="J30" s="276"/>
      <c r="K30" s="276"/>
      <c r="L30" s="276"/>
      <c r="M30" s="276"/>
      <c r="N30" s="276"/>
      <c r="O30" s="277"/>
      <c r="P30" s="277"/>
      <c r="Q30" s="277"/>
      <c r="R30" s="277"/>
    </row>
    <row r="31" spans="1:18" ht="31.5">
      <c r="A31" s="115">
        <v>1</v>
      </c>
      <c r="B31" s="167" t="s">
        <v>114</v>
      </c>
      <c r="C31" s="266"/>
      <c r="D31" s="268"/>
      <c r="E31" s="264">
        <f t="shared" ref="E31:R31" si="0">SUM(E13:E19,E23:E30)</f>
        <v>633921.86</v>
      </c>
      <c r="F31" s="267">
        <f t="shared" si="0"/>
        <v>662131.68999999994</v>
      </c>
      <c r="G31" s="267">
        <f t="shared" si="0"/>
        <v>718550.89220367605</v>
      </c>
      <c r="H31" s="264">
        <f t="shared" si="0"/>
        <v>722833.72021087003</v>
      </c>
      <c r="I31" s="264">
        <f t="shared" si="0"/>
        <v>750185.24425518</v>
      </c>
      <c r="J31" s="264">
        <f t="shared" si="0"/>
        <v>694493.263085254</v>
      </c>
      <c r="K31" s="264">
        <f t="shared" si="0"/>
        <v>673322.44630746101</v>
      </c>
      <c r="L31" s="264">
        <f t="shared" si="0"/>
        <v>650902.77478906105</v>
      </c>
      <c r="M31" s="264">
        <f t="shared" si="0"/>
        <v>465028.12797219004</v>
      </c>
      <c r="N31" s="264">
        <f t="shared" si="0"/>
        <v>295469.007311603</v>
      </c>
      <c r="O31" s="264">
        <f t="shared" si="0"/>
        <v>292406.39160540397</v>
      </c>
      <c r="P31" s="264">
        <f t="shared" si="0"/>
        <v>287139.96049696201</v>
      </c>
      <c r="Q31" s="264">
        <f t="shared" si="0"/>
        <v>280438.25614253897</v>
      </c>
      <c r="R31" s="264">
        <f t="shared" si="0"/>
        <v>279731.18666680797</v>
      </c>
    </row>
    <row r="32" spans="1:18" ht="15.75">
      <c r="A32" s="115"/>
      <c r="B32" s="26"/>
      <c r="C32" s="26"/>
      <c r="D32" s="22"/>
      <c r="E32" s="82"/>
      <c r="F32" s="83"/>
      <c r="G32" s="83"/>
      <c r="H32" s="83"/>
      <c r="I32" s="83"/>
      <c r="J32" s="83"/>
      <c r="K32" s="83"/>
      <c r="L32" s="83"/>
      <c r="M32" s="83"/>
      <c r="N32" s="83"/>
      <c r="O32" s="83"/>
      <c r="P32" s="83"/>
      <c r="Q32" s="83"/>
      <c r="R32" s="100"/>
    </row>
    <row r="33" spans="1:18" ht="15.75">
      <c r="A33" s="115"/>
      <c r="B33" s="22" t="s">
        <v>271</v>
      </c>
      <c r="C33" s="26"/>
      <c r="D33" s="16"/>
      <c r="E33" s="76"/>
      <c r="F33" s="77"/>
      <c r="G33" s="77"/>
      <c r="H33" s="77"/>
      <c r="I33" s="77"/>
      <c r="J33" s="77"/>
      <c r="K33" s="77"/>
      <c r="L33" s="77"/>
      <c r="M33" s="77"/>
      <c r="N33" s="77"/>
      <c r="O33" s="78"/>
      <c r="P33" s="78"/>
      <c r="Q33" s="78"/>
      <c r="R33" s="79"/>
    </row>
    <row r="34" spans="1:18" ht="15.75">
      <c r="A34" s="115"/>
      <c r="B34" s="16" t="s">
        <v>34</v>
      </c>
      <c r="D34" s="61" t="s">
        <v>97</v>
      </c>
      <c r="E34" s="47" t="s">
        <v>135</v>
      </c>
      <c r="F34" s="47" t="s">
        <v>80</v>
      </c>
      <c r="G34" s="47" t="s">
        <v>1</v>
      </c>
      <c r="H34" s="47" t="s">
        <v>2</v>
      </c>
      <c r="I34" s="47" t="s">
        <v>17</v>
      </c>
      <c r="J34" s="47" t="s">
        <v>18</v>
      </c>
      <c r="K34" s="47" t="s">
        <v>20</v>
      </c>
      <c r="L34" s="47" t="s">
        <v>21</v>
      </c>
      <c r="M34" s="47" t="s">
        <v>24</v>
      </c>
      <c r="N34" s="47" t="s">
        <v>25</v>
      </c>
      <c r="O34" s="47" t="s">
        <v>27</v>
      </c>
      <c r="P34" s="47" t="s">
        <v>28</v>
      </c>
      <c r="Q34" s="47" t="s">
        <v>29</v>
      </c>
      <c r="R34" s="47" t="s">
        <v>30</v>
      </c>
    </row>
    <row r="35" spans="1:18" ht="15.75">
      <c r="A35" s="115" t="s">
        <v>104</v>
      </c>
      <c r="B35" s="10"/>
      <c r="C35" s="30"/>
      <c r="D35" s="71"/>
      <c r="E35" s="145"/>
      <c r="F35" s="145"/>
      <c r="G35" s="92"/>
      <c r="H35" s="92"/>
      <c r="I35" s="92"/>
      <c r="J35" s="92"/>
      <c r="K35" s="92"/>
      <c r="L35" s="92"/>
      <c r="M35" s="92"/>
      <c r="N35" s="94"/>
      <c r="O35" s="93"/>
      <c r="P35" s="93"/>
      <c r="Q35" s="93"/>
      <c r="R35" s="93"/>
    </row>
    <row r="36" spans="1:18" ht="15.75">
      <c r="A36" s="115" t="s">
        <v>105</v>
      </c>
      <c r="B36" s="10"/>
      <c r="C36" s="30"/>
      <c r="D36" s="71"/>
      <c r="E36" s="144"/>
      <c r="F36" s="144"/>
      <c r="G36" s="85"/>
      <c r="H36" s="85"/>
      <c r="I36" s="85"/>
      <c r="J36" s="85"/>
      <c r="K36" s="85"/>
      <c r="L36" s="85"/>
      <c r="M36" s="85"/>
      <c r="N36" s="95"/>
      <c r="O36" s="86"/>
      <c r="P36" s="86"/>
      <c r="Q36" s="86"/>
      <c r="R36" s="86"/>
    </row>
    <row r="37" spans="1:18" ht="15.75">
      <c r="A37" s="115" t="s">
        <v>106</v>
      </c>
      <c r="B37" s="10"/>
      <c r="C37" s="30"/>
      <c r="D37" s="71"/>
      <c r="E37" s="144"/>
      <c r="F37" s="144"/>
      <c r="G37" s="85"/>
      <c r="H37" s="85"/>
      <c r="I37" s="85"/>
      <c r="J37" s="85"/>
      <c r="K37" s="85"/>
      <c r="L37" s="85"/>
      <c r="M37" s="85"/>
      <c r="N37" s="95"/>
      <c r="O37" s="86"/>
      <c r="P37" s="86"/>
      <c r="Q37" s="86"/>
      <c r="R37" s="86"/>
    </row>
    <row r="38" spans="1:18" ht="15.75">
      <c r="A38" s="115" t="s">
        <v>107</v>
      </c>
      <c r="B38" s="10"/>
      <c r="C38" s="272"/>
      <c r="D38" s="271"/>
      <c r="E38" s="269"/>
      <c r="F38" s="149"/>
      <c r="G38" s="273"/>
      <c r="H38" s="273"/>
      <c r="I38" s="273"/>
      <c r="J38" s="273"/>
      <c r="K38" s="273"/>
      <c r="L38" s="273"/>
      <c r="M38" s="273"/>
      <c r="N38" s="95"/>
      <c r="O38" s="274"/>
      <c r="P38" s="274"/>
      <c r="Q38" s="274"/>
      <c r="R38" s="274"/>
    </row>
    <row r="39" spans="1:18" ht="15.75">
      <c r="A39" s="115" t="s">
        <v>230</v>
      </c>
      <c r="B39" s="10"/>
      <c r="C39" s="272"/>
      <c r="D39" s="271"/>
      <c r="E39" s="269"/>
      <c r="F39" s="149"/>
      <c r="G39" s="273"/>
      <c r="H39" s="273"/>
      <c r="I39" s="273"/>
      <c r="J39" s="273"/>
      <c r="K39" s="273"/>
      <c r="L39" s="273"/>
      <c r="M39" s="273"/>
      <c r="N39" s="95"/>
      <c r="O39" s="274"/>
      <c r="P39" s="274"/>
      <c r="Q39" s="274"/>
      <c r="R39" s="274"/>
    </row>
    <row r="40" spans="1:18" ht="15.75">
      <c r="A40" s="115" t="s">
        <v>231</v>
      </c>
      <c r="B40" s="10"/>
      <c r="C40" s="272"/>
      <c r="D40" s="271"/>
      <c r="E40" s="269"/>
      <c r="F40" s="149"/>
      <c r="G40" s="273"/>
      <c r="H40" s="273"/>
      <c r="I40" s="273"/>
      <c r="J40" s="273"/>
      <c r="K40" s="273"/>
      <c r="L40" s="273"/>
      <c r="M40" s="273"/>
      <c r="N40" s="95"/>
      <c r="O40" s="274"/>
      <c r="P40" s="274"/>
      <c r="Q40" s="274"/>
      <c r="R40" s="274"/>
    </row>
    <row r="41" spans="1:18" ht="15.75">
      <c r="A41" s="115" t="s">
        <v>232</v>
      </c>
      <c r="B41" s="10"/>
      <c r="C41" s="272"/>
      <c r="D41" s="271"/>
      <c r="E41" s="269"/>
      <c r="F41" s="149"/>
      <c r="G41" s="273"/>
      <c r="H41" s="273"/>
      <c r="I41" s="273"/>
      <c r="J41" s="273"/>
      <c r="K41" s="273"/>
      <c r="L41" s="273"/>
      <c r="M41" s="273"/>
      <c r="N41" s="95"/>
      <c r="O41" s="274"/>
      <c r="P41" s="274"/>
      <c r="Q41" s="274"/>
      <c r="R41" s="274"/>
    </row>
    <row r="42" spans="1:18" ht="15.75">
      <c r="A42" s="115" t="s">
        <v>233</v>
      </c>
      <c r="B42" s="10"/>
      <c r="C42" s="272"/>
      <c r="D42" s="271"/>
      <c r="E42" s="269"/>
      <c r="F42" s="149"/>
      <c r="G42" s="273"/>
      <c r="H42" s="273"/>
      <c r="I42" s="273"/>
      <c r="J42" s="273"/>
      <c r="K42" s="273"/>
      <c r="L42" s="273"/>
      <c r="M42" s="273"/>
      <c r="N42" s="95"/>
      <c r="O42" s="274"/>
      <c r="P42" s="274"/>
      <c r="Q42" s="274"/>
      <c r="R42" s="274"/>
    </row>
    <row r="43" spans="1:18" ht="15.75">
      <c r="A43" s="115" t="s">
        <v>108</v>
      </c>
      <c r="B43" s="10"/>
      <c r="C43" s="272"/>
      <c r="D43" s="271"/>
      <c r="E43" s="269"/>
      <c r="F43" s="149"/>
      <c r="G43" s="273"/>
      <c r="H43" s="273"/>
      <c r="I43" s="273"/>
      <c r="J43" s="273"/>
      <c r="K43" s="273"/>
      <c r="L43" s="273"/>
      <c r="M43" s="273"/>
      <c r="N43" s="95"/>
      <c r="O43" s="274"/>
      <c r="P43" s="274"/>
      <c r="Q43" s="274"/>
      <c r="R43" s="274"/>
    </row>
    <row r="44" spans="1:18" ht="15.75">
      <c r="A44" s="115" t="s">
        <v>109</v>
      </c>
      <c r="B44" s="10"/>
      <c r="C44" s="30"/>
      <c r="D44" s="71"/>
      <c r="E44" s="144"/>
      <c r="F44" s="149"/>
      <c r="G44" s="85"/>
      <c r="H44" s="85"/>
      <c r="I44" s="85"/>
      <c r="J44" s="85"/>
      <c r="K44" s="85"/>
      <c r="L44" s="85"/>
      <c r="M44" s="85"/>
      <c r="N44" s="95"/>
      <c r="O44" s="86"/>
      <c r="P44" s="86"/>
      <c r="Q44" s="86"/>
      <c r="R44" s="86"/>
    </row>
    <row r="45" spans="1:18" ht="15.75">
      <c r="A45" s="115" t="s">
        <v>110</v>
      </c>
      <c r="B45" s="10"/>
      <c r="C45" s="30"/>
      <c r="D45" s="71"/>
      <c r="E45" s="144"/>
      <c r="F45" s="149"/>
      <c r="G45" s="85"/>
      <c r="H45" s="85"/>
      <c r="I45" s="85"/>
      <c r="J45" s="85"/>
      <c r="K45" s="85"/>
      <c r="L45" s="85"/>
      <c r="M45" s="85"/>
      <c r="N45" s="95"/>
      <c r="O45" s="86"/>
      <c r="P45" s="86"/>
      <c r="Q45" s="86"/>
      <c r="R45" s="86"/>
    </row>
    <row r="46" spans="1:18" ht="15.75">
      <c r="A46" s="115" t="s">
        <v>111</v>
      </c>
      <c r="B46" s="10"/>
      <c r="C46" s="272"/>
      <c r="D46" s="271"/>
      <c r="E46" s="269"/>
      <c r="F46" s="149"/>
      <c r="G46" s="273"/>
      <c r="H46" s="273"/>
      <c r="I46" s="273"/>
      <c r="J46" s="273"/>
      <c r="K46" s="273"/>
      <c r="L46" s="273"/>
      <c r="M46" s="273"/>
      <c r="N46" s="95"/>
      <c r="O46" s="274"/>
      <c r="P46" s="274"/>
      <c r="Q46" s="274"/>
      <c r="R46" s="274"/>
    </row>
    <row r="47" spans="1:18" ht="15.75">
      <c r="A47" s="115" t="s">
        <v>234</v>
      </c>
      <c r="B47" s="10"/>
      <c r="C47" s="30"/>
      <c r="D47" s="71"/>
      <c r="E47" s="144"/>
      <c r="F47" s="149"/>
      <c r="G47" s="85"/>
      <c r="H47" s="85"/>
      <c r="I47" s="85"/>
      <c r="J47" s="85"/>
      <c r="K47" s="85"/>
      <c r="L47" s="85"/>
      <c r="M47" s="85"/>
      <c r="N47" s="95"/>
      <c r="O47" s="86"/>
      <c r="P47" s="86"/>
      <c r="Q47" s="86"/>
      <c r="R47" s="86"/>
    </row>
    <row r="48" spans="1:18" ht="15.75">
      <c r="A48" s="243" t="s">
        <v>235</v>
      </c>
      <c r="B48" s="10"/>
      <c r="C48" s="30"/>
      <c r="D48" s="71"/>
      <c r="E48" s="144"/>
      <c r="F48" s="149"/>
      <c r="G48" s="85"/>
      <c r="H48" s="85"/>
      <c r="I48" s="85"/>
      <c r="J48" s="85"/>
      <c r="K48" s="85"/>
      <c r="L48" s="85"/>
      <c r="M48" s="85"/>
      <c r="N48" s="95"/>
      <c r="O48" s="86"/>
      <c r="P48" s="86"/>
      <c r="Q48" s="86"/>
      <c r="R48" s="86"/>
    </row>
    <row r="49" spans="1:18" ht="15.75">
      <c r="A49" s="298"/>
      <c r="B49" s="32"/>
      <c r="C49" s="32"/>
      <c r="D49" s="67"/>
      <c r="E49" s="72"/>
      <c r="F49" s="73"/>
      <c r="G49" s="73"/>
      <c r="H49" s="73"/>
      <c r="I49" s="73"/>
      <c r="J49" s="73"/>
      <c r="K49" s="73"/>
      <c r="L49" s="73"/>
      <c r="M49" s="73"/>
      <c r="N49" s="73"/>
      <c r="O49" s="74"/>
      <c r="P49" s="74"/>
      <c r="Q49" s="74"/>
      <c r="R49" s="75"/>
    </row>
    <row r="50" spans="1:18" ht="15.75">
      <c r="A50" s="115"/>
      <c r="B50" s="22" t="s">
        <v>273</v>
      </c>
      <c r="D50" s="22"/>
      <c r="E50" s="80"/>
      <c r="F50" s="81"/>
      <c r="G50" s="81"/>
      <c r="H50" s="81"/>
      <c r="I50" s="81"/>
      <c r="J50" s="81"/>
      <c r="K50" s="81"/>
      <c r="L50" s="81"/>
      <c r="M50" s="81"/>
      <c r="N50" s="81"/>
      <c r="O50" s="78"/>
      <c r="P50" s="78"/>
      <c r="Q50" s="78"/>
      <c r="R50" s="79"/>
    </row>
    <row r="51" spans="1:18" ht="15.75">
      <c r="A51" s="115"/>
      <c r="B51" s="16" t="s">
        <v>35</v>
      </c>
      <c r="D51" s="61" t="s">
        <v>97</v>
      </c>
      <c r="E51" s="47" t="s">
        <v>135</v>
      </c>
      <c r="F51" s="47" t="s">
        <v>80</v>
      </c>
      <c r="G51" s="47" t="s">
        <v>1</v>
      </c>
      <c r="H51" s="47" t="s">
        <v>2</v>
      </c>
      <c r="I51" s="47" t="s">
        <v>17</v>
      </c>
      <c r="J51" s="47" t="s">
        <v>18</v>
      </c>
      <c r="K51" s="47" t="s">
        <v>20</v>
      </c>
      <c r="L51" s="47" t="s">
        <v>21</v>
      </c>
      <c r="M51" s="47" t="s">
        <v>24</v>
      </c>
      <c r="N51" s="47" t="s">
        <v>25</v>
      </c>
      <c r="O51" s="47" t="s">
        <v>27</v>
      </c>
      <c r="P51" s="47" t="s">
        <v>28</v>
      </c>
      <c r="Q51" s="47" t="s">
        <v>29</v>
      </c>
      <c r="R51" s="47" t="s">
        <v>30</v>
      </c>
    </row>
    <row r="52" spans="1:18" ht="15.75">
      <c r="A52" s="115" t="s">
        <v>346</v>
      </c>
      <c r="B52" s="10"/>
      <c r="C52" s="30"/>
      <c r="D52" s="71"/>
      <c r="E52" s="145"/>
      <c r="F52" s="145"/>
      <c r="G52" s="92"/>
      <c r="H52" s="92"/>
      <c r="I52" s="92"/>
      <c r="J52" s="92"/>
      <c r="K52" s="92"/>
      <c r="L52" s="92"/>
      <c r="M52" s="92"/>
      <c r="N52" s="94"/>
      <c r="O52" s="93"/>
      <c r="P52" s="93"/>
      <c r="Q52" s="93"/>
      <c r="R52" s="93"/>
    </row>
    <row r="53" spans="1:18" ht="15.75">
      <c r="A53" s="115" t="s">
        <v>347</v>
      </c>
      <c r="B53" s="10"/>
      <c r="C53" s="30"/>
      <c r="D53" s="71"/>
      <c r="E53" s="145"/>
      <c r="F53" s="145"/>
      <c r="G53" s="92"/>
      <c r="H53" s="92"/>
      <c r="I53" s="92"/>
      <c r="J53" s="92"/>
      <c r="K53" s="92"/>
      <c r="L53" s="92"/>
      <c r="M53" s="92"/>
      <c r="N53" s="94"/>
      <c r="O53" s="93"/>
      <c r="P53" s="93"/>
      <c r="Q53" s="93"/>
      <c r="R53" s="93"/>
    </row>
    <row r="54" spans="1:18" ht="15.75">
      <c r="A54" s="115" t="s">
        <v>348</v>
      </c>
      <c r="B54" s="10"/>
      <c r="C54" s="30"/>
      <c r="D54" s="71"/>
      <c r="E54" s="145"/>
      <c r="F54" s="145"/>
      <c r="G54" s="92"/>
      <c r="H54" s="92"/>
      <c r="I54" s="92"/>
      <c r="J54" s="92"/>
      <c r="K54" s="92"/>
      <c r="L54" s="92"/>
      <c r="M54" s="92"/>
      <c r="N54" s="94"/>
      <c r="O54" s="93"/>
      <c r="P54" s="93"/>
      <c r="Q54" s="93"/>
      <c r="R54" s="93"/>
    </row>
    <row r="55" spans="1:18" ht="15.75">
      <c r="A55" s="115" t="s">
        <v>350</v>
      </c>
      <c r="B55" s="10"/>
      <c r="C55" s="30"/>
      <c r="D55" s="71"/>
      <c r="E55" s="145"/>
      <c r="F55" s="145"/>
      <c r="G55" s="92"/>
      <c r="H55" s="92"/>
      <c r="I55" s="92"/>
      <c r="J55" s="92"/>
      <c r="K55" s="92"/>
      <c r="L55" s="92"/>
      <c r="M55" s="92"/>
      <c r="N55" s="94"/>
      <c r="O55" s="93"/>
      <c r="P55" s="93"/>
      <c r="Q55" s="93"/>
      <c r="R55" s="93"/>
    </row>
    <row r="56" spans="1:18" ht="15.75">
      <c r="A56" s="115" t="s">
        <v>351</v>
      </c>
      <c r="B56" s="10"/>
      <c r="C56" s="30"/>
      <c r="D56" s="71"/>
      <c r="E56" s="145"/>
      <c r="F56" s="145"/>
      <c r="G56" s="92"/>
      <c r="H56" s="92"/>
      <c r="I56" s="92"/>
      <c r="J56" s="92"/>
      <c r="K56" s="92"/>
      <c r="L56" s="92"/>
      <c r="M56" s="92"/>
      <c r="N56" s="94"/>
      <c r="O56" s="93"/>
      <c r="P56" s="93"/>
      <c r="Q56" s="93"/>
      <c r="R56" s="93"/>
    </row>
    <row r="57" spans="1:18" ht="15.75">
      <c r="A57" s="115" t="s">
        <v>349</v>
      </c>
      <c r="B57" s="10"/>
      <c r="C57" s="30"/>
      <c r="D57" s="71"/>
      <c r="E57" s="144"/>
      <c r="F57" s="144"/>
      <c r="G57" s="85"/>
      <c r="H57" s="85"/>
      <c r="I57" s="85"/>
      <c r="J57" s="85"/>
      <c r="K57" s="85"/>
      <c r="L57" s="85"/>
      <c r="M57" s="85"/>
      <c r="N57" s="95"/>
      <c r="O57" s="86"/>
      <c r="P57" s="86"/>
      <c r="Q57" s="86"/>
      <c r="R57" s="86"/>
    </row>
    <row r="58" spans="1:18" ht="15.75">
      <c r="A58" s="115"/>
      <c r="B58" s="163"/>
      <c r="C58" s="164"/>
      <c r="D58" s="165"/>
      <c r="E58" s="166"/>
      <c r="F58" s="166"/>
      <c r="G58" s="166"/>
      <c r="H58" s="166"/>
      <c r="I58" s="166"/>
      <c r="J58" s="166"/>
      <c r="K58" s="166"/>
      <c r="L58" s="166"/>
      <c r="M58" s="166"/>
      <c r="N58" s="160"/>
      <c r="O58" s="162"/>
      <c r="P58" s="162"/>
      <c r="Q58" s="162"/>
      <c r="R58" s="162"/>
    </row>
    <row r="59" spans="1:18" ht="15.75">
      <c r="A59" s="115">
        <v>2</v>
      </c>
      <c r="B59" s="185" t="s">
        <v>352</v>
      </c>
      <c r="C59" s="186"/>
      <c r="D59" s="187"/>
      <c r="E59" s="310">
        <f t="shared" ref="E59:R59" si="1">SUM(E35:E48,E52:E57)</f>
        <v>0</v>
      </c>
      <c r="F59" s="310">
        <f t="shared" si="1"/>
        <v>0</v>
      </c>
      <c r="G59" s="53">
        <f t="shared" si="1"/>
        <v>0</v>
      </c>
      <c r="H59" s="53">
        <f t="shared" si="1"/>
        <v>0</v>
      </c>
      <c r="I59" s="53">
        <f t="shared" si="1"/>
        <v>0</v>
      </c>
      <c r="J59" s="53">
        <f t="shared" si="1"/>
        <v>0</v>
      </c>
      <c r="K59" s="53">
        <f t="shared" si="1"/>
        <v>0</v>
      </c>
      <c r="L59" s="53">
        <f t="shared" si="1"/>
        <v>0</v>
      </c>
      <c r="M59" s="53">
        <f t="shared" si="1"/>
        <v>0</v>
      </c>
      <c r="N59" s="53">
        <f t="shared" si="1"/>
        <v>0</v>
      </c>
      <c r="O59" s="53">
        <f t="shared" si="1"/>
        <v>0</v>
      </c>
      <c r="P59" s="53">
        <f t="shared" si="1"/>
        <v>0</v>
      </c>
      <c r="Q59" s="53">
        <f t="shared" si="1"/>
        <v>0</v>
      </c>
      <c r="R59" s="53">
        <f t="shared" si="1"/>
        <v>0</v>
      </c>
    </row>
    <row r="60" spans="1:18" ht="15.75">
      <c r="A60" s="115"/>
      <c r="B60" s="170"/>
      <c r="C60" s="171"/>
      <c r="D60" s="179"/>
      <c r="E60" s="180"/>
      <c r="F60" s="180"/>
      <c r="G60" s="180"/>
      <c r="H60" s="180"/>
      <c r="I60" s="180"/>
      <c r="J60" s="180"/>
      <c r="K60" s="180"/>
      <c r="L60" s="180"/>
      <c r="M60" s="180"/>
      <c r="N60" s="180"/>
      <c r="O60" s="180"/>
      <c r="P60" s="180"/>
      <c r="Q60" s="180"/>
      <c r="R60" s="172"/>
    </row>
    <row r="61" spans="1:18" ht="15" customHeight="1">
      <c r="A61" s="115">
        <v>3</v>
      </c>
      <c r="B61" s="175" t="s">
        <v>115</v>
      </c>
      <c r="C61" s="176"/>
      <c r="D61" s="177"/>
      <c r="E61" s="307">
        <f t="shared" ref="E61:R61" si="2">E31+E59</f>
        <v>633921.86</v>
      </c>
      <c r="F61" s="307">
        <f t="shared" si="2"/>
        <v>662131.68999999994</v>
      </c>
      <c r="G61" s="178">
        <f t="shared" si="2"/>
        <v>718550.89220367605</v>
      </c>
      <c r="H61" s="178">
        <f t="shared" si="2"/>
        <v>722833.72021087003</v>
      </c>
      <c r="I61" s="178">
        <f t="shared" si="2"/>
        <v>750185.24425518</v>
      </c>
      <c r="J61" s="178">
        <f t="shared" si="2"/>
        <v>694493.263085254</v>
      </c>
      <c r="K61" s="178">
        <f t="shared" si="2"/>
        <v>673322.44630746101</v>
      </c>
      <c r="L61" s="178">
        <f t="shared" si="2"/>
        <v>650902.77478906105</v>
      </c>
      <c r="M61" s="178">
        <f t="shared" si="2"/>
        <v>465028.12797219004</v>
      </c>
      <c r="N61" s="178">
        <f t="shared" si="2"/>
        <v>295469.007311603</v>
      </c>
      <c r="O61" s="178">
        <f t="shared" si="2"/>
        <v>292406.39160540397</v>
      </c>
      <c r="P61" s="178">
        <f t="shared" si="2"/>
        <v>287139.96049696201</v>
      </c>
      <c r="Q61" s="178">
        <f t="shared" si="2"/>
        <v>280438.25614253897</v>
      </c>
      <c r="R61" s="178">
        <f t="shared" si="2"/>
        <v>279731.18666680797</v>
      </c>
    </row>
    <row r="62" spans="1:18" ht="15.75">
      <c r="A62" s="115"/>
      <c r="B62" s="22"/>
      <c r="C62" s="26"/>
      <c r="D62" s="22"/>
      <c r="E62" s="59"/>
      <c r="F62" s="59"/>
      <c r="G62" s="59"/>
      <c r="H62" s="59"/>
      <c r="I62" s="59"/>
      <c r="J62" s="59"/>
      <c r="K62" s="59"/>
      <c r="L62" s="59"/>
      <c r="M62" s="59"/>
      <c r="N62" s="59"/>
      <c r="O62" s="59"/>
      <c r="P62" s="59"/>
      <c r="Q62" s="59"/>
      <c r="R62" s="59"/>
    </row>
    <row r="63" spans="1:18" ht="15" customHeight="1">
      <c r="A63" s="115"/>
      <c r="B63" s="96"/>
      <c r="C63" s="97"/>
      <c r="D63" s="16"/>
      <c r="E63" s="59"/>
      <c r="F63" s="59"/>
      <c r="G63" s="59"/>
      <c r="H63" s="59"/>
      <c r="I63" s="59"/>
      <c r="J63" s="59"/>
      <c r="K63" s="59"/>
      <c r="L63" s="59"/>
      <c r="M63" s="59"/>
      <c r="N63" s="59"/>
      <c r="O63" s="59"/>
      <c r="P63" s="59"/>
      <c r="Q63" s="59"/>
      <c r="R63" s="59"/>
    </row>
    <row r="64" spans="1:18" ht="15" customHeight="1">
      <c r="A64" s="115"/>
      <c r="B64" s="245" t="s">
        <v>131</v>
      </c>
      <c r="D64" s="16"/>
      <c r="E64" s="16"/>
      <c r="F64" s="16"/>
      <c r="G64" s="68"/>
      <c r="H64" s="68"/>
      <c r="I64" s="68"/>
      <c r="J64" s="68"/>
      <c r="K64" s="68"/>
      <c r="L64" s="68"/>
      <c r="M64" s="68"/>
      <c r="N64" s="68"/>
      <c r="O64" s="60"/>
      <c r="P64" s="60"/>
      <c r="Q64" s="60"/>
      <c r="R64" s="60"/>
    </row>
    <row r="65" spans="1:18" ht="15" customHeight="1">
      <c r="A65" s="115"/>
      <c r="B65" s="22" t="s">
        <v>274</v>
      </c>
      <c r="C65" s="26"/>
      <c r="D65" s="16"/>
      <c r="E65" s="16"/>
      <c r="F65" s="16"/>
      <c r="G65" s="68"/>
      <c r="H65" s="68"/>
      <c r="I65" s="68"/>
      <c r="J65" s="68"/>
      <c r="K65" s="68"/>
      <c r="L65" s="68"/>
      <c r="M65" s="68"/>
      <c r="N65" s="68"/>
      <c r="O65" s="60"/>
      <c r="P65" s="60"/>
      <c r="Q65" s="60"/>
      <c r="R65" s="60"/>
    </row>
    <row r="66" spans="1:18" ht="15.75">
      <c r="A66" s="115"/>
      <c r="B66" s="16" t="s">
        <v>39</v>
      </c>
      <c r="C66" s="26"/>
      <c r="D66" s="61" t="s">
        <v>97</v>
      </c>
      <c r="E66" s="47" t="s">
        <v>135</v>
      </c>
      <c r="F66" s="47" t="s">
        <v>80</v>
      </c>
      <c r="G66" s="47" t="s">
        <v>1</v>
      </c>
      <c r="H66" s="47" t="s">
        <v>2</v>
      </c>
      <c r="I66" s="47" t="s">
        <v>17</v>
      </c>
      <c r="J66" s="47" t="s">
        <v>18</v>
      </c>
      <c r="K66" s="47" t="s">
        <v>20</v>
      </c>
      <c r="L66" s="47" t="s">
        <v>21</v>
      </c>
      <c r="M66" s="47" t="s">
        <v>24</v>
      </c>
      <c r="N66" s="47" t="s">
        <v>25</v>
      </c>
      <c r="O66" s="47" t="s">
        <v>27</v>
      </c>
      <c r="P66" s="47" t="s">
        <v>28</v>
      </c>
      <c r="Q66" s="47" t="s">
        <v>29</v>
      </c>
      <c r="R66" s="47" t="s">
        <v>30</v>
      </c>
    </row>
    <row r="67" spans="1:18" ht="15.75">
      <c r="A67" s="115" t="s">
        <v>116</v>
      </c>
      <c r="B67" s="98"/>
      <c r="C67" s="151"/>
      <c r="D67" s="188"/>
      <c r="E67" s="143"/>
      <c r="F67" s="143"/>
      <c r="G67" s="85"/>
      <c r="H67" s="85"/>
      <c r="I67" s="85"/>
      <c r="J67" s="85"/>
      <c r="K67" s="85"/>
      <c r="L67" s="85"/>
      <c r="M67" s="85"/>
      <c r="N67" s="95"/>
      <c r="O67" s="86"/>
      <c r="P67" s="86"/>
      <c r="Q67" s="86"/>
      <c r="R67" s="86"/>
    </row>
    <row r="68" spans="1:18" ht="15.75">
      <c r="A68" s="115" t="s">
        <v>117</v>
      </c>
      <c r="B68" s="37"/>
      <c r="C68" s="151"/>
      <c r="D68" s="188"/>
      <c r="E68" s="143"/>
      <c r="F68" s="143"/>
      <c r="G68" s="85"/>
      <c r="H68" s="85"/>
      <c r="I68" s="85"/>
      <c r="J68" s="85"/>
      <c r="K68" s="85"/>
      <c r="L68" s="85"/>
      <c r="M68" s="85"/>
      <c r="N68" s="95"/>
      <c r="O68" s="86"/>
      <c r="P68" s="86"/>
      <c r="Q68" s="86"/>
      <c r="R68" s="86"/>
    </row>
    <row r="69" spans="1:18" ht="15.75">
      <c r="A69" s="115" t="s">
        <v>118</v>
      </c>
      <c r="B69" s="37"/>
      <c r="C69" s="151"/>
      <c r="D69" s="188"/>
      <c r="E69" s="143"/>
      <c r="F69" s="143"/>
      <c r="G69" s="85"/>
      <c r="H69" s="85"/>
      <c r="I69" s="85"/>
      <c r="J69" s="85"/>
      <c r="K69" s="85"/>
      <c r="L69" s="85"/>
      <c r="M69" s="85"/>
      <c r="N69" s="95"/>
      <c r="O69" s="86"/>
      <c r="P69" s="86"/>
      <c r="Q69" s="86"/>
      <c r="R69" s="86"/>
    </row>
    <row r="70" spans="1:18" ht="15.75">
      <c r="A70" s="115" t="s">
        <v>119</v>
      </c>
      <c r="B70" s="37"/>
      <c r="C70" s="151"/>
      <c r="D70" s="188"/>
      <c r="E70" s="143"/>
      <c r="F70" s="143"/>
      <c r="G70" s="85"/>
      <c r="H70" s="85"/>
      <c r="I70" s="85"/>
      <c r="J70" s="85"/>
      <c r="K70" s="85"/>
      <c r="L70" s="85"/>
      <c r="M70" s="85"/>
      <c r="N70" s="95"/>
      <c r="O70" s="86"/>
      <c r="P70" s="86"/>
      <c r="Q70" s="86"/>
      <c r="R70" s="86"/>
    </row>
    <row r="71" spans="1:18" ht="15.75">
      <c r="A71" s="115" t="s">
        <v>120</v>
      </c>
      <c r="B71" s="37"/>
      <c r="C71" s="151"/>
      <c r="D71" s="188"/>
      <c r="E71" s="143"/>
      <c r="F71" s="143"/>
      <c r="G71" s="85"/>
      <c r="H71" s="85"/>
      <c r="I71" s="85"/>
      <c r="J71" s="85"/>
      <c r="K71" s="85"/>
      <c r="L71" s="85"/>
      <c r="M71" s="85"/>
      <c r="N71" s="95"/>
      <c r="O71" s="86"/>
      <c r="P71" s="86"/>
      <c r="Q71" s="86"/>
      <c r="R71" s="86"/>
    </row>
    <row r="72" spans="1:18" ht="15.75">
      <c r="A72" s="115" t="s">
        <v>236</v>
      </c>
      <c r="B72" s="37"/>
      <c r="C72" s="151"/>
      <c r="D72" s="188"/>
      <c r="E72" s="143"/>
      <c r="F72" s="143"/>
      <c r="G72" s="85"/>
      <c r="H72" s="85"/>
      <c r="I72" s="85"/>
      <c r="J72" s="85"/>
      <c r="K72" s="85"/>
      <c r="L72" s="85"/>
      <c r="M72" s="85"/>
      <c r="N72" s="95"/>
      <c r="O72" s="86"/>
      <c r="P72" s="86"/>
      <c r="Q72" s="86"/>
      <c r="R72" s="86"/>
    </row>
    <row r="73" spans="1:18" ht="15.75">
      <c r="A73" s="115" t="s">
        <v>237</v>
      </c>
      <c r="B73" s="37"/>
      <c r="C73" s="151"/>
      <c r="D73" s="188"/>
      <c r="E73" s="143"/>
      <c r="F73" s="143"/>
      <c r="G73" s="85"/>
      <c r="H73" s="85"/>
      <c r="I73" s="85"/>
      <c r="J73" s="85"/>
      <c r="K73" s="85"/>
      <c r="L73" s="85"/>
      <c r="M73" s="85"/>
      <c r="N73" s="95"/>
      <c r="O73" s="86"/>
      <c r="P73" s="86"/>
      <c r="Q73" s="86"/>
      <c r="R73" s="86"/>
    </row>
    <row r="74" spans="1:18" ht="15.75">
      <c r="A74" s="115" t="s">
        <v>238</v>
      </c>
      <c r="B74" s="37"/>
      <c r="C74" s="151"/>
      <c r="D74" s="188"/>
      <c r="E74" s="143"/>
      <c r="F74" s="143"/>
      <c r="G74" s="85"/>
      <c r="H74" s="85"/>
      <c r="I74" s="85"/>
      <c r="J74" s="85"/>
      <c r="K74" s="85"/>
      <c r="L74" s="85"/>
      <c r="M74" s="85"/>
      <c r="N74" s="95"/>
      <c r="O74" s="86"/>
      <c r="P74" s="86"/>
      <c r="Q74" s="86"/>
      <c r="R74" s="86"/>
    </row>
    <row r="75" spans="1:18" ht="15.75">
      <c r="A75" s="115" t="s">
        <v>239</v>
      </c>
      <c r="B75" s="37"/>
      <c r="C75" s="151"/>
      <c r="D75" s="188"/>
      <c r="E75" s="143"/>
      <c r="F75" s="143"/>
      <c r="G75" s="85"/>
      <c r="H75" s="85"/>
      <c r="I75" s="85"/>
      <c r="J75" s="85"/>
      <c r="K75" s="85"/>
      <c r="L75" s="85"/>
      <c r="M75" s="85"/>
      <c r="N75" s="95"/>
      <c r="O75" s="86"/>
      <c r="P75" s="86"/>
      <c r="Q75" s="86"/>
      <c r="R75" s="86"/>
    </row>
    <row r="76" spans="1:18" ht="15.75">
      <c r="A76" s="115" t="s">
        <v>240</v>
      </c>
      <c r="B76" s="37"/>
      <c r="C76" s="151"/>
      <c r="D76" s="188"/>
      <c r="E76" s="143"/>
      <c r="F76" s="143"/>
      <c r="G76" s="85"/>
      <c r="H76" s="85"/>
      <c r="I76" s="85"/>
      <c r="J76" s="85"/>
      <c r="K76" s="85"/>
      <c r="L76" s="85"/>
      <c r="M76" s="85"/>
      <c r="N76" s="95"/>
      <c r="O76" s="86"/>
      <c r="P76" s="86"/>
      <c r="Q76" s="86"/>
      <c r="R76" s="86"/>
    </row>
    <row r="77" spans="1:18" ht="15.75">
      <c r="A77" s="115" t="s">
        <v>241</v>
      </c>
      <c r="B77" s="37"/>
      <c r="C77" s="151"/>
      <c r="D77" s="188"/>
      <c r="E77" s="143"/>
      <c r="F77" s="143"/>
      <c r="G77" s="85"/>
      <c r="H77" s="85"/>
      <c r="I77" s="85"/>
      <c r="J77" s="85"/>
      <c r="K77" s="85"/>
      <c r="L77" s="85"/>
      <c r="M77" s="85"/>
      <c r="N77" s="95"/>
      <c r="O77" s="86"/>
      <c r="P77" s="86"/>
      <c r="Q77" s="86"/>
      <c r="R77" s="86"/>
    </row>
    <row r="78" spans="1:18" ht="15.75">
      <c r="A78" s="115" t="s">
        <v>242</v>
      </c>
      <c r="B78" s="37"/>
      <c r="C78" s="151"/>
      <c r="D78" s="188"/>
      <c r="E78" s="143"/>
      <c r="F78" s="143"/>
      <c r="G78" s="85"/>
      <c r="H78" s="85"/>
      <c r="I78" s="85"/>
      <c r="J78" s="85"/>
      <c r="K78" s="85"/>
      <c r="L78" s="85"/>
      <c r="M78" s="85"/>
      <c r="N78" s="95"/>
      <c r="O78" s="86"/>
      <c r="P78" s="86"/>
      <c r="Q78" s="86"/>
      <c r="R78" s="86"/>
    </row>
    <row r="79" spans="1:18" ht="15.75">
      <c r="A79" s="115" t="s">
        <v>243</v>
      </c>
      <c r="B79" s="37"/>
      <c r="C79" s="151"/>
      <c r="D79" s="188"/>
      <c r="E79" s="143"/>
      <c r="F79" s="143"/>
      <c r="G79" s="85"/>
      <c r="H79" s="85"/>
      <c r="I79" s="85"/>
      <c r="J79" s="85"/>
      <c r="K79" s="85"/>
      <c r="L79" s="85"/>
      <c r="M79" s="85"/>
      <c r="N79" s="95"/>
      <c r="O79" s="86"/>
      <c r="P79" s="86"/>
      <c r="Q79" s="86"/>
      <c r="R79" s="86"/>
    </row>
    <row r="80" spans="1:18" ht="15.75">
      <c r="A80" s="243" t="s">
        <v>244</v>
      </c>
      <c r="B80" s="37"/>
      <c r="C80" s="151"/>
      <c r="D80" s="188"/>
      <c r="E80" s="143"/>
      <c r="F80" s="143"/>
      <c r="G80" s="85"/>
      <c r="H80" s="85"/>
      <c r="I80" s="85"/>
      <c r="J80" s="85"/>
      <c r="K80" s="85"/>
      <c r="L80" s="85"/>
      <c r="M80" s="85"/>
      <c r="N80" s="85"/>
      <c r="O80" s="86"/>
      <c r="P80" s="86"/>
      <c r="Q80" s="86"/>
      <c r="R80" s="86"/>
    </row>
    <row r="81" spans="1:18" ht="15.75">
      <c r="A81" s="115">
        <v>4</v>
      </c>
      <c r="B81" s="34" t="s">
        <v>112</v>
      </c>
      <c r="C81" s="33"/>
      <c r="D81" s="152"/>
      <c r="E81" s="306">
        <f>SUM(E67:E80)</f>
        <v>0</v>
      </c>
      <c r="F81" s="306">
        <f>SUM(F67:F80)</f>
        <v>0</v>
      </c>
      <c r="G81" s="52">
        <f t="shared" ref="G81:R81" si="3">SUM(G67:G80)</f>
        <v>0</v>
      </c>
      <c r="H81" s="52">
        <f t="shared" si="3"/>
        <v>0</v>
      </c>
      <c r="I81" s="52">
        <f t="shared" si="3"/>
        <v>0</v>
      </c>
      <c r="J81" s="52">
        <f t="shared" si="3"/>
        <v>0</v>
      </c>
      <c r="K81" s="52">
        <f t="shared" si="3"/>
        <v>0</v>
      </c>
      <c r="L81" s="52">
        <f t="shared" si="3"/>
        <v>0</v>
      </c>
      <c r="M81" s="52">
        <f t="shared" si="3"/>
        <v>0</v>
      </c>
      <c r="N81" s="52">
        <f t="shared" si="3"/>
        <v>0</v>
      </c>
      <c r="O81" s="52">
        <f t="shared" si="3"/>
        <v>0</v>
      </c>
      <c r="P81" s="52">
        <f t="shared" si="3"/>
        <v>0</v>
      </c>
      <c r="Q81" s="52">
        <f t="shared" si="3"/>
        <v>0</v>
      </c>
      <c r="R81" s="52">
        <f t="shared" si="3"/>
        <v>0</v>
      </c>
    </row>
    <row r="82" spans="1:18" ht="15.75">
      <c r="A82" s="115"/>
      <c r="C82" s="26"/>
      <c r="D82" s="129"/>
      <c r="E82" s="133"/>
      <c r="F82" s="208"/>
      <c r="G82" s="134"/>
      <c r="H82" s="134"/>
      <c r="I82" s="134"/>
      <c r="J82" s="134"/>
      <c r="K82" s="134"/>
      <c r="L82" s="134"/>
      <c r="M82" s="134"/>
      <c r="N82" s="134"/>
      <c r="O82" s="135"/>
      <c r="P82" s="135"/>
      <c r="Q82" s="135"/>
      <c r="R82" s="136"/>
    </row>
    <row r="83" spans="1:18" ht="15.75">
      <c r="A83" s="115"/>
      <c r="B83" s="22" t="s">
        <v>275</v>
      </c>
      <c r="D83" s="16"/>
      <c r="E83" s="80"/>
      <c r="F83" s="81"/>
      <c r="G83" s="81"/>
      <c r="H83" s="81"/>
      <c r="I83" s="81"/>
      <c r="J83" s="81"/>
      <c r="K83" s="81"/>
      <c r="L83" s="81"/>
      <c r="M83" s="81"/>
      <c r="N83" s="81"/>
      <c r="O83" s="78"/>
      <c r="P83" s="78"/>
      <c r="Q83" s="78"/>
      <c r="R83" s="79"/>
    </row>
    <row r="84" spans="1:18" ht="15.75">
      <c r="A84" s="115"/>
      <c r="B84" s="16" t="s">
        <v>39</v>
      </c>
      <c r="D84" s="61" t="s">
        <v>97</v>
      </c>
      <c r="E84" s="47" t="s">
        <v>135</v>
      </c>
      <c r="F84" s="47" t="s">
        <v>80</v>
      </c>
      <c r="G84" s="47" t="s">
        <v>1</v>
      </c>
      <c r="H84" s="47" t="s">
        <v>2</v>
      </c>
      <c r="I84" s="47" t="s">
        <v>17</v>
      </c>
      <c r="J84" s="47" t="s">
        <v>18</v>
      </c>
      <c r="K84" s="47" t="s">
        <v>20</v>
      </c>
      <c r="L84" s="47" t="s">
        <v>21</v>
      </c>
      <c r="M84" s="47" t="s">
        <v>24</v>
      </c>
      <c r="N84" s="47" t="s">
        <v>25</v>
      </c>
      <c r="O84" s="47" t="s">
        <v>27</v>
      </c>
      <c r="P84" s="47" t="s">
        <v>28</v>
      </c>
      <c r="Q84" s="47" t="s">
        <v>29</v>
      </c>
      <c r="R84" s="47" t="s">
        <v>30</v>
      </c>
    </row>
    <row r="85" spans="1:18" ht="15.75">
      <c r="A85" s="115" t="s">
        <v>121</v>
      </c>
      <c r="B85" s="37"/>
      <c r="C85" s="30"/>
      <c r="D85" s="71"/>
      <c r="E85" s="308"/>
      <c r="F85" s="146"/>
      <c r="G85" s="84"/>
      <c r="H85" s="85"/>
      <c r="I85" s="85"/>
      <c r="J85" s="85"/>
      <c r="K85" s="85"/>
      <c r="L85" s="85"/>
      <c r="M85" s="85"/>
      <c r="N85" s="85"/>
      <c r="O85" s="86"/>
      <c r="P85" s="86"/>
      <c r="Q85" s="86"/>
      <c r="R85" s="86"/>
    </row>
    <row r="86" spans="1:18" ht="15.75">
      <c r="A86" s="115" t="s">
        <v>122</v>
      </c>
      <c r="B86" s="37"/>
      <c r="C86" s="30"/>
      <c r="D86" s="71"/>
      <c r="E86" s="146"/>
      <c r="F86" s="146"/>
      <c r="G86" s="84"/>
      <c r="H86" s="85"/>
      <c r="I86" s="85"/>
      <c r="J86" s="85"/>
      <c r="K86" s="85"/>
      <c r="L86" s="85"/>
      <c r="M86" s="85"/>
      <c r="N86" s="85"/>
      <c r="O86" s="86"/>
      <c r="P86" s="86"/>
      <c r="Q86" s="86"/>
      <c r="R86" s="86"/>
    </row>
    <row r="87" spans="1:18" ht="15.75">
      <c r="A87" s="115" t="s">
        <v>123</v>
      </c>
      <c r="B87" s="37"/>
      <c r="C87" s="30"/>
      <c r="D87" s="71"/>
      <c r="E87" s="146"/>
      <c r="F87" s="146"/>
      <c r="G87" s="84"/>
      <c r="H87" s="85"/>
      <c r="I87" s="85"/>
      <c r="J87" s="85"/>
      <c r="K87" s="85"/>
      <c r="L87" s="85"/>
      <c r="M87" s="85"/>
      <c r="N87" s="85"/>
      <c r="O87" s="86"/>
      <c r="P87" s="86"/>
      <c r="Q87" s="86"/>
      <c r="R87" s="86"/>
    </row>
    <row r="88" spans="1:18" ht="15.75">
      <c r="A88" s="115" t="s">
        <v>124</v>
      </c>
      <c r="B88" s="37"/>
      <c r="C88" s="30"/>
      <c r="D88" s="71"/>
      <c r="E88" s="146"/>
      <c r="F88" s="146"/>
      <c r="G88" s="84"/>
      <c r="H88" s="85"/>
      <c r="I88" s="85"/>
      <c r="J88" s="85"/>
      <c r="K88" s="85"/>
      <c r="L88" s="85"/>
      <c r="M88" s="85"/>
      <c r="N88" s="85"/>
      <c r="O88" s="86"/>
      <c r="P88" s="86"/>
      <c r="Q88" s="86"/>
      <c r="R88" s="86"/>
    </row>
    <row r="89" spans="1:18" ht="15.75">
      <c r="A89" s="115" t="s">
        <v>125</v>
      </c>
      <c r="B89" s="37"/>
      <c r="C89" s="30"/>
      <c r="D89" s="71"/>
      <c r="E89" s="146"/>
      <c r="F89" s="146"/>
      <c r="G89" s="84"/>
      <c r="H89" s="85"/>
      <c r="I89" s="85"/>
      <c r="J89" s="85"/>
      <c r="K89" s="85"/>
      <c r="L89" s="85"/>
      <c r="M89" s="85"/>
      <c r="N89" s="85"/>
      <c r="O89" s="86"/>
      <c r="P89" s="86"/>
      <c r="Q89" s="86"/>
      <c r="R89" s="86"/>
    </row>
    <row r="90" spans="1:18" ht="15.75">
      <c r="A90" s="115" t="s">
        <v>245</v>
      </c>
      <c r="B90" s="37"/>
      <c r="C90" s="30"/>
      <c r="D90" s="71"/>
      <c r="E90" s="146"/>
      <c r="F90" s="146"/>
      <c r="G90" s="84"/>
      <c r="H90" s="85"/>
      <c r="I90" s="85"/>
      <c r="J90" s="85"/>
      <c r="K90" s="85"/>
      <c r="L90" s="85"/>
      <c r="M90" s="85"/>
      <c r="N90" s="85"/>
      <c r="O90" s="86"/>
      <c r="P90" s="86"/>
      <c r="Q90" s="86"/>
      <c r="R90" s="86"/>
    </row>
    <row r="91" spans="1:18" ht="15.75">
      <c r="A91" s="115" t="s">
        <v>246</v>
      </c>
      <c r="B91" s="37"/>
      <c r="C91" s="30"/>
      <c r="D91" s="71"/>
      <c r="E91" s="146"/>
      <c r="F91" s="146"/>
      <c r="G91" s="84"/>
      <c r="H91" s="85"/>
      <c r="I91" s="85"/>
      <c r="J91" s="85"/>
      <c r="K91" s="85"/>
      <c r="L91" s="85"/>
      <c r="M91" s="85"/>
      <c r="N91" s="85"/>
      <c r="O91" s="86"/>
      <c r="P91" s="86"/>
      <c r="Q91" s="86"/>
      <c r="R91" s="86"/>
    </row>
    <row r="92" spans="1:18" ht="15.75">
      <c r="A92" s="115" t="s">
        <v>247</v>
      </c>
      <c r="B92" s="37"/>
      <c r="C92" s="30"/>
      <c r="D92" s="71"/>
      <c r="E92" s="146"/>
      <c r="F92" s="146"/>
      <c r="G92" s="84"/>
      <c r="H92" s="85"/>
      <c r="I92" s="85"/>
      <c r="J92" s="85"/>
      <c r="K92" s="85"/>
      <c r="L92" s="85"/>
      <c r="M92" s="85"/>
      <c r="N92" s="85"/>
      <c r="O92" s="86"/>
      <c r="P92" s="86"/>
      <c r="Q92" s="86"/>
      <c r="R92" s="86"/>
    </row>
    <row r="93" spans="1:18" ht="15.75">
      <c r="A93" s="115" t="s">
        <v>248</v>
      </c>
      <c r="B93" s="37"/>
      <c r="C93" s="30"/>
      <c r="D93" s="71"/>
      <c r="E93" s="146"/>
      <c r="F93" s="146"/>
      <c r="G93" s="84"/>
      <c r="H93" s="85"/>
      <c r="I93" s="85"/>
      <c r="J93" s="85"/>
      <c r="K93" s="85"/>
      <c r="L93" s="85"/>
      <c r="M93" s="85"/>
      <c r="N93" s="85"/>
      <c r="O93" s="86"/>
      <c r="P93" s="86"/>
      <c r="Q93" s="86"/>
      <c r="R93" s="86"/>
    </row>
    <row r="94" spans="1:18" ht="15.75">
      <c r="A94" s="115" t="s">
        <v>249</v>
      </c>
      <c r="B94" s="37"/>
      <c r="C94" s="30"/>
      <c r="D94" s="71"/>
      <c r="E94" s="146"/>
      <c r="F94" s="146"/>
      <c r="G94" s="84"/>
      <c r="H94" s="85"/>
      <c r="I94" s="85"/>
      <c r="J94" s="85"/>
      <c r="K94" s="85"/>
      <c r="L94" s="85"/>
      <c r="M94" s="85"/>
      <c r="N94" s="85"/>
      <c r="O94" s="86"/>
      <c r="P94" s="86"/>
      <c r="Q94" s="86"/>
      <c r="R94" s="86"/>
    </row>
    <row r="95" spans="1:18" ht="15.75">
      <c r="A95" s="115" t="s">
        <v>250</v>
      </c>
      <c r="B95" s="37"/>
      <c r="C95" s="30"/>
      <c r="D95" s="71"/>
      <c r="E95" s="146"/>
      <c r="F95" s="146"/>
      <c r="G95" s="85"/>
      <c r="H95" s="85"/>
      <c r="I95" s="85"/>
      <c r="J95" s="85"/>
      <c r="K95" s="85"/>
      <c r="L95" s="85"/>
      <c r="M95" s="85"/>
      <c r="N95" s="85"/>
      <c r="O95" s="86"/>
      <c r="P95" s="86"/>
      <c r="Q95" s="86"/>
      <c r="R95" s="86"/>
    </row>
    <row r="96" spans="1:18" ht="15.75">
      <c r="A96" s="115" t="s">
        <v>251</v>
      </c>
      <c r="B96" s="37"/>
      <c r="C96" s="30"/>
      <c r="D96" s="71"/>
      <c r="E96" s="308"/>
      <c r="F96" s="308"/>
      <c r="G96" s="85"/>
      <c r="H96" s="85"/>
      <c r="I96" s="85"/>
      <c r="J96" s="85"/>
      <c r="K96" s="85"/>
      <c r="L96" s="85"/>
      <c r="M96" s="85"/>
      <c r="N96" s="85"/>
      <c r="O96" s="86"/>
      <c r="P96" s="86"/>
      <c r="Q96" s="86"/>
      <c r="R96" s="86"/>
    </row>
    <row r="97" spans="1:18" ht="15.75">
      <c r="A97" s="115" t="s">
        <v>252</v>
      </c>
      <c r="B97" s="37"/>
      <c r="C97" s="30"/>
      <c r="D97" s="71"/>
      <c r="E97" s="308"/>
      <c r="F97" s="308"/>
      <c r="G97" s="85"/>
      <c r="H97" s="85"/>
      <c r="I97" s="85"/>
      <c r="J97" s="85"/>
      <c r="K97" s="85"/>
      <c r="L97" s="85"/>
      <c r="M97" s="85"/>
      <c r="N97" s="85"/>
      <c r="O97" s="86"/>
      <c r="P97" s="86"/>
      <c r="Q97" s="86"/>
      <c r="R97" s="86"/>
    </row>
    <row r="98" spans="1:18" ht="15.75">
      <c r="A98" s="243" t="s">
        <v>253</v>
      </c>
      <c r="B98" s="37"/>
      <c r="C98" s="30"/>
      <c r="D98" s="71"/>
      <c r="E98" s="308"/>
      <c r="F98" s="308"/>
      <c r="G98" s="85"/>
      <c r="H98" s="85"/>
      <c r="I98" s="85"/>
      <c r="J98" s="85"/>
      <c r="K98" s="85"/>
      <c r="L98" s="85"/>
      <c r="M98" s="85"/>
      <c r="N98" s="85"/>
      <c r="O98" s="86"/>
      <c r="P98" s="86"/>
      <c r="Q98" s="86"/>
      <c r="R98" s="86"/>
    </row>
    <row r="99" spans="1:18" ht="15.75">
      <c r="A99" s="115">
        <v>5</v>
      </c>
      <c r="B99" s="34" t="s">
        <v>113</v>
      </c>
      <c r="C99" s="33"/>
      <c r="D99" s="189"/>
      <c r="E99" s="306">
        <f>SUM(E85:E98)</f>
        <v>0</v>
      </c>
      <c r="F99" s="306">
        <f>SUM(F85:F98)</f>
        <v>0</v>
      </c>
      <c r="G99" s="52">
        <f t="shared" ref="G99:R99" si="4">SUM(G85:G98)</f>
        <v>0</v>
      </c>
      <c r="H99" s="52">
        <f t="shared" si="4"/>
        <v>0</v>
      </c>
      <c r="I99" s="52">
        <f t="shared" si="4"/>
        <v>0</v>
      </c>
      <c r="J99" s="52">
        <f t="shared" si="4"/>
        <v>0</v>
      </c>
      <c r="K99" s="52">
        <f t="shared" si="4"/>
        <v>0</v>
      </c>
      <c r="L99" s="52">
        <f t="shared" si="4"/>
        <v>0</v>
      </c>
      <c r="M99" s="52">
        <f t="shared" si="4"/>
        <v>0</v>
      </c>
      <c r="N99" s="52">
        <f t="shared" si="4"/>
        <v>0</v>
      </c>
      <c r="O99" s="52">
        <f t="shared" si="4"/>
        <v>0</v>
      </c>
      <c r="P99" s="52">
        <f t="shared" si="4"/>
        <v>0</v>
      </c>
      <c r="Q99" s="52">
        <f t="shared" si="4"/>
        <v>0</v>
      </c>
      <c r="R99" s="52">
        <f t="shared" si="4"/>
        <v>0</v>
      </c>
    </row>
    <row r="100" spans="1:18" ht="15.75">
      <c r="A100" s="115"/>
      <c r="B100" s="141"/>
      <c r="C100" s="139"/>
      <c r="D100" s="140"/>
      <c r="E100" s="81"/>
      <c r="F100" s="81"/>
      <c r="G100" s="81"/>
      <c r="H100" s="81"/>
      <c r="I100" s="81"/>
      <c r="J100" s="81"/>
      <c r="K100" s="81"/>
      <c r="L100" s="81"/>
      <c r="M100" s="81"/>
      <c r="N100" s="81"/>
      <c r="O100" s="81"/>
      <c r="P100" s="81"/>
      <c r="Q100" s="81"/>
      <c r="R100" s="142"/>
    </row>
    <row r="101" spans="1:18" ht="15" customHeight="1">
      <c r="A101" s="115">
        <v>6</v>
      </c>
      <c r="B101" s="35" t="s">
        <v>169</v>
      </c>
      <c r="C101" s="36"/>
      <c r="D101" s="62"/>
      <c r="E101" s="127">
        <f>E99+E81</f>
        <v>0</v>
      </c>
      <c r="F101" s="127">
        <f>F99+F81</f>
        <v>0</v>
      </c>
      <c r="G101" s="63">
        <f t="shared" ref="G101:R101" si="5">G99+G81</f>
        <v>0</v>
      </c>
      <c r="H101" s="63">
        <f t="shared" si="5"/>
        <v>0</v>
      </c>
      <c r="I101" s="63">
        <f t="shared" si="5"/>
        <v>0</v>
      </c>
      <c r="J101" s="63">
        <f t="shared" si="5"/>
        <v>0</v>
      </c>
      <c r="K101" s="63">
        <f t="shared" si="5"/>
        <v>0</v>
      </c>
      <c r="L101" s="63">
        <f t="shared" si="5"/>
        <v>0</v>
      </c>
      <c r="M101" s="63">
        <f t="shared" si="5"/>
        <v>0</v>
      </c>
      <c r="N101" s="63">
        <f t="shared" si="5"/>
        <v>0</v>
      </c>
      <c r="O101" s="63">
        <f t="shared" si="5"/>
        <v>0</v>
      </c>
      <c r="P101" s="63">
        <f t="shared" si="5"/>
        <v>0</v>
      </c>
      <c r="Q101" s="63">
        <f t="shared" si="5"/>
        <v>0</v>
      </c>
      <c r="R101" s="63">
        <f t="shared" si="5"/>
        <v>0</v>
      </c>
    </row>
    <row r="102" spans="1:18" ht="15.75">
      <c r="A102" s="115"/>
      <c r="B102" s="26"/>
      <c r="C102" s="26"/>
      <c r="D102" s="22"/>
      <c r="E102" s="59"/>
      <c r="F102" s="59"/>
      <c r="G102" s="59"/>
      <c r="H102" s="59"/>
      <c r="I102" s="59"/>
      <c r="J102" s="59"/>
      <c r="K102" s="59"/>
      <c r="L102" s="59"/>
      <c r="M102" s="59"/>
      <c r="N102" s="59"/>
      <c r="O102" s="59"/>
      <c r="P102" s="59"/>
      <c r="Q102" s="59"/>
      <c r="R102" s="59"/>
    </row>
    <row r="103" spans="1:18" ht="18">
      <c r="A103" s="115"/>
      <c r="B103" s="245" t="s">
        <v>44</v>
      </c>
      <c r="D103" s="16"/>
      <c r="E103" s="68"/>
      <c r="F103" s="68"/>
      <c r="G103" s="68"/>
      <c r="H103" s="68"/>
      <c r="I103" s="68"/>
      <c r="J103" s="68"/>
      <c r="K103" s="68"/>
      <c r="L103" s="68"/>
      <c r="M103" s="68"/>
      <c r="N103" s="68"/>
      <c r="O103" s="60"/>
      <c r="P103" s="60"/>
      <c r="Q103" s="60"/>
      <c r="R103" s="60"/>
    </row>
    <row r="104" spans="1:18" ht="15.75">
      <c r="A104" s="115"/>
      <c r="B104" s="22"/>
      <c r="C104" s="26"/>
      <c r="D104" s="22"/>
    </row>
    <row r="105" spans="1:18" ht="15.75">
      <c r="A105" s="115"/>
      <c r="B105" s="27"/>
      <c r="C105" s="17"/>
      <c r="D105" s="61" t="s">
        <v>96</v>
      </c>
      <c r="E105" s="47" t="s">
        <v>135</v>
      </c>
      <c r="F105" s="47" t="s">
        <v>80</v>
      </c>
      <c r="G105" s="47" t="s">
        <v>1</v>
      </c>
      <c r="H105" s="47" t="s">
        <v>2</v>
      </c>
      <c r="I105" s="47" t="s">
        <v>17</v>
      </c>
      <c r="J105" s="47" t="s">
        <v>18</v>
      </c>
      <c r="K105" s="47" t="s">
        <v>20</v>
      </c>
      <c r="L105" s="47" t="s">
        <v>21</v>
      </c>
      <c r="M105" s="47" t="s">
        <v>24</v>
      </c>
      <c r="N105" s="47" t="s">
        <v>25</v>
      </c>
      <c r="O105" s="47" t="s">
        <v>27</v>
      </c>
      <c r="P105" s="47" t="s">
        <v>28</v>
      </c>
      <c r="Q105" s="47" t="s">
        <v>29</v>
      </c>
      <c r="R105" s="47" t="s">
        <v>30</v>
      </c>
    </row>
    <row r="106" spans="1:18" ht="15.75">
      <c r="A106" s="115">
        <v>7</v>
      </c>
      <c r="B106" s="34" t="s">
        <v>373</v>
      </c>
      <c r="C106" s="241"/>
      <c r="D106" s="148">
        <v>0.42799999999999999</v>
      </c>
      <c r="E106" s="127">
        <f>EBT!E138*$D$106</f>
        <v>53619.411999999997</v>
      </c>
      <c r="F106" s="127">
        <f>EBT!F138*$D$106</f>
        <v>18281.592000000001</v>
      </c>
      <c r="G106" s="261">
        <f>EBT!G138*$D$106</f>
        <v>-79182.738816939978</v>
      </c>
      <c r="H106" s="261">
        <f>EBT!H138*$D$106</f>
        <v>-147479.93501961199</v>
      </c>
      <c r="I106" s="261">
        <f>EBT!I138*$D$106</f>
        <v>-218668.61621468002</v>
      </c>
      <c r="J106" s="261">
        <f>EBT!J138*$D$106</f>
        <v>-174254.94039488398</v>
      </c>
      <c r="K106" s="261">
        <f>EBT!K138*$D$106</f>
        <v>-157897.81124229997</v>
      </c>
      <c r="L106" s="261">
        <f>EBT!L138*$D$106</f>
        <v>-242829.31249542005</v>
      </c>
      <c r="M106" s="261">
        <f>EBT!M138*$D$106</f>
        <v>-218041.90388932804</v>
      </c>
      <c r="N106" s="261">
        <f>EBT!N138*$D$106</f>
        <v>-163072.76052672797</v>
      </c>
      <c r="O106" s="261">
        <f>EBT!O138*$D$106</f>
        <v>-161850.18858044798</v>
      </c>
      <c r="P106" s="261">
        <f>EBT!P138*$D$106</f>
        <v>-159292.15832556403</v>
      </c>
      <c r="Q106" s="261">
        <f>EBT!Q138*$D$106</f>
        <v>-152270.27554109998</v>
      </c>
      <c r="R106" s="261">
        <f>EBT!R138*$D$106</f>
        <v>-142914.19259603196</v>
      </c>
    </row>
    <row r="107" spans="1:18" ht="18">
      <c r="A107" s="115"/>
      <c r="B107" s="245" t="s">
        <v>98</v>
      </c>
      <c r="D107" s="16"/>
      <c r="E107" s="59"/>
      <c r="F107" s="59"/>
      <c r="G107" s="59"/>
      <c r="H107" s="59"/>
      <c r="I107" s="59"/>
      <c r="J107" s="59"/>
      <c r="K107" s="59"/>
      <c r="L107" s="59"/>
      <c r="M107" s="59"/>
      <c r="N107" s="59"/>
      <c r="O107" s="60"/>
      <c r="P107" s="60"/>
      <c r="Q107" s="60"/>
      <c r="R107" s="60"/>
    </row>
    <row r="108" spans="1:18" ht="15.75">
      <c r="A108" s="115"/>
      <c r="B108" s="16"/>
      <c r="D108" s="16"/>
      <c r="E108" s="47" t="s">
        <v>135</v>
      </c>
      <c r="F108" s="47" t="s">
        <v>80</v>
      </c>
      <c r="G108" s="47" t="s">
        <v>1</v>
      </c>
      <c r="H108" s="47" t="s">
        <v>2</v>
      </c>
      <c r="I108" s="47" t="s">
        <v>17</v>
      </c>
      <c r="J108" s="47" t="s">
        <v>18</v>
      </c>
      <c r="K108" s="47" t="s">
        <v>20</v>
      </c>
      <c r="L108" s="47" t="s">
        <v>21</v>
      </c>
      <c r="M108" s="47" t="s">
        <v>24</v>
      </c>
      <c r="N108" s="47" t="s">
        <v>25</v>
      </c>
      <c r="O108" s="47" t="s">
        <v>27</v>
      </c>
      <c r="P108" s="47" t="s">
        <v>28</v>
      </c>
      <c r="Q108" s="47" t="s">
        <v>29</v>
      </c>
      <c r="R108" s="47" t="s">
        <v>30</v>
      </c>
    </row>
    <row r="109" spans="1:18" ht="15.75">
      <c r="A109" s="115">
        <v>8</v>
      </c>
      <c r="B109" s="34" t="s">
        <v>310</v>
      </c>
      <c r="C109" s="30"/>
      <c r="D109" s="69"/>
      <c r="E109" s="127">
        <f>E61+E106+E101</f>
        <v>687541.272</v>
      </c>
      <c r="F109" s="127">
        <f t="shared" ref="F109:R109" si="6">F61+F106+F101</f>
        <v>680413.28199999989</v>
      </c>
      <c r="G109" s="63">
        <f t="shared" si="6"/>
        <v>639368.15338673606</v>
      </c>
      <c r="H109" s="63">
        <f t="shared" si="6"/>
        <v>575353.78519125807</v>
      </c>
      <c r="I109" s="63">
        <f t="shared" si="6"/>
        <v>531516.62804049999</v>
      </c>
      <c r="J109" s="63">
        <f t="shared" si="6"/>
        <v>520238.32269037003</v>
      </c>
      <c r="K109" s="63">
        <f t="shared" si="6"/>
        <v>515424.63506516104</v>
      </c>
      <c r="L109" s="63">
        <f t="shared" si="6"/>
        <v>408073.462293641</v>
      </c>
      <c r="M109" s="63">
        <f t="shared" si="6"/>
        <v>246986.224082862</v>
      </c>
      <c r="N109" s="63">
        <f t="shared" si="6"/>
        <v>132396.24678487502</v>
      </c>
      <c r="O109" s="63">
        <f t="shared" si="6"/>
        <v>130556.20302495599</v>
      </c>
      <c r="P109" s="63">
        <f t="shared" si="6"/>
        <v>127847.80217139798</v>
      </c>
      <c r="Q109" s="63">
        <f t="shared" si="6"/>
        <v>128167.98060143899</v>
      </c>
      <c r="R109" s="63">
        <f t="shared" si="6"/>
        <v>136816.99407077601</v>
      </c>
    </row>
    <row r="110" spans="1:18" ht="15" customHeight="1">
      <c r="A110" s="115"/>
      <c r="E110" s="6"/>
      <c r="F110" s="6"/>
      <c r="G110" s="6"/>
      <c r="H110" s="6"/>
      <c r="I110" s="6"/>
      <c r="J110" s="6"/>
      <c r="K110" s="6"/>
      <c r="L110" s="6"/>
      <c r="M110" s="6"/>
      <c r="N110" s="1"/>
      <c r="O110" s="1"/>
    </row>
    <row r="111" spans="1:18" ht="18">
      <c r="A111" s="115"/>
      <c r="B111" s="245" t="s">
        <v>305</v>
      </c>
    </row>
    <row r="112" spans="1:18" ht="15.75">
      <c r="A112" s="115"/>
    </row>
    <row r="113" spans="1:18" ht="15.75">
      <c r="A113" s="115" t="s">
        <v>294</v>
      </c>
      <c r="B113" s="189" t="s">
        <v>315</v>
      </c>
      <c r="E113" s="312">
        <f>EBT!E77</f>
        <v>0</v>
      </c>
      <c r="F113" s="312">
        <f>EBT!F77</f>
        <v>0</v>
      </c>
      <c r="G113" s="255">
        <f>EBT!G77</f>
        <v>0</v>
      </c>
      <c r="H113" s="255">
        <f>EBT!H77</f>
        <v>0</v>
      </c>
      <c r="I113" s="255">
        <f>EBT!I77</f>
        <v>0</v>
      </c>
      <c r="J113" s="255">
        <f>EBT!J77</f>
        <v>0</v>
      </c>
      <c r="K113" s="255">
        <f>EBT!K77</f>
        <v>0</v>
      </c>
      <c r="L113" s="255">
        <f>EBT!L77</f>
        <v>0</v>
      </c>
      <c r="M113" s="255">
        <f>EBT!M77</f>
        <v>0</v>
      </c>
      <c r="N113" s="255">
        <f>EBT!N77</f>
        <v>0</v>
      </c>
      <c r="O113" s="255">
        <f>EBT!O77</f>
        <v>0</v>
      </c>
      <c r="P113" s="255">
        <f>EBT!P77</f>
        <v>0</v>
      </c>
      <c r="Q113" s="255">
        <f>EBT!Q77</f>
        <v>0</v>
      </c>
      <c r="R113" s="255">
        <f>EBT!R77</f>
        <v>0</v>
      </c>
    </row>
    <row r="114" spans="1:18" ht="15.75">
      <c r="A114" s="115" t="s">
        <v>295</v>
      </c>
      <c r="B114" s="189" t="s">
        <v>299</v>
      </c>
      <c r="E114" s="312">
        <f>EBT!E16</f>
        <v>0</v>
      </c>
      <c r="F114" s="312">
        <f>EBT!F16</f>
        <v>0</v>
      </c>
      <c r="G114" s="255">
        <f>EBT!G16</f>
        <v>0</v>
      </c>
      <c r="H114" s="255">
        <f>EBT!H16</f>
        <v>0</v>
      </c>
      <c r="I114" s="255">
        <f>EBT!I16</f>
        <v>0</v>
      </c>
      <c r="J114" s="255">
        <f>EBT!J16</f>
        <v>0</v>
      </c>
      <c r="K114" s="255">
        <f>EBT!K16</f>
        <v>0</v>
      </c>
      <c r="L114" s="255">
        <f>EBT!L16</f>
        <v>0</v>
      </c>
      <c r="M114" s="255">
        <f>EBT!M16</f>
        <v>0</v>
      </c>
      <c r="N114" s="255">
        <f>EBT!N16</f>
        <v>0</v>
      </c>
      <c r="O114" s="255">
        <f>EBT!O16</f>
        <v>0</v>
      </c>
      <c r="P114" s="255">
        <f>EBT!P16</f>
        <v>0</v>
      </c>
      <c r="Q114" s="255">
        <f>EBT!Q16</f>
        <v>0</v>
      </c>
      <c r="R114" s="255">
        <f>EBT!R16</f>
        <v>0</v>
      </c>
    </row>
    <row r="115" spans="1:18" ht="15.75">
      <c r="A115" s="115" t="s">
        <v>296</v>
      </c>
      <c r="B115" s="189" t="s">
        <v>306</v>
      </c>
      <c r="E115" s="312">
        <f>E113+E114</f>
        <v>0</v>
      </c>
      <c r="F115" s="312">
        <f t="shared" ref="F115:R115" si="7">F113+F114</f>
        <v>0</v>
      </c>
      <c r="G115" s="255">
        <f t="shared" si="7"/>
        <v>0</v>
      </c>
      <c r="H115" s="255">
        <f t="shared" si="7"/>
        <v>0</v>
      </c>
      <c r="I115" s="255">
        <f t="shared" si="7"/>
        <v>0</v>
      </c>
      <c r="J115" s="255">
        <f t="shared" si="7"/>
        <v>0</v>
      </c>
      <c r="K115" s="255">
        <f t="shared" si="7"/>
        <v>0</v>
      </c>
      <c r="L115" s="255">
        <f t="shared" si="7"/>
        <v>0</v>
      </c>
      <c r="M115" s="255">
        <f t="shared" si="7"/>
        <v>0</v>
      </c>
      <c r="N115" s="255">
        <f t="shared" si="7"/>
        <v>0</v>
      </c>
      <c r="O115" s="255">
        <f t="shared" si="7"/>
        <v>0</v>
      </c>
      <c r="P115" s="255">
        <f t="shared" si="7"/>
        <v>0</v>
      </c>
      <c r="Q115" s="255">
        <f t="shared" si="7"/>
        <v>0</v>
      </c>
      <c r="R115" s="255">
        <f t="shared" si="7"/>
        <v>0</v>
      </c>
    </row>
    <row r="116" spans="1:18" ht="15.75">
      <c r="A116" s="243" t="s">
        <v>297</v>
      </c>
      <c r="B116" s="189" t="s">
        <v>293</v>
      </c>
      <c r="E116" s="312"/>
      <c r="F116" s="312"/>
      <c r="G116" s="255"/>
      <c r="H116" s="255"/>
      <c r="I116" s="255"/>
      <c r="J116" s="255"/>
      <c r="K116" s="255"/>
      <c r="L116" s="255"/>
      <c r="M116" s="255"/>
      <c r="N116" s="255"/>
      <c r="O116" s="255"/>
      <c r="P116" s="256"/>
      <c r="Q116" s="256"/>
      <c r="R116" s="256"/>
    </row>
    <row r="117" spans="1:18" ht="15.75">
      <c r="A117" s="115" t="s">
        <v>300</v>
      </c>
      <c r="B117" s="189" t="s">
        <v>301</v>
      </c>
      <c r="E117" s="312">
        <f>E115*E116</f>
        <v>0</v>
      </c>
      <c r="F117" s="312">
        <f t="shared" ref="F117:R117" si="8">F115*F116</f>
        <v>0</v>
      </c>
      <c r="G117" s="255">
        <f t="shared" si="8"/>
        <v>0</v>
      </c>
      <c r="H117" s="255">
        <f t="shared" si="8"/>
        <v>0</v>
      </c>
      <c r="I117" s="255">
        <f t="shared" si="8"/>
        <v>0</v>
      </c>
      <c r="J117" s="255">
        <f t="shared" si="8"/>
        <v>0</v>
      </c>
      <c r="K117" s="255">
        <f t="shared" si="8"/>
        <v>0</v>
      </c>
      <c r="L117" s="255">
        <f t="shared" si="8"/>
        <v>0</v>
      </c>
      <c r="M117" s="255">
        <f t="shared" si="8"/>
        <v>0</v>
      </c>
      <c r="N117" s="255">
        <f t="shared" si="8"/>
        <v>0</v>
      </c>
      <c r="O117" s="255">
        <f t="shared" si="8"/>
        <v>0</v>
      </c>
      <c r="P117" s="255">
        <f t="shared" si="8"/>
        <v>0</v>
      </c>
      <c r="Q117" s="255">
        <f t="shared" si="8"/>
        <v>0</v>
      </c>
      <c r="R117" s="255">
        <f t="shared" si="8"/>
        <v>0</v>
      </c>
    </row>
    <row r="118" spans="1:18" ht="15.75">
      <c r="A118" s="115"/>
    </row>
    <row r="119" spans="1:18" ht="18">
      <c r="A119" s="115"/>
      <c r="B119" s="245" t="s">
        <v>298</v>
      </c>
    </row>
    <row r="120" spans="1:18" ht="15.75">
      <c r="A120" s="115"/>
    </row>
    <row r="121" spans="1:18" ht="15.75">
      <c r="A121" s="115" t="s">
        <v>302</v>
      </c>
      <c r="B121" s="189" t="s">
        <v>355</v>
      </c>
      <c r="E121" s="312">
        <f>E109-E117</f>
        <v>687541.272</v>
      </c>
      <c r="F121" s="312">
        <f t="shared" ref="F121:R121" si="9">F109-F117</f>
        <v>680413.28199999989</v>
      </c>
      <c r="G121" s="255">
        <f t="shared" si="9"/>
        <v>639368.15338673606</v>
      </c>
      <c r="H121" s="255">
        <f t="shared" si="9"/>
        <v>575353.78519125807</v>
      </c>
      <c r="I121" s="255">
        <f t="shared" si="9"/>
        <v>531516.62804049999</v>
      </c>
      <c r="J121" s="255">
        <f t="shared" si="9"/>
        <v>520238.32269037003</v>
      </c>
      <c r="K121" s="255">
        <f t="shared" si="9"/>
        <v>515424.63506516104</v>
      </c>
      <c r="L121" s="255">
        <f t="shared" si="9"/>
        <v>408073.462293641</v>
      </c>
      <c r="M121" s="255">
        <f t="shared" si="9"/>
        <v>246986.224082862</v>
      </c>
      <c r="N121" s="255">
        <f t="shared" si="9"/>
        <v>132396.24678487502</v>
      </c>
      <c r="O121" s="255">
        <f t="shared" si="9"/>
        <v>130556.20302495599</v>
      </c>
      <c r="P121" s="255">
        <f t="shared" si="9"/>
        <v>127847.80217139798</v>
      </c>
      <c r="Q121" s="255">
        <f t="shared" si="9"/>
        <v>128167.98060143899</v>
      </c>
      <c r="R121" s="255">
        <f t="shared" si="9"/>
        <v>136816.99407077601</v>
      </c>
    </row>
    <row r="122" spans="1:18" ht="15.75">
      <c r="A122" s="115"/>
    </row>
    <row r="123" spans="1:18" ht="18">
      <c r="A123" s="115"/>
      <c r="B123" s="245" t="s">
        <v>174</v>
      </c>
    </row>
    <row r="124" spans="1:18" ht="15.75">
      <c r="A124" s="115"/>
    </row>
    <row r="125" spans="1:18" ht="15.75">
      <c r="A125" s="115"/>
      <c r="B125" s="16"/>
      <c r="D125" s="16"/>
      <c r="E125" s="47" t="s">
        <v>135</v>
      </c>
      <c r="F125" s="47" t="s">
        <v>80</v>
      </c>
      <c r="G125" s="47" t="s">
        <v>1</v>
      </c>
      <c r="H125" s="47" t="s">
        <v>2</v>
      </c>
      <c r="I125" s="47" t="s">
        <v>17</v>
      </c>
      <c r="J125" s="47" t="s">
        <v>18</v>
      </c>
      <c r="K125" s="47" t="s">
        <v>20</v>
      </c>
      <c r="L125" s="47" t="s">
        <v>21</v>
      </c>
      <c r="M125" s="47" t="s">
        <v>24</v>
      </c>
      <c r="N125" s="47" t="s">
        <v>25</v>
      </c>
      <c r="O125" s="47" t="s">
        <v>27</v>
      </c>
      <c r="P125" s="47" t="s">
        <v>28</v>
      </c>
      <c r="Q125" s="47" t="s">
        <v>29</v>
      </c>
      <c r="R125" s="47" t="s">
        <v>30</v>
      </c>
    </row>
    <row r="126" spans="1:18" ht="15.75">
      <c r="A126" s="115">
        <v>9</v>
      </c>
      <c r="B126" s="34" t="s">
        <v>264</v>
      </c>
      <c r="C126" s="30"/>
      <c r="D126" s="69"/>
      <c r="E126" s="127"/>
      <c r="F126" s="127"/>
      <c r="G126" s="63"/>
      <c r="H126" s="63"/>
      <c r="I126" s="63"/>
      <c r="J126" s="63"/>
      <c r="K126" s="63"/>
      <c r="L126" s="63"/>
      <c r="M126" s="63"/>
      <c r="N126" s="63"/>
      <c r="O126" s="63"/>
      <c r="P126" s="63"/>
      <c r="Q126" s="63"/>
      <c r="R126" s="63"/>
    </row>
    <row r="127" spans="1:18" ht="15.75">
      <c r="A127" s="115">
        <v>10</v>
      </c>
      <c r="B127" s="34" t="s">
        <v>265</v>
      </c>
      <c r="C127" s="30"/>
      <c r="D127" s="69"/>
      <c r="E127" s="127"/>
      <c r="F127" s="127"/>
      <c r="G127" s="63"/>
      <c r="H127" s="63"/>
      <c r="I127" s="63"/>
      <c r="J127" s="63"/>
      <c r="K127" s="63"/>
      <c r="L127" s="63"/>
      <c r="M127" s="63"/>
      <c r="N127" s="63"/>
      <c r="O127" s="63"/>
      <c r="P127" s="63"/>
      <c r="Q127" s="63"/>
      <c r="R127" s="63"/>
    </row>
    <row r="128" spans="1:18" ht="15.75">
      <c r="A128" s="115"/>
      <c r="B128" s="299"/>
      <c r="C128" s="299"/>
      <c r="D128" s="299"/>
      <c r="E128" s="299"/>
      <c r="F128" s="299"/>
      <c r="G128" s="299"/>
      <c r="H128" s="299"/>
      <c r="I128" s="299"/>
      <c r="J128" s="299"/>
      <c r="K128" s="299"/>
      <c r="L128" s="299"/>
      <c r="M128" s="299"/>
      <c r="N128" s="299"/>
      <c r="O128" s="299"/>
      <c r="P128" s="299"/>
      <c r="Q128" s="299"/>
      <c r="R128" s="299"/>
    </row>
    <row r="129" spans="1:18" ht="15.75">
      <c r="A129" s="115">
        <v>11</v>
      </c>
      <c r="B129" s="386" t="s">
        <v>313</v>
      </c>
      <c r="C129" s="387"/>
      <c r="D129" s="388"/>
      <c r="E129" s="127"/>
      <c r="F129" s="127"/>
      <c r="G129" s="63"/>
      <c r="H129" s="63"/>
      <c r="I129" s="63"/>
      <c r="J129" s="63"/>
      <c r="K129" s="63"/>
      <c r="L129" s="63"/>
      <c r="M129" s="63"/>
      <c r="N129" s="63"/>
      <c r="O129" s="63"/>
      <c r="P129" s="63"/>
      <c r="Q129" s="63"/>
      <c r="R129" s="63"/>
    </row>
    <row r="130" spans="1:18" ht="15.75">
      <c r="A130" s="115">
        <v>12</v>
      </c>
      <c r="B130" s="386" t="s">
        <v>314</v>
      </c>
      <c r="C130" s="387"/>
      <c r="D130" s="388"/>
      <c r="E130" s="127"/>
      <c r="F130" s="127"/>
      <c r="G130" s="63"/>
      <c r="H130" s="63"/>
      <c r="I130" s="63"/>
      <c r="J130" s="63"/>
      <c r="K130" s="63"/>
      <c r="L130" s="63"/>
      <c r="M130" s="63"/>
      <c r="N130" s="63"/>
      <c r="O130" s="63"/>
      <c r="P130" s="63"/>
      <c r="Q130" s="63"/>
      <c r="R130" s="63"/>
    </row>
    <row r="131" spans="1:18" ht="15.75">
      <c r="A131" s="115"/>
    </row>
    <row r="132" spans="1:18" ht="15.75">
      <c r="A132" s="115"/>
    </row>
    <row r="133" spans="1:18" ht="15.75">
      <c r="A133" s="115"/>
    </row>
    <row r="134" spans="1:18" ht="15.75">
      <c r="A134" s="115"/>
    </row>
    <row r="135" spans="1:18" ht="15.75">
      <c r="A135" s="115"/>
    </row>
    <row r="136" spans="1:18" ht="15.75">
      <c r="A136" s="115"/>
    </row>
    <row r="137" spans="1:18" ht="15.75">
      <c r="A137" s="115"/>
    </row>
    <row r="138" spans="1:18" ht="15.75">
      <c r="A138" s="115"/>
    </row>
    <row r="139" spans="1:18" ht="15.75">
      <c r="A139" s="115"/>
    </row>
    <row r="140" spans="1:18" ht="15.75">
      <c r="A140" s="115"/>
    </row>
    <row r="141" spans="1:18" ht="15.75">
      <c r="A141" s="115"/>
    </row>
    <row r="142" spans="1:18" ht="15.75">
      <c r="A142" s="115"/>
    </row>
    <row r="143" spans="1:18" ht="15.75">
      <c r="A143" s="115"/>
    </row>
    <row r="144" spans="1:18" ht="15.75">
      <c r="A144" s="115"/>
    </row>
    <row r="145" spans="1:1" ht="15.75">
      <c r="A145" s="115"/>
    </row>
    <row r="146" spans="1:1" ht="15.75">
      <c r="A146" s="115"/>
    </row>
    <row r="147" spans="1:1" ht="15.75">
      <c r="A147" s="115"/>
    </row>
    <row r="148" spans="1:1" ht="15.75">
      <c r="A148" s="115"/>
    </row>
    <row r="149" spans="1:1" ht="15.75">
      <c r="A149" s="115"/>
    </row>
    <row r="150" spans="1:1" ht="15.75">
      <c r="A150" s="115"/>
    </row>
    <row r="151" spans="1:1" ht="15.75">
      <c r="A151" s="115"/>
    </row>
    <row r="152" spans="1:1" ht="15.75">
      <c r="A152" s="115"/>
    </row>
    <row r="153" spans="1:1" ht="15.75">
      <c r="A153" s="115"/>
    </row>
    <row r="154" spans="1:1" ht="15.75">
      <c r="A154" s="115"/>
    </row>
    <row r="155" spans="1:1" ht="15.75">
      <c r="A155" s="115"/>
    </row>
    <row r="156" spans="1:1" ht="15.75">
      <c r="A156" s="115"/>
    </row>
    <row r="157" spans="1:1" ht="15.75">
      <c r="A157" s="115"/>
    </row>
    <row r="158" spans="1:1" ht="15.75">
      <c r="A158" s="115"/>
    </row>
    <row r="159" spans="1:1" ht="15.75">
      <c r="A159" s="115"/>
    </row>
    <row r="160" spans="1:1" ht="15.75">
      <c r="A160" s="115"/>
    </row>
    <row r="161" spans="1:1" ht="15.75">
      <c r="A161" s="115"/>
    </row>
    <row r="162" spans="1:1" ht="15.75">
      <c r="A162" s="115"/>
    </row>
    <row r="163" spans="1:1" ht="15.75">
      <c r="A163" s="115"/>
    </row>
    <row r="164" spans="1:1" ht="15.75">
      <c r="A164" s="115"/>
    </row>
    <row r="165" spans="1:1" ht="15.75">
      <c r="A165" s="115"/>
    </row>
    <row r="166" spans="1:1" ht="15.75">
      <c r="A166" s="115"/>
    </row>
    <row r="167" spans="1:1" ht="15.75">
      <c r="A167" s="115"/>
    </row>
    <row r="168" spans="1:1" ht="15.75">
      <c r="A168" s="115"/>
    </row>
  </sheetData>
  <dataConsolidate/>
  <mergeCells count="2">
    <mergeCell ref="B129:D129"/>
    <mergeCell ref="B130:D130"/>
  </mergeCells>
  <printOptions horizontalCentered="1"/>
  <pageMargins left="0.25" right="0.25" top="0.75" bottom="0.75" header="0.3" footer="0.3"/>
  <pageSetup scale="33"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2"/>
    <pageSetUpPr fitToPage="1"/>
  </sheetPr>
  <dimension ref="A1:U36"/>
  <sheetViews>
    <sheetView showGridLines="0" view="pageBreakPreview" topLeftCell="B1" zoomScaleNormal="55" zoomScaleSheetLayoutView="100" workbookViewId="0">
      <selection activeCell="C28" sqref="C28"/>
    </sheetView>
  </sheetViews>
  <sheetFormatPr defaultColWidth="9" defaultRowHeight="15.4"/>
  <cols>
    <col min="1" max="1" width="9" style="119"/>
    <col min="2" max="2" width="80.5" style="7" customWidth="1"/>
    <col min="3" max="3" width="19.125" style="7" customWidth="1"/>
    <col min="4" max="5" width="9.75" style="7" customWidth="1"/>
    <col min="6" max="7" width="10.875" style="3" bestFit="1" customWidth="1"/>
    <col min="8" max="8" width="9.75" style="3" customWidth="1"/>
    <col min="9" max="12" width="10.875" style="3" bestFit="1" customWidth="1"/>
    <col min="13" max="13" width="9.75" style="3" customWidth="1"/>
    <col min="14" max="16" width="10.875" style="3" bestFit="1" customWidth="1"/>
    <col min="17" max="17" width="9.25" style="3" customWidth="1"/>
    <col min="18" max="20" width="10.875" style="1" bestFit="1" customWidth="1"/>
    <col min="21" max="133" width="7.125" style="1" customWidth="1"/>
    <col min="134" max="16384" width="9" style="1"/>
  </cols>
  <sheetData>
    <row r="1" spans="1:20" ht="15.75">
      <c r="B1" s="16" t="s">
        <v>22</v>
      </c>
      <c r="P1" s="1"/>
      <c r="Q1" s="1"/>
    </row>
    <row r="2" spans="1:20" ht="15.75">
      <c r="B2" s="16" t="s">
        <v>23</v>
      </c>
      <c r="P2" s="1"/>
      <c r="Q2" s="1"/>
    </row>
    <row r="3" spans="1:20" s="2" customFormat="1" ht="15.75">
      <c r="A3" s="119"/>
      <c r="B3" s="96" t="s">
        <v>257</v>
      </c>
      <c r="C3" s="13"/>
      <c r="D3" s="13"/>
      <c r="E3" s="13"/>
    </row>
    <row r="4" spans="1:20" s="2" customFormat="1" ht="15.75">
      <c r="A4" s="119"/>
      <c r="B4" s="21" t="s">
        <v>184</v>
      </c>
      <c r="C4" s="12"/>
      <c r="D4" s="12"/>
      <c r="E4" s="12"/>
    </row>
    <row r="5" spans="1:20" s="2" customFormat="1">
      <c r="A5" s="119"/>
      <c r="B5" s="242" t="s">
        <v>183</v>
      </c>
      <c r="C5" s="12"/>
      <c r="D5" s="12"/>
      <c r="E5" s="12"/>
    </row>
    <row r="6" spans="1:20" s="2" customFormat="1">
      <c r="A6" s="119"/>
      <c r="B6" s="12"/>
      <c r="C6" s="12"/>
      <c r="D6" s="12"/>
      <c r="E6" s="12"/>
    </row>
    <row r="7" spans="1:20" s="2" customFormat="1" ht="15.75" customHeight="1">
      <c r="A7" s="119"/>
      <c r="B7" s="118" t="s">
        <v>99</v>
      </c>
      <c r="C7" s="7"/>
      <c r="D7" s="7"/>
      <c r="E7" s="7"/>
      <c r="F7" s="8"/>
      <c r="I7" s="4"/>
      <c r="J7" s="4"/>
      <c r="K7" s="4"/>
      <c r="L7" s="4"/>
      <c r="M7" s="4"/>
      <c r="N7" s="4"/>
      <c r="O7" s="4"/>
      <c r="P7" s="4"/>
      <c r="Q7" s="4"/>
    </row>
    <row r="8" spans="1:20" s="2" customFormat="1" ht="15.75">
      <c r="A8" s="119"/>
      <c r="B8" s="16"/>
      <c r="C8" s="22" t="s">
        <v>133</v>
      </c>
      <c r="D8" s="96" t="s">
        <v>82</v>
      </c>
      <c r="E8" s="16"/>
      <c r="F8" s="39"/>
      <c r="G8" s="39"/>
      <c r="H8" s="39"/>
      <c r="I8" s="39"/>
      <c r="J8" s="43"/>
      <c r="K8" s="42"/>
      <c r="L8" s="42"/>
      <c r="M8" s="42"/>
      <c r="N8" s="42"/>
      <c r="O8" s="42"/>
      <c r="P8" s="42"/>
      <c r="Q8" s="42"/>
      <c r="R8" s="43"/>
      <c r="S8" s="43"/>
      <c r="T8" s="43"/>
    </row>
    <row r="9" spans="1:20" s="2" customFormat="1" ht="15.75">
      <c r="A9" s="119"/>
      <c r="B9" s="9"/>
      <c r="C9" s="22" t="s">
        <v>134</v>
      </c>
      <c r="D9" s="393" t="s">
        <v>126</v>
      </c>
      <c r="E9" s="393"/>
      <c r="F9" s="394"/>
      <c r="G9" s="394"/>
      <c r="H9" s="17"/>
      <c r="I9" s="384" t="s">
        <v>127</v>
      </c>
      <c r="J9" s="384"/>
      <c r="K9" s="384"/>
      <c r="L9" s="384"/>
      <c r="M9" s="190"/>
      <c r="N9" s="395" t="s">
        <v>128</v>
      </c>
      <c r="O9" s="396"/>
      <c r="P9" s="396"/>
      <c r="Q9" s="42"/>
      <c r="R9" s="384" t="s">
        <v>129</v>
      </c>
      <c r="S9" s="397"/>
      <c r="T9" s="397"/>
    </row>
    <row r="10" spans="1:20" s="5" customFormat="1" ht="18">
      <c r="A10" s="120"/>
      <c r="B10" s="245" t="s">
        <v>92</v>
      </c>
      <c r="C10" s="18"/>
      <c r="D10" s="47" t="s">
        <v>135</v>
      </c>
      <c r="E10" s="47" t="s">
        <v>80</v>
      </c>
      <c r="F10" s="47">
        <v>2019</v>
      </c>
      <c r="G10" s="191" t="s">
        <v>2</v>
      </c>
      <c r="H10" s="192"/>
      <c r="I10" s="153" t="s">
        <v>17</v>
      </c>
      <c r="J10" s="47" t="s">
        <v>18</v>
      </c>
      <c r="K10" s="47" t="s">
        <v>20</v>
      </c>
      <c r="L10" s="191" t="s">
        <v>21</v>
      </c>
      <c r="M10" s="192"/>
      <c r="N10" s="153" t="s">
        <v>24</v>
      </c>
      <c r="O10" s="47" t="s">
        <v>25</v>
      </c>
      <c r="P10" s="191" t="s">
        <v>27</v>
      </c>
      <c r="Q10" s="192"/>
      <c r="R10" s="153" t="s">
        <v>28</v>
      </c>
      <c r="S10" s="47" t="s">
        <v>29</v>
      </c>
      <c r="T10" s="47" t="s">
        <v>30</v>
      </c>
    </row>
    <row r="11" spans="1:20" ht="15" customHeight="1">
      <c r="A11" s="17">
        <v>1</v>
      </c>
      <c r="B11" s="16" t="s">
        <v>367</v>
      </c>
      <c r="C11" s="22"/>
      <c r="D11" s="206">
        <f>EBT!E14</f>
        <v>1124763</v>
      </c>
      <c r="E11" s="206">
        <f>EBT!F14</f>
        <v>1109716</v>
      </c>
      <c r="F11" s="206">
        <f>EBT!G14</f>
        <v>995294.96</v>
      </c>
      <c r="G11" s="206">
        <f>EBT!H14</f>
        <v>995187.6</v>
      </c>
      <c r="H11" s="194"/>
      <c r="I11" s="206">
        <f>EBT!I14</f>
        <v>990730.4</v>
      </c>
      <c r="J11" s="206">
        <f>EBT!J14</f>
        <v>985839.36</v>
      </c>
      <c r="K11" s="206">
        <f>EBT!K14</f>
        <v>985026.24</v>
      </c>
      <c r="L11" s="206">
        <f>EBT!L14</f>
        <v>981176.24</v>
      </c>
      <c r="M11" s="194"/>
      <c r="N11" s="221">
        <f>EBT!M14</f>
        <v>977141.44000000006</v>
      </c>
      <c r="O11" s="221">
        <f>EBT!N14</f>
        <v>972860.24</v>
      </c>
      <c r="P11" s="221">
        <f>EBT!O14</f>
        <v>968350.24</v>
      </c>
      <c r="Q11" s="224"/>
      <c r="R11" s="221">
        <f>EBT!P14</f>
        <v>963456.56</v>
      </c>
      <c r="S11" s="221">
        <f>EBT!Q14</f>
        <v>958740.64</v>
      </c>
      <c r="T11" s="221">
        <f>EBT!R14</f>
        <v>957151.36</v>
      </c>
    </row>
    <row r="12" spans="1:20" ht="15" customHeight="1">
      <c r="A12" s="17">
        <v>2</v>
      </c>
      <c r="B12" s="16" t="s">
        <v>368</v>
      </c>
      <c r="C12" s="16"/>
      <c r="D12" s="71"/>
      <c r="E12" s="71"/>
      <c r="F12" s="85"/>
      <c r="G12" s="95"/>
      <c r="H12" s="194"/>
      <c r="I12" s="84"/>
      <c r="J12" s="85"/>
      <c r="K12" s="85"/>
      <c r="L12" s="95"/>
      <c r="M12" s="194"/>
      <c r="N12" s="84"/>
      <c r="O12" s="85"/>
      <c r="P12" s="95"/>
      <c r="Q12" s="224"/>
      <c r="R12" s="222"/>
      <c r="S12" s="85"/>
      <c r="T12" s="85"/>
    </row>
    <row r="13" spans="1:20" ht="15.75">
      <c r="A13" s="17">
        <v>3</v>
      </c>
      <c r="B13" s="16" t="s">
        <v>136</v>
      </c>
      <c r="C13" s="16"/>
      <c r="D13" s="225">
        <v>0.27</v>
      </c>
      <c r="E13" s="225">
        <v>0.28999999999999998</v>
      </c>
      <c r="F13" s="226">
        <v>0.31</v>
      </c>
      <c r="G13" s="227">
        <v>0.33</v>
      </c>
      <c r="H13" s="193"/>
      <c r="I13" s="229">
        <v>0.34749999999999998</v>
      </c>
      <c r="J13" s="226">
        <v>0.36499999999999999</v>
      </c>
      <c r="K13" s="226">
        <v>0.38250000000000001</v>
      </c>
      <c r="L13" s="227">
        <v>0.4</v>
      </c>
      <c r="M13" s="193"/>
      <c r="N13" s="229">
        <v>0.41670000000000001</v>
      </c>
      <c r="O13" s="226">
        <v>0.43330000000000002</v>
      </c>
      <c r="P13" s="227">
        <v>0.45</v>
      </c>
      <c r="Q13" s="193"/>
      <c r="R13" s="229">
        <v>0.4667</v>
      </c>
      <c r="S13" s="226">
        <v>0.48330000000000001</v>
      </c>
      <c r="T13" s="226">
        <v>0.5</v>
      </c>
    </row>
    <row r="14" spans="1:20" ht="15.75">
      <c r="A14" s="17">
        <v>4</v>
      </c>
      <c r="B14" s="16" t="s">
        <v>137</v>
      </c>
      <c r="C14" s="16"/>
      <c r="D14" s="398">
        <f>((D11-D12)*D13)+((E11-E12)*E13)+((F11-F12)*F13)+((G11-G12)*G13)</f>
        <v>1262456.9956</v>
      </c>
      <c r="E14" s="399"/>
      <c r="F14" s="399"/>
      <c r="G14" s="399"/>
      <c r="H14" s="195"/>
      <c r="I14" s="398">
        <f>((I11-I12)*I13)+((J11-J12)*J13)+((K11-K12)*K13)+((L11-L12)*L13)</f>
        <v>1473353.2131999999</v>
      </c>
      <c r="J14" s="399"/>
      <c r="K14" s="399"/>
      <c r="L14" s="399"/>
      <c r="M14" s="195"/>
      <c r="N14" s="402">
        <f>(((N11-N12)*N13)+((O11-O12)*O13)+((P11-P12)*P13))</f>
        <v>1264472.78804</v>
      </c>
      <c r="O14" s="403"/>
      <c r="P14" s="403"/>
      <c r="Q14" s="195"/>
      <c r="R14" s="403">
        <f>(((R11-R12)*R13)+((S11-S12)*S13)+((T11-T12)*T13))</f>
        <v>1391580.207864</v>
      </c>
      <c r="S14" s="403"/>
      <c r="T14" s="404"/>
    </row>
    <row r="15" spans="1:20" ht="15.75">
      <c r="A15" s="17"/>
      <c r="B15" s="16"/>
      <c r="C15" s="16"/>
      <c r="D15" s="196"/>
      <c r="E15" s="197"/>
      <c r="F15" s="55"/>
      <c r="G15" s="55"/>
      <c r="H15" s="201"/>
      <c r="I15" s="55"/>
      <c r="J15" s="55"/>
      <c r="K15" s="55"/>
      <c r="L15" s="55"/>
      <c r="M15" s="201"/>
      <c r="N15" s="55"/>
      <c r="O15" s="55"/>
      <c r="P15" s="55"/>
      <c r="Q15" s="201"/>
      <c r="R15" s="55"/>
      <c r="S15" s="55"/>
      <c r="T15" s="215"/>
    </row>
    <row r="16" spans="1:20" ht="16.149999999999999" thickBot="1">
      <c r="A16" s="17"/>
      <c r="B16" s="246" t="s">
        <v>356</v>
      </c>
      <c r="C16" s="16"/>
      <c r="D16" s="199"/>
      <c r="E16" s="200"/>
      <c r="F16" s="201"/>
      <c r="G16" s="201"/>
      <c r="H16" s="204"/>
      <c r="I16" s="201"/>
      <c r="J16" s="201"/>
      <c r="K16" s="201"/>
      <c r="L16" s="201"/>
      <c r="M16" s="201"/>
      <c r="N16" s="201"/>
      <c r="O16" s="201"/>
      <c r="P16" s="201"/>
      <c r="Q16" s="201"/>
      <c r="R16" s="201"/>
      <c r="S16" s="201"/>
      <c r="T16" s="198"/>
    </row>
    <row r="17" spans="1:21" ht="32.25" customHeight="1" thickBot="1">
      <c r="A17" s="17">
        <v>5</v>
      </c>
      <c r="B17" s="16" t="s">
        <v>359</v>
      </c>
      <c r="C17" s="304">
        <v>0</v>
      </c>
      <c r="D17" s="203"/>
      <c r="E17" s="203"/>
      <c r="F17" s="204"/>
      <c r="G17" s="202"/>
      <c r="H17" s="228">
        <f>C17+SUM(D22:G22)</f>
        <v>0</v>
      </c>
      <c r="I17" s="220"/>
      <c r="J17" s="204"/>
      <c r="K17" s="204"/>
      <c r="L17" s="204"/>
      <c r="M17" s="228">
        <f>H17+SUM(I22:L22)</f>
        <v>0</v>
      </c>
      <c r="N17" s="204"/>
      <c r="O17" s="204"/>
      <c r="P17" s="204"/>
      <c r="Q17" s="228">
        <f>M17+SUM(N22:P22)</f>
        <v>0</v>
      </c>
      <c r="R17" s="204"/>
      <c r="S17" s="204"/>
      <c r="T17" s="202"/>
      <c r="U17" s="228">
        <f>Q17+SUM(R22:T22)</f>
        <v>0</v>
      </c>
    </row>
    <row r="18" spans="1:21" ht="15.75">
      <c r="A18" s="17">
        <v>6</v>
      </c>
      <c r="B18" s="16" t="s">
        <v>284</v>
      </c>
      <c r="C18" s="16"/>
      <c r="D18" s="205">
        <f>EBT!E75+EBT!E122+EBT!E126</f>
        <v>212037</v>
      </c>
      <c r="E18" s="205">
        <f>EBT!F75+EBT!F122+EBT!F126</f>
        <v>200314</v>
      </c>
      <c r="F18" s="205">
        <f>EBT!G75+EBT!G122+EBT!G126</f>
        <v>226896.68893599999</v>
      </c>
      <c r="G18" s="205">
        <f>EBT!H75+EBT!H122+EBT!H126</f>
        <v>377345.00305900001</v>
      </c>
      <c r="H18" s="216"/>
      <c r="I18" s="214">
        <f>EBT!I75+EBT!I122+EBT!I126</f>
        <v>482318.55870099994</v>
      </c>
      <c r="J18" s="214">
        <f>EBT!J75+EBT!J122+EBT!J126</f>
        <v>473948.28533999994</v>
      </c>
      <c r="K18" s="214">
        <f>EBT!K75+EBT!K122+EBT!K126</f>
        <v>466676.24326799996</v>
      </c>
      <c r="L18" s="214">
        <f>EBT!L75+EBT!L122+EBT!L126</f>
        <v>706166.81709000003</v>
      </c>
      <c r="M18" s="195"/>
      <c r="N18" s="305">
        <f>EBT!M75+EBT!M122+EBT!M126</f>
        <v>792858.75187899999</v>
      </c>
      <c r="O18" s="305">
        <f>EBT!N75+EBT!N122+EBT!N126</f>
        <v>792033.04729500005</v>
      </c>
      <c r="P18" s="305">
        <f>EBT!O75+EBT!O122+EBT!O126</f>
        <v>791091.9929810001</v>
      </c>
      <c r="Q18" s="195"/>
      <c r="R18" s="305">
        <f>EBT!P75+EBT!P122+EBT!P126</f>
        <v>754744.82028400002</v>
      </c>
      <c r="S18" s="305">
        <f>EBT!Q75+EBT!Q122+EBT!Q126</f>
        <v>749838.61557699996</v>
      </c>
      <c r="T18" s="305">
        <f>EBT!R75+EBT!R122+EBT!R126</f>
        <v>728089.79247300001</v>
      </c>
    </row>
    <row r="19" spans="1:21" ht="15.75">
      <c r="A19" s="17" t="s">
        <v>281</v>
      </c>
      <c r="B19" s="16" t="s">
        <v>286</v>
      </c>
      <c r="C19" s="16"/>
      <c r="D19" s="248">
        <f>D18</f>
        <v>212037</v>
      </c>
      <c r="E19" s="248">
        <f t="shared" ref="E19:G19" si="0">E18</f>
        <v>200314</v>
      </c>
      <c r="F19" s="248">
        <f t="shared" si="0"/>
        <v>226896.68893599999</v>
      </c>
      <c r="G19" s="248">
        <f t="shared" si="0"/>
        <v>377345.00305900001</v>
      </c>
      <c r="H19" s="195"/>
      <c r="I19" s="248">
        <f>I18</f>
        <v>482318.55870099994</v>
      </c>
      <c r="J19" s="248">
        <f t="shared" ref="J19:L19" si="1">J18</f>
        <v>473948.28533999994</v>
      </c>
      <c r="K19" s="248">
        <f t="shared" si="1"/>
        <v>466676.24326799996</v>
      </c>
      <c r="L19" s="248">
        <f t="shared" si="1"/>
        <v>706166.81709000003</v>
      </c>
      <c r="M19" s="195"/>
      <c r="N19" s="248">
        <f>N18</f>
        <v>792858.75187899999</v>
      </c>
      <c r="O19" s="248">
        <f t="shared" ref="O19:P19" si="2">O18</f>
        <v>792033.04729500005</v>
      </c>
      <c r="P19" s="248">
        <f t="shared" si="2"/>
        <v>791091.9929810001</v>
      </c>
      <c r="Q19" s="195"/>
      <c r="R19" s="248">
        <f>R18</f>
        <v>754744.82028400002</v>
      </c>
      <c r="S19" s="248">
        <f t="shared" ref="S19:T19" si="3">S18</f>
        <v>749838.61557699996</v>
      </c>
      <c r="T19" s="248">
        <f t="shared" si="3"/>
        <v>728089.79247300001</v>
      </c>
    </row>
    <row r="20" spans="1:21" ht="15.75">
      <c r="A20" s="17">
        <v>7</v>
      </c>
      <c r="B20" s="16" t="s">
        <v>283</v>
      </c>
      <c r="C20" s="16"/>
      <c r="D20" s="248">
        <v>118610</v>
      </c>
      <c r="E20" s="248">
        <v>119654</v>
      </c>
      <c r="F20" s="248">
        <v>118000</v>
      </c>
      <c r="G20" s="248"/>
      <c r="H20" s="195"/>
      <c r="I20" s="248"/>
      <c r="J20" s="248"/>
      <c r="K20" s="248"/>
      <c r="L20" s="248"/>
      <c r="M20" s="195"/>
      <c r="N20" s="248"/>
      <c r="O20" s="248"/>
      <c r="P20" s="248"/>
      <c r="Q20" s="195"/>
      <c r="R20" s="248"/>
      <c r="S20" s="248"/>
      <c r="T20" s="248"/>
    </row>
    <row r="21" spans="1:21" ht="15.75">
      <c r="A21" s="17" t="s">
        <v>287</v>
      </c>
      <c r="B21" s="16" t="s">
        <v>370</v>
      </c>
      <c r="C21" s="16"/>
      <c r="D21" s="248">
        <v>118610</v>
      </c>
      <c r="E21" s="248">
        <v>119654</v>
      </c>
      <c r="F21" s="248">
        <v>118000</v>
      </c>
      <c r="G21" s="248"/>
      <c r="H21" s="195"/>
      <c r="I21" s="248"/>
      <c r="J21" s="248"/>
      <c r="K21" s="248"/>
      <c r="L21" s="248"/>
      <c r="M21" s="195"/>
      <c r="N21" s="248"/>
      <c r="O21" s="248"/>
      <c r="P21" s="248"/>
      <c r="Q21" s="195"/>
      <c r="R21" s="248"/>
      <c r="S21" s="248"/>
      <c r="T21" s="248"/>
    </row>
    <row r="22" spans="1:21" ht="15.75">
      <c r="A22" s="17">
        <v>8</v>
      </c>
      <c r="B22" s="16" t="s">
        <v>369</v>
      </c>
      <c r="C22" s="16"/>
      <c r="D22" s="214">
        <f>D20-D21+D18-D19</f>
        <v>0</v>
      </c>
      <c r="E22" s="214">
        <f t="shared" ref="E22:I22" si="4">E20-E21+E18-E19</f>
        <v>0</v>
      </c>
      <c r="F22" s="214">
        <f t="shared" si="4"/>
        <v>0</v>
      </c>
      <c r="G22" s="214">
        <f t="shared" si="4"/>
        <v>0</v>
      </c>
      <c r="H22" s="195"/>
      <c r="I22" s="214">
        <f t="shared" si="4"/>
        <v>0</v>
      </c>
      <c r="J22" s="214">
        <f t="shared" ref="J22" si="5">J20-J21+J18-J19</f>
        <v>0</v>
      </c>
      <c r="K22" s="214">
        <f t="shared" ref="K22" si="6">K20-K21+K18-K19</f>
        <v>0</v>
      </c>
      <c r="L22" s="214">
        <f t="shared" ref="L22:N22" si="7">L20-L21+L18-L19</f>
        <v>0</v>
      </c>
      <c r="M22" s="195"/>
      <c r="N22" s="214">
        <f t="shared" si="7"/>
        <v>0</v>
      </c>
      <c r="O22" s="214">
        <f t="shared" ref="O22" si="8">O20-O21+O18-O19</f>
        <v>0</v>
      </c>
      <c r="P22" s="214">
        <f t="shared" ref="P22:R22" si="9">P20-P21+P18-P19</f>
        <v>0</v>
      </c>
      <c r="Q22" s="195"/>
      <c r="R22" s="214">
        <f t="shared" si="9"/>
        <v>0</v>
      </c>
      <c r="S22" s="214">
        <f t="shared" ref="S22" si="10">S20-S21+S18-S19</f>
        <v>0</v>
      </c>
      <c r="T22" s="214">
        <f t="shared" ref="T22" si="11">T20-T21+T18-T19</f>
        <v>0</v>
      </c>
    </row>
    <row r="23" spans="1:21" ht="15.75">
      <c r="A23" s="17"/>
      <c r="B23" s="16"/>
      <c r="C23" s="16"/>
      <c r="D23" s="196"/>
      <c r="E23" s="197"/>
      <c r="F23" s="55"/>
      <c r="G23" s="55"/>
      <c r="H23" s="201"/>
      <c r="I23" s="55"/>
      <c r="J23" s="55"/>
      <c r="K23" s="55"/>
      <c r="L23" s="55"/>
      <c r="M23" s="201"/>
      <c r="N23" s="55"/>
      <c r="O23" s="55"/>
      <c r="P23" s="55"/>
      <c r="Q23" s="201"/>
      <c r="R23" s="55"/>
      <c r="S23" s="55"/>
      <c r="T23" s="215"/>
    </row>
    <row r="24" spans="1:21" ht="16.149999999999999" thickBot="1">
      <c r="A24" s="17"/>
      <c r="B24" s="246" t="s">
        <v>357</v>
      </c>
      <c r="C24" s="16"/>
      <c r="D24" s="199"/>
      <c r="E24" s="200"/>
      <c r="F24" s="201"/>
      <c r="G24" s="201"/>
      <c r="H24" s="204"/>
      <c r="I24" s="201"/>
      <c r="J24" s="201"/>
      <c r="K24" s="201"/>
      <c r="L24" s="201"/>
      <c r="M24" s="201"/>
      <c r="N24" s="201"/>
      <c r="O24" s="201"/>
      <c r="P24" s="201"/>
      <c r="Q24" s="201"/>
      <c r="R24" s="201"/>
      <c r="S24" s="201"/>
      <c r="T24" s="198"/>
    </row>
    <row r="25" spans="1:21" ht="16.149999999999999" thickBot="1">
      <c r="A25" s="17">
        <v>9</v>
      </c>
      <c r="B25" s="16" t="s">
        <v>359</v>
      </c>
      <c r="C25" s="304">
        <v>0</v>
      </c>
      <c r="D25" s="203"/>
      <c r="E25" s="203"/>
      <c r="F25" s="204"/>
      <c r="G25" s="202"/>
      <c r="H25" s="228">
        <f>C25+SUM(D28:G28)</f>
        <v>0</v>
      </c>
      <c r="I25" s="220"/>
      <c r="J25" s="204"/>
      <c r="K25" s="204"/>
      <c r="L25" s="204"/>
      <c r="M25" s="228">
        <f>H25+SUM(I28:L28)</f>
        <v>0</v>
      </c>
      <c r="N25" s="204"/>
      <c r="O25" s="204"/>
      <c r="P25" s="204"/>
      <c r="Q25" s="228">
        <f>M25+SUM(N28:P28)</f>
        <v>0</v>
      </c>
      <c r="R25" s="204"/>
      <c r="S25" s="204"/>
      <c r="T25" s="202"/>
      <c r="U25" s="228">
        <f>Q25+SUM(R28:T28)</f>
        <v>0</v>
      </c>
    </row>
    <row r="26" spans="1:21" ht="15.75">
      <c r="A26" s="17">
        <v>10</v>
      </c>
      <c r="B26" s="16" t="s">
        <v>282</v>
      </c>
      <c r="C26" s="16"/>
      <c r="D26" s="212">
        <v>9500</v>
      </c>
      <c r="E26" s="212">
        <v>9500</v>
      </c>
      <c r="F26" s="212">
        <v>9500</v>
      </c>
      <c r="G26" s="232"/>
      <c r="H26" s="216"/>
      <c r="I26" s="230"/>
      <c r="J26" s="231"/>
      <c r="K26" s="231"/>
      <c r="L26" s="232"/>
      <c r="M26" s="195"/>
      <c r="N26" s="169"/>
      <c r="O26" s="178"/>
      <c r="P26" s="217"/>
      <c r="Q26" s="195"/>
      <c r="R26" s="169"/>
      <c r="S26" s="178"/>
      <c r="T26" s="178"/>
    </row>
    <row r="27" spans="1:21" ht="15.75">
      <c r="A27" s="17">
        <v>11</v>
      </c>
      <c r="B27" s="16" t="s">
        <v>360</v>
      </c>
      <c r="C27" s="16"/>
      <c r="D27" s="212">
        <v>9500</v>
      </c>
      <c r="E27" s="212">
        <v>9500</v>
      </c>
      <c r="F27" s="212">
        <v>9500</v>
      </c>
      <c r="G27" s="232"/>
      <c r="H27" s="195"/>
      <c r="I27" s="212"/>
      <c r="J27" s="212"/>
      <c r="K27" s="212"/>
      <c r="L27" s="212"/>
      <c r="M27" s="195"/>
      <c r="N27" s="212"/>
      <c r="O27" s="212"/>
      <c r="P27" s="212"/>
      <c r="Q27" s="195"/>
      <c r="R27" s="212"/>
      <c r="S27" s="212"/>
      <c r="T27" s="212"/>
    </row>
    <row r="28" spans="1:21" ht="15.75">
      <c r="A28" s="17">
        <v>12</v>
      </c>
      <c r="B28" s="16" t="s">
        <v>361</v>
      </c>
      <c r="C28" s="16"/>
      <c r="D28" s="214">
        <f>D26-D27</f>
        <v>0</v>
      </c>
      <c r="E28" s="214">
        <f t="shared" ref="E28:I28" si="12">E26-E27</f>
        <v>0</v>
      </c>
      <c r="F28" s="214">
        <f t="shared" si="12"/>
        <v>0</v>
      </c>
      <c r="G28" s="214">
        <f t="shared" si="12"/>
        <v>0</v>
      </c>
      <c r="H28" s="201"/>
      <c r="I28" s="214">
        <f t="shared" si="12"/>
        <v>0</v>
      </c>
      <c r="J28" s="214">
        <f t="shared" ref="J28" si="13">J26-J27</f>
        <v>0</v>
      </c>
      <c r="K28" s="214">
        <f t="shared" ref="K28" si="14">K26-K27</f>
        <v>0</v>
      </c>
      <c r="L28" s="214">
        <f t="shared" ref="L28:N28" si="15">L26-L27</f>
        <v>0</v>
      </c>
      <c r="M28" s="201"/>
      <c r="N28" s="214">
        <f t="shared" si="15"/>
        <v>0</v>
      </c>
      <c r="O28" s="214">
        <f t="shared" ref="O28" si="16">O26-O27</f>
        <v>0</v>
      </c>
      <c r="P28" s="214">
        <f t="shared" ref="P28" si="17">P26-P27</f>
        <v>0</v>
      </c>
      <c r="Q28" s="201"/>
      <c r="R28" s="214">
        <f t="shared" ref="R28" si="18">R26-R27</f>
        <v>0</v>
      </c>
      <c r="S28" s="214">
        <f t="shared" ref="S28" si="19">S26-S27</f>
        <v>0</v>
      </c>
      <c r="T28" s="214">
        <f t="shared" ref="T28" si="20">T26-T27</f>
        <v>0</v>
      </c>
    </row>
    <row r="29" spans="1:21" ht="15.75">
      <c r="A29" s="17"/>
      <c r="B29" s="16"/>
      <c r="C29" s="16"/>
      <c r="D29" s="219"/>
      <c r="E29" s="218"/>
      <c r="F29" s="123"/>
      <c r="G29" s="123"/>
      <c r="H29" s="201"/>
      <c r="I29" s="123"/>
      <c r="J29" s="123"/>
      <c r="K29" s="123"/>
      <c r="L29" s="123"/>
      <c r="M29" s="201"/>
      <c r="N29" s="123"/>
      <c r="O29" s="123"/>
      <c r="P29" s="123"/>
      <c r="Q29" s="201"/>
      <c r="R29" s="123"/>
      <c r="S29" s="123"/>
      <c r="T29" s="213"/>
    </row>
    <row r="30" spans="1:21" ht="15.75">
      <c r="A30" s="17">
        <v>13</v>
      </c>
      <c r="B30" s="16" t="s">
        <v>307</v>
      </c>
      <c r="C30" s="16"/>
      <c r="D30" s="400">
        <f>SUM(D19:G19)+SUM(D21:G21)+SUM(D27:G27)</f>
        <v>1401356.691995</v>
      </c>
      <c r="E30" s="401"/>
      <c r="F30" s="401"/>
      <c r="G30" s="401"/>
      <c r="H30" s="195"/>
      <c r="I30" s="400">
        <f>SUM(I19:L19)+SUM(I21:L21)+SUM(I27:L27)</f>
        <v>2129109.9043990001</v>
      </c>
      <c r="J30" s="401"/>
      <c r="K30" s="401"/>
      <c r="L30" s="401"/>
      <c r="M30" s="195"/>
      <c r="N30" s="389">
        <f>SUM(N19:P19)+SUM(N21:P21)+SUM(N27:P27)</f>
        <v>2375983.7921550004</v>
      </c>
      <c r="O30" s="389"/>
      <c r="P30" s="389"/>
      <c r="Q30" s="195"/>
      <c r="R30" s="389">
        <f>SUM(R19:T19)+SUM(R21:T21)+SUM(R27:T27)</f>
        <v>2232673.2283339999</v>
      </c>
      <c r="S30" s="389"/>
      <c r="T30" s="389"/>
    </row>
    <row r="31" spans="1:21" ht="15.75">
      <c r="A31" s="17"/>
      <c r="B31" s="16"/>
      <c r="C31" s="16"/>
      <c r="D31" s="219"/>
      <c r="E31" s="218"/>
      <c r="F31" s="123"/>
      <c r="G31" s="123"/>
      <c r="H31" s="201"/>
      <c r="I31" s="123"/>
      <c r="J31" s="123"/>
      <c r="K31" s="123"/>
      <c r="L31" s="123"/>
      <c r="M31" s="201"/>
      <c r="N31" s="123"/>
      <c r="O31" s="123"/>
      <c r="P31" s="123"/>
      <c r="Q31" s="201"/>
      <c r="R31" s="123"/>
      <c r="S31" s="123"/>
      <c r="T31" s="213"/>
    </row>
    <row r="32" spans="1:21" ht="15.75">
      <c r="A32" s="17">
        <v>14</v>
      </c>
      <c r="B32" s="16" t="s">
        <v>358</v>
      </c>
      <c r="C32" s="16"/>
      <c r="D32" s="405">
        <f>D30-D14</f>
        <v>138899.69639499998</v>
      </c>
      <c r="E32" s="406"/>
      <c r="F32" s="406"/>
      <c r="G32" s="406"/>
      <c r="H32" s="195"/>
      <c r="I32" s="405">
        <f>I30-I14</f>
        <v>655756.69119900023</v>
      </c>
      <c r="J32" s="406"/>
      <c r="K32" s="406"/>
      <c r="L32" s="406"/>
      <c r="M32" s="195"/>
      <c r="N32" s="407">
        <f>N30-N14</f>
        <v>1111511.0041150004</v>
      </c>
      <c r="O32" s="407"/>
      <c r="P32" s="407"/>
      <c r="Q32" s="195"/>
      <c r="R32" s="390">
        <f>R30-R14</f>
        <v>841093.02046999987</v>
      </c>
      <c r="S32" s="391"/>
      <c r="T32" s="392"/>
    </row>
    <row r="33" spans="1:20" ht="15.75">
      <c r="A33" s="121"/>
      <c r="B33" s="24"/>
      <c r="C33" s="122"/>
      <c r="D33" s="122"/>
      <c r="E33" s="122"/>
      <c r="F33" s="123"/>
      <c r="G33" s="123"/>
      <c r="H33" s="204"/>
      <c r="I33" s="123"/>
      <c r="J33" s="123"/>
      <c r="K33" s="123"/>
      <c r="L33" s="123"/>
      <c r="M33" s="204"/>
      <c r="N33" s="123"/>
      <c r="O33" s="123"/>
      <c r="P33" s="124"/>
      <c r="Q33" s="223"/>
      <c r="R33" s="124"/>
      <c r="S33" s="124"/>
      <c r="T33" s="125"/>
    </row>
    <row r="34" spans="1:20" s="7" customFormat="1" ht="15.75">
      <c r="A34" s="115"/>
      <c r="F34" s="3"/>
      <c r="G34" s="3"/>
      <c r="H34" s="3"/>
      <c r="I34" s="3"/>
      <c r="J34" s="3"/>
      <c r="K34" s="3"/>
      <c r="L34" s="3"/>
      <c r="M34" s="3"/>
      <c r="N34" s="3"/>
      <c r="O34" s="3"/>
      <c r="P34" s="3"/>
      <c r="Q34" s="3"/>
      <c r="R34" s="1"/>
      <c r="S34" s="1"/>
      <c r="T34" s="1"/>
    </row>
    <row r="35" spans="1:20" s="7" customFormat="1" ht="15.75">
      <c r="A35" s="115"/>
      <c r="F35" s="3"/>
      <c r="G35" s="3"/>
      <c r="H35" s="3"/>
      <c r="I35" s="3"/>
      <c r="J35" s="3"/>
      <c r="K35" s="3"/>
      <c r="L35" s="3"/>
      <c r="M35" s="3"/>
      <c r="N35" s="3"/>
      <c r="O35" s="3"/>
      <c r="P35" s="3"/>
      <c r="Q35" s="3"/>
      <c r="R35" s="1"/>
      <c r="S35" s="1"/>
      <c r="T35" s="1"/>
    </row>
    <row r="36" spans="1:20" s="7" customFormat="1" ht="15.75">
      <c r="A36" s="115"/>
      <c r="F36" s="3"/>
      <c r="G36" s="3"/>
      <c r="H36" s="3"/>
      <c r="I36" s="3"/>
      <c r="J36" s="3"/>
      <c r="K36" s="3"/>
      <c r="L36" s="3"/>
      <c r="M36" s="3"/>
      <c r="N36" s="3"/>
      <c r="O36" s="3"/>
      <c r="P36" s="3"/>
      <c r="Q36" s="3"/>
      <c r="R36" s="1"/>
      <c r="S36" s="1"/>
      <c r="T36" s="1"/>
    </row>
  </sheetData>
  <dataConsolidate/>
  <mergeCells count="16">
    <mergeCell ref="R30:T30"/>
    <mergeCell ref="R32:T32"/>
    <mergeCell ref="D9:G9"/>
    <mergeCell ref="I9:L9"/>
    <mergeCell ref="N9:P9"/>
    <mergeCell ref="R9:T9"/>
    <mergeCell ref="D14:G14"/>
    <mergeCell ref="D30:G30"/>
    <mergeCell ref="I14:L14"/>
    <mergeCell ref="N14:P14"/>
    <mergeCell ref="R14:T14"/>
    <mergeCell ref="D32:G32"/>
    <mergeCell ref="I30:L30"/>
    <mergeCell ref="I32:L32"/>
    <mergeCell ref="N30:P30"/>
    <mergeCell ref="N32:P32"/>
  </mergeCells>
  <printOptions horizontalCentered="1"/>
  <pageMargins left="0.25" right="0.25" top="0.75" bottom="0.75" header="0.3" footer="0.3"/>
  <pageSetup scale="42"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10"/>
  <sheetViews>
    <sheetView workbookViewId="0">
      <selection activeCell="F16" sqref="F16"/>
    </sheetView>
  </sheetViews>
  <sheetFormatPr defaultRowHeight="15.4"/>
  <cols>
    <col min="1" max="1" width="16.125" bestFit="1" customWidth="1"/>
    <col min="2" max="2" width="21.625" bestFit="1" customWidth="1"/>
    <col min="3" max="3" width="16.125" bestFit="1" customWidth="1"/>
    <col min="4" max="4" width="21.625" bestFit="1" customWidth="1"/>
    <col min="5" max="5" width="16.125" bestFit="1" customWidth="1"/>
    <col min="6" max="6" width="21.625" bestFit="1" customWidth="1"/>
  </cols>
  <sheetData>
    <row r="1" spans="1:6">
      <c r="A1" s="278" t="s">
        <v>318</v>
      </c>
      <c r="B1" s="278" t="s">
        <v>327</v>
      </c>
      <c r="C1" s="278" t="s">
        <v>329</v>
      </c>
      <c r="D1" s="278" t="s">
        <v>335</v>
      </c>
      <c r="E1" s="278" t="s">
        <v>336</v>
      </c>
      <c r="F1" s="278" t="s">
        <v>337</v>
      </c>
    </row>
    <row r="2" spans="1:6">
      <c r="A2" s="279" t="s">
        <v>326</v>
      </c>
      <c r="B2" s="279" t="s">
        <v>326</v>
      </c>
      <c r="C2" s="279" t="s">
        <v>330</v>
      </c>
      <c r="D2" s="279" t="s">
        <v>330</v>
      </c>
      <c r="E2" s="279" t="s">
        <v>326</v>
      </c>
      <c r="F2" s="279" t="s">
        <v>330</v>
      </c>
    </row>
    <row r="3" spans="1:6">
      <c r="A3" s="279" t="s">
        <v>324</v>
      </c>
      <c r="B3" s="279" t="s">
        <v>324</v>
      </c>
      <c r="C3" s="279" t="s">
        <v>331</v>
      </c>
      <c r="D3" s="279" t="s">
        <v>331</v>
      </c>
      <c r="E3" s="279" t="s">
        <v>324</v>
      </c>
      <c r="F3" s="279" t="s">
        <v>331</v>
      </c>
    </row>
    <row r="4" spans="1:6">
      <c r="A4" s="279" t="s">
        <v>321</v>
      </c>
      <c r="B4" s="279" t="s">
        <v>321</v>
      </c>
      <c r="C4" s="279" t="s">
        <v>332</v>
      </c>
      <c r="D4" s="279" t="s">
        <v>332</v>
      </c>
      <c r="E4" s="279" t="s">
        <v>321</v>
      </c>
      <c r="F4" s="279" t="s">
        <v>332</v>
      </c>
    </row>
    <row r="5" spans="1:6">
      <c r="A5" s="279" t="s">
        <v>322</v>
      </c>
      <c r="B5" s="279" t="s">
        <v>322</v>
      </c>
      <c r="C5" s="279" t="s">
        <v>324</v>
      </c>
      <c r="D5" s="279" t="s">
        <v>324</v>
      </c>
      <c r="E5" s="279" t="s">
        <v>322</v>
      </c>
      <c r="F5" s="279" t="s">
        <v>324</v>
      </c>
    </row>
    <row r="6" spans="1:6">
      <c r="A6" s="279" t="s">
        <v>319</v>
      </c>
      <c r="B6" s="279" t="s">
        <v>319</v>
      </c>
      <c r="C6" s="279" t="s">
        <v>333</v>
      </c>
      <c r="D6" s="279" t="s">
        <v>333</v>
      </c>
      <c r="E6" s="279" t="s">
        <v>319</v>
      </c>
      <c r="F6" s="279" t="s">
        <v>333</v>
      </c>
    </row>
    <row r="7" spans="1:6">
      <c r="A7" s="279" t="s">
        <v>323</v>
      </c>
      <c r="B7" s="279" t="s">
        <v>323</v>
      </c>
      <c r="C7" s="279" t="s">
        <v>334</v>
      </c>
      <c r="D7" s="279" t="s">
        <v>334</v>
      </c>
      <c r="E7" s="279" t="s">
        <v>323</v>
      </c>
      <c r="F7" s="279" t="s">
        <v>334</v>
      </c>
    </row>
    <row r="8" spans="1:6">
      <c r="A8" s="279" t="s">
        <v>320</v>
      </c>
      <c r="B8" s="279" t="s">
        <v>320</v>
      </c>
      <c r="D8" s="279"/>
      <c r="E8" s="279" t="s">
        <v>320</v>
      </c>
      <c r="F8" s="279"/>
    </row>
    <row r="9" spans="1:6">
      <c r="A9" s="279" t="s">
        <v>325</v>
      </c>
      <c r="B9" s="279" t="s">
        <v>325</v>
      </c>
      <c r="D9" s="279"/>
      <c r="E9" s="279" t="s">
        <v>325</v>
      </c>
      <c r="F9" s="279"/>
    </row>
    <row r="10" spans="1:6">
      <c r="B10" s="279" t="s">
        <v>328</v>
      </c>
      <c r="D10" s="279"/>
      <c r="E10" s="279" t="s">
        <v>328</v>
      </c>
      <c r="F10" s="279"/>
    </row>
  </sheetData>
  <sortState xmlns:xlrd2="http://schemas.microsoft.com/office/spreadsheetml/2017/richdata2" ref="A2:A9">
    <sortCondition ref="A2:A9"/>
  </sortState>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7D731DAF0DBF48AC72EBB12725B234" ma:contentTypeVersion="8" ma:contentTypeDescription="Create a new document." ma:contentTypeScope="" ma:versionID="c9c835812ea0c7968507e92d8a63bb37">
  <xsd:schema xmlns:xsd="http://www.w3.org/2001/XMLSchema" xmlns:xs="http://www.w3.org/2001/XMLSchema" xmlns:p="http://schemas.microsoft.com/office/2006/metadata/properties" xmlns:ns2="1c4464e4-f203-4917-acc1-7f62da30d41d" xmlns:ns3="e7d8f8ce-a994-4724-a7c1-a061d4d50608" targetNamespace="http://schemas.microsoft.com/office/2006/metadata/properties" ma:root="true" ma:fieldsID="a6bacef3e57c749c19ce90ffdfae8c86" ns2:_="" ns3:_="">
    <xsd:import namespace="1c4464e4-f203-4917-acc1-7f62da30d41d"/>
    <xsd:import namespace="e7d8f8ce-a994-4724-a7c1-a061d4d506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4464e4-f203-4917-acc1-7f62da30d4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d8f8ce-a994-4724-a7c1-a061d4d5060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6B5570-A1D7-4691-99B9-7FA75268E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4464e4-f203-4917-acc1-7f62da30d41d"/>
    <ds:schemaRef ds:uri="e7d8f8ce-a994-4724-a7c1-a061d4d50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3.xml><?xml version="1.0" encoding="utf-8"?>
<ds:datastoreItem xmlns:ds="http://schemas.openxmlformats.org/officeDocument/2006/customXml" ds:itemID="{5CC46F0A-D228-46DD-BAB0-21CF8307FB81}">
  <ds:schemaRefs>
    <ds:schemaRef ds:uri="1c4464e4-f203-4917-acc1-7f62da30d41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7d8f8ce-a994-4724-a7c1-a061d4d5060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sheet</vt:lpstr>
      <vt:lpstr>Admin Info</vt:lpstr>
      <vt:lpstr>CRAT</vt:lpstr>
      <vt:lpstr>EBT</vt:lpstr>
      <vt:lpstr>GEAT</vt:lpstr>
      <vt:lpstr>RPT</vt:lpstr>
      <vt:lpstr>Lists</vt:lpstr>
      <vt:lpstr>'Cover sheet'!Print_Area</vt:lpstr>
      <vt:lpstr>CRAT!Print_Titles</vt:lpstr>
      <vt:lpstr>EBT!Print_Titles</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Standardized Reporting Tables for Publicly Owned Utility IRP Filing</dc:title>
  <dc:creator>CEC</dc:creator>
  <cp:lastModifiedBy>Neha Nandakumar</cp:lastModifiedBy>
  <cp:lastPrinted>2018-07-20T16:34:29Z</cp:lastPrinted>
  <dcterms:created xsi:type="dcterms:W3CDTF">2004-11-07T17:37:25Z</dcterms:created>
  <dcterms:modified xsi:type="dcterms:W3CDTF">2019-03-22T16:21:39Z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0x010100E77D731DAF0DBF48AC72EBB12725B234</vt:lpwstr>
  </property>
  <property fmtid="{D5CDD505-2E9C-101B-9397-08002B2CF9AE}" pid="3" name="_dlc_DocIdItemGuid">
    <vt:lpwstr>28417476-b1c9-46f2-9476-2b0937f97416</vt:lpwstr>
  </property>
  <property fmtid="{D5CDD505-2E9C-101B-9397-08002B2CF9AE}" pid="4" name="Subject_x0020_Areas">
    <vt:lpwstr/>
  </property>
  <property fmtid="{D5CDD505-2E9C-101B-9397-08002B2CF9AE}" pid="5" name="_CopySource">
    <vt:lpwstr>http://ecrms-dummy-url</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5;#Document|f3c81208-9d0f-49cc-afc5-e227f36ec0e7</vt:lpwstr>
  </property>
  <property fmtid="{D5CDD505-2E9C-101B-9397-08002B2CF9AE}" pid="11" name="xd_ProgID">
    <vt:lpwstr/>
  </property>
  <property fmtid="{D5CDD505-2E9C-101B-9397-08002B2CF9AE}" pid="12" name="TemplateUrl">
    <vt:lpwstr/>
  </property>
</Properties>
</file>