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Vernon IRP\Vernon &amp; ABB IRP\CEC Submission\"/>
    </mc:Choice>
  </mc:AlternateContent>
  <bookViews>
    <workbookView xWindow="0" yWindow="0" windowWidth="25200" windowHeight="12270" activeTab="5"/>
  </bookViews>
  <sheets>
    <sheet name="Cover sheet" sheetId="9" r:id="rId1"/>
    <sheet name="Admin Info" sheetId="10" r:id="rId2"/>
    <sheet name="CRAT" sheetId="11" r:id="rId3"/>
    <sheet name="EBT" sheetId="12" r:id="rId4"/>
    <sheet name="GEAT" sheetId="13" r:id="rId5"/>
    <sheet name="RPT" sheetId="14" r:id="rId6"/>
  </sheets>
  <externalReferences>
    <externalReference r:id="rId7"/>
    <externalReference r:id="rId8"/>
    <externalReference r:id="rId9"/>
    <externalReference r:id="rId10"/>
    <externalReference r:id="rId11"/>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3" l="1"/>
  <c r="D37" i="12"/>
  <c r="D38" i="12"/>
  <c r="D39" i="12"/>
  <c r="D40" i="12"/>
  <c r="D27" i="12"/>
  <c r="D109" i="12"/>
  <c r="D110" i="12"/>
  <c r="D89" i="12"/>
  <c r="D88" i="12"/>
  <c r="J21" i="14" l="1"/>
  <c r="S21" i="14"/>
  <c r="T21" i="14"/>
  <c r="R21" i="14"/>
  <c r="O21" i="14"/>
  <c r="P21" i="14"/>
  <c r="N21" i="14"/>
  <c r="K21" i="14"/>
  <c r="L21" i="14"/>
  <c r="I21" i="14"/>
  <c r="F27" i="14"/>
  <c r="G27" i="14"/>
  <c r="E27" i="14"/>
  <c r="T28" i="14" l="1"/>
  <c r="S28" i="14"/>
  <c r="R28" i="14"/>
  <c r="P28" i="14"/>
  <c r="O28" i="14"/>
  <c r="N28" i="14"/>
  <c r="L28" i="14"/>
  <c r="K28" i="14"/>
  <c r="J28" i="14"/>
  <c r="I28" i="14"/>
  <c r="G28" i="14"/>
  <c r="F28" i="14"/>
  <c r="E28" i="14"/>
  <c r="D21" i="14"/>
  <c r="F11" i="14"/>
  <c r="R114" i="13"/>
  <c r="Q114" i="13"/>
  <c r="P114" i="13"/>
  <c r="O114" i="13"/>
  <c r="N114" i="13"/>
  <c r="M114" i="13"/>
  <c r="L114" i="13"/>
  <c r="K114" i="13"/>
  <c r="J114" i="13"/>
  <c r="I114" i="13"/>
  <c r="H114" i="13"/>
  <c r="G114" i="13"/>
  <c r="F114" i="13"/>
  <c r="E114" i="13"/>
  <c r="R113" i="13"/>
  <c r="R115" i="13" s="1"/>
  <c r="R117" i="13" s="1"/>
  <c r="Q113" i="13"/>
  <c r="P113" i="13"/>
  <c r="O113" i="13"/>
  <c r="O115" i="13" s="1"/>
  <c r="O117" i="13" s="1"/>
  <c r="N113" i="13"/>
  <c r="M113" i="13"/>
  <c r="L113" i="13"/>
  <c r="K113" i="13"/>
  <c r="J113" i="13"/>
  <c r="J115" i="13" s="1"/>
  <c r="J117" i="13" s="1"/>
  <c r="I113" i="13"/>
  <c r="H113" i="13"/>
  <c r="G113" i="13"/>
  <c r="G115" i="13" s="1"/>
  <c r="G117" i="13" s="1"/>
  <c r="F113" i="13"/>
  <c r="E113" i="13"/>
  <c r="E106" i="13"/>
  <c r="R99" i="13"/>
  <c r="Q99" i="13"/>
  <c r="Q101" i="13" s="1"/>
  <c r="P99" i="13"/>
  <c r="O99" i="13"/>
  <c r="N99" i="13"/>
  <c r="M99" i="13"/>
  <c r="L99" i="13"/>
  <c r="K99" i="13"/>
  <c r="J99" i="13"/>
  <c r="I99" i="13"/>
  <c r="I101" i="13" s="1"/>
  <c r="H99" i="13"/>
  <c r="G99" i="13"/>
  <c r="F99" i="13"/>
  <c r="E99" i="13"/>
  <c r="R81" i="13"/>
  <c r="Q81" i="13"/>
  <c r="P81" i="13"/>
  <c r="O81" i="13"/>
  <c r="N81" i="13"/>
  <c r="M81" i="13"/>
  <c r="L81" i="13"/>
  <c r="K81" i="13"/>
  <c r="J81" i="13"/>
  <c r="I81" i="13"/>
  <c r="H81" i="13"/>
  <c r="G81" i="13"/>
  <c r="F81" i="13"/>
  <c r="E81" i="13"/>
  <c r="R59" i="13"/>
  <c r="Q59" i="13"/>
  <c r="P59" i="13"/>
  <c r="O59" i="13"/>
  <c r="N59" i="13"/>
  <c r="M59" i="13"/>
  <c r="L59" i="13"/>
  <c r="K59" i="13"/>
  <c r="J59" i="13"/>
  <c r="I59" i="13"/>
  <c r="H59" i="13"/>
  <c r="G59" i="13"/>
  <c r="F59" i="13"/>
  <c r="E59" i="13"/>
  <c r="E61" i="13" s="1"/>
  <c r="R31" i="13"/>
  <c r="Q31" i="13"/>
  <c r="P31" i="13"/>
  <c r="O31" i="13"/>
  <c r="N31" i="13"/>
  <c r="M31" i="13"/>
  <c r="L31" i="13"/>
  <c r="K31" i="13"/>
  <c r="K61" i="13" s="1"/>
  <c r="J31" i="13"/>
  <c r="I31" i="13"/>
  <c r="H31" i="13"/>
  <c r="G31" i="13"/>
  <c r="F31" i="13"/>
  <c r="R135" i="12"/>
  <c r="Q135" i="12"/>
  <c r="P135" i="12"/>
  <c r="O135" i="12"/>
  <c r="N135" i="12"/>
  <c r="M135" i="12"/>
  <c r="L135" i="12"/>
  <c r="K135" i="12"/>
  <c r="J135" i="12"/>
  <c r="I135" i="12"/>
  <c r="H135" i="12"/>
  <c r="G135" i="12"/>
  <c r="F135" i="12"/>
  <c r="R120" i="12"/>
  <c r="Q120" i="12"/>
  <c r="P120" i="12"/>
  <c r="O120" i="12"/>
  <c r="N120" i="12"/>
  <c r="M120" i="12"/>
  <c r="L120" i="12"/>
  <c r="K120" i="12"/>
  <c r="J120" i="12"/>
  <c r="I120" i="12"/>
  <c r="H120" i="12"/>
  <c r="G120" i="12"/>
  <c r="D119" i="12"/>
  <c r="D118" i="12"/>
  <c r="D117" i="12"/>
  <c r="D116" i="12"/>
  <c r="D115" i="12"/>
  <c r="D114" i="12"/>
  <c r="D113" i="12"/>
  <c r="D112" i="12"/>
  <c r="D111" i="12"/>
  <c r="D108" i="12"/>
  <c r="D107" i="12"/>
  <c r="D106" i="12"/>
  <c r="R102" i="12"/>
  <c r="Q102" i="12"/>
  <c r="P102" i="12"/>
  <c r="O102" i="12"/>
  <c r="N102" i="12"/>
  <c r="M102" i="12"/>
  <c r="L102" i="12"/>
  <c r="K102" i="12"/>
  <c r="J102" i="12"/>
  <c r="I102" i="12"/>
  <c r="H102" i="12"/>
  <c r="G102" i="12"/>
  <c r="D101" i="12"/>
  <c r="D100" i="12"/>
  <c r="D99" i="12"/>
  <c r="D98" i="12"/>
  <c r="D97" i="12"/>
  <c r="D96" i="12"/>
  <c r="D95" i="12"/>
  <c r="D94" i="12"/>
  <c r="D93" i="12"/>
  <c r="D92" i="12"/>
  <c r="D91" i="12"/>
  <c r="D90" i="12"/>
  <c r="R73" i="12"/>
  <c r="Q73" i="12"/>
  <c r="S18" i="14" s="1"/>
  <c r="P73" i="12"/>
  <c r="R18" i="14" s="1"/>
  <c r="O73" i="12"/>
  <c r="P18" i="14" s="1"/>
  <c r="N73" i="12"/>
  <c r="M73" i="12"/>
  <c r="L73" i="12"/>
  <c r="K73" i="12"/>
  <c r="J73" i="12"/>
  <c r="I73" i="12"/>
  <c r="I18" i="14" s="1"/>
  <c r="H73" i="12"/>
  <c r="G18" i="14" s="1"/>
  <c r="G19" i="14" s="1"/>
  <c r="G73" i="12"/>
  <c r="F18" i="14" s="1"/>
  <c r="F19" i="14" s="1"/>
  <c r="F73" i="12"/>
  <c r="E73" i="12"/>
  <c r="D72" i="12"/>
  <c r="D71" i="12"/>
  <c r="D70" i="12"/>
  <c r="D61" i="12"/>
  <c r="D60" i="12"/>
  <c r="D59" i="12"/>
  <c r="D58" i="12"/>
  <c r="D57" i="12"/>
  <c r="D56" i="12"/>
  <c r="D55" i="12"/>
  <c r="D54" i="12"/>
  <c r="D53" i="12"/>
  <c r="D52" i="12"/>
  <c r="D51" i="12"/>
  <c r="D50" i="12"/>
  <c r="D49" i="12"/>
  <c r="D48" i="12"/>
  <c r="R44" i="12"/>
  <c r="Q44" i="12"/>
  <c r="P44" i="12"/>
  <c r="O44" i="12"/>
  <c r="N44" i="12"/>
  <c r="M44" i="12"/>
  <c r="L44" i="12"/>
  <c r="K44" i="12"/>
  <c r="J44" i="12"/>
  <c r="I44" i="12"/>
  <c r="H44" i="12"/>
  <c r="G44" i="12"/>
  <c r="F44" i="12"/>
  <c r="E44" i="12"/>
  <c r="D43" i="12"/>
  <c r="D42" i="12"/>
  <c r="D41" i="12"/>
  <c r="D33" i="12"/>
  <c r="D32" i="12"/>
  <c r="D31" i="12"/>
  <c r="D30" i="12"/>
  <c r="D29" i="12"/>
  <c r="D28" i="12"/>
  <c r="G17" i="12"/>
  <c r="G138" i="12" s="1"/>
  <c r="E13" i="12"/>
  <c r="E15" i="12" s="1"/>
  <c r="E17" i="12" s="1"/>
  <c r="H113" i="11"/>
  <c r="G113" i="11"/>
  <c r="F113" i="11"/>
  <c r="E113" i="11"/>
  <c r="R95" i="11"/>
  <c r="Q95" i="11"/>
  <c r="P95" i="11"/>
  <c r="O95" i="11"/>
  <c r="N95" i="11"/>
  <c r="M95" i="11"/>
  <c r="L95" i="11"/>
  <c r="K95" i="11"/>
  <c r="J95" i="11"/>
  <c r="I95" i="11"/>
  <c r="H95" i="11"/>
  <c r="G95" i="11"/>
  <c r="F95" i="11"/>
  <c r="E95" i="11"/>
  <c r="E74" i="11"/>
  <c r="R44" i="11"/>
  <c r="Q44" i="11"/>
  <c r="P44" i="11"/>
  <c r="O44" i="11"/>
  <c r="N44" i="11"/>
  <c r="M44" i="11"/>
  <c r="L44" i="11"/>
  <c r="K44" i="11"/>
  <c r="J44" i="11"/>
  <c r="I44" i="11"/>
  <c r="H44" i="11"/>
  <c r="G44" i="11"/>
  <c r="F44" i="11"/>
  <c r="E44" i="11"/>
  <c r="E21" i="11"/>
  <c r="E119" i="11" s="1"/>
  <c r="H25" i="14" l="1"/>
  <c r="M25" i="14" s="1"/>
  <c r="Q25" i="14" s="1"/>
  <c r="E76" i="11"/>
  <c r="E120" i="11" s="1"/>
  <c r="E115" i="11"/>
  <c r="E78" i="12"/>
  <c r="H115" i="13"/>
  <c r="H117" i="13" s="1"/>
  <c r="P115" i="13"/>
  <c r="P117" i="13" s="1"/>
  <c r="G101" i="13"/>
  <c r="O101" i="13"/>
  <c r="L61" i="13"/>
  <c r="J61" i="13"/>
  <c r="R61" i="13"/>
  <c r="I115" i="13"/>
  <c r="I117" i="13" s="1"/>
  <c r="Q115" i="13"/>
  <c r="Q117" i="13" s="1"/>
  <c r="J101" i="13"/>
  <c r="R101" i="13"/>
  <c r="K101" i="13"/>
  <c r="L101" i="13"/>
  <c r="E101" i="13"/>
  <c r="E109" i="13" s="1"/>
  <c r="M101" i="13"/>
  <c r="M61" i="13"/>
  <c r="G61" i="13"/>
  <c r="O61" i="13"/>
  <c r="L115" i="13"/>
  <c r="L117" i="13" s="1"/>
  <c r="F61" i="13"/>
  <c r="H61" i="13"/>
  <c r="P61" i="13"/>
  <c r="F101" i="13"/>
  <c r="N101" i="13"/>
  <c r="E115" i="13"/>
  <c r="E117" i="13" s="1"/>
  <c r="M115" i="13"/>
  <c r="M117" i="13" s="1"/>
  <c r="N61" i="13"/>
  <c r="I61" i="13"/>
  <c r="Q61" i="13"/>
  <c r="F115" i="13"/>
  <c r="F117" i="13" s="1"/>
  <c r="N115" i="13"/>
  <c r="N117" i="13" s="1"/>
  <c r="K115" i="13"/>
  <c r="K117" i="13" s="1"/>
  <c r="H101" i="13"/>
  <c r="P101" i="13"/>
  <c r="N122" i="12"/>
  <c r="T18" i="14"/>
  <c r="T19" i="14" s="1"/>
  <c r="T22" i="14" s="1"/>
  <c r="J18" i="14"/>
  <c r="J19" i="14" s="1"/>
  <c r="J22" i="14" s="1"/>
  <c r="H122" i="12"/>
  <c r="I122" i="12"/>
  <c r="Q122" i="12"/>
  <c r="G122" i="12"/>
  <c r="O122" i="12"/>
  <c r="J122" i="12"/>
  <c r="R122" i="12"/>
  <c r="K122" i="12"/>
  <c r="P122" i="12"/>
  <c r="L122" i="12"/>
  <c r="M122" i="12"/>
  <c r="O18" i="14"/>
  <c r="O19" i="14" s="1"/>
  <c r="O22" i="14" s="1"/>
  <c r="N78" i="12"/>
  <c r="G78" i="12"/>
  <c r="O78" i="12"/>
  <c r="K78" i="12"/>
  <c r="K134" i="12" s="1"/>
  <c r="L78" i="12"/>
  <c r="M78" i="12"/>
  <c r="F78" i="12"/>
  <c r="F134" i="12" s="1"/>
  <c r="G115" i="11"/>
  <c r="G122" i="11" s="1"/>
  <c r="F115" i="11"/>
  <c r="H115" i="11"/>
  <c r="H122" i="11" s="1"/>
  <c r="E121" i="11"/>
  <c r="E123" i="11" s="1"/>
  <c r="I19" i="14"/>
  <c r="S19" i="14"/>
  <c r="S22" i="14" s="1"/>
  <c r="P19" i="14"/>
  <c r="P22" i="14" s="1"/>
  <c r="R19" i="14"/>
  <c r="R22" i="14" s="1"/>
  <c r="K18" i="14"/>
  <c r="H78" i="12"/>
  <c r="P78" i="12"/>
  <c r="L18" i="14"/>
  <c r="I78" i="12"/>
  <c r="Q78" i="12"/>
  <c r="D18" i="14"/>
  <c r="D19" i="14" s="1"/>
  <c r="N18" i="14"/>
  <c r="J78" i="12"/>
  <c r="R78" i="12"/>
  <c r="E18" i="14"/>
  <c r="E19" i="14" s="1"/>
  <c r="G134" i="12" l="1"/>
  <c r="R134" i="12"/>
  <c r="Q134" i="12"/>
  <c r="N134" i="12"/>
  <c r="O134" i="12"/>
  <c r="D22" i="14"/>
  <c r="E121" i="13"/>
  <c r="J134" i="12"/>
  <c r="P134" i="12"/>
  <c r="H134" i="12"/>
  <c r="I134" i="12"/>
  <c r="L134" i="12"/>
  <c r="M134" i="12"/>
  <c r="R30" i="14"/>
  <c r="N19" i="14"/>
  <c r="N30" i="14" s="1"/>
  <c r="L19" i="14"/>
  <c r="L22" i="14" s="1"/>
  <c r="K19" i="14"/>
  <c r="I22" i="14"/>
  <c r="I30" i="14" l="1"/>
  <c r="K22" i="14"/>
  <c r="N22" i="14"/>
  <c r="F17" i="12" l="1"/>
  <c r="F138" i="12" s="1"/>
  <c r="E11" i="14" l="1"/>
  <c r="E21" i="14" l="1"/>
  <c r="E22" i="14" s="1"/>
  <c r="F21" i="14" l="1"/>
  <c r="F22" i="14"/>
  <c r="G21" i="14"/>
  <c r="G22" i="14" s="1"/>
  <c r="D30" i="14" l="1"/>
  <c r="H17" i="14"/>
  <c r="M17" i="14" s="1"/>
  <c r="Q17" i="14" s="1"/>
  <c r="F18" i="11" l="1"/>
  <c r="F19" i="11" l="1"/>
  <c r="F21" i="11"/>
  <c r="F119" i="11"/>
  <c r="F74" i="11" l="1"/>
  <c r="F76" i="11" s="1"/>
  <c r="F120" i="11" s="1"/>
  <c r="F121" i="11" s="1"/>
  <c r="F123" i="11" s="1"/>
  <c r="L17" i="12" l="1"/>
  <c r="L138" i="12" s="1"/>
  <c r="P17" i="12"/>
  <c r="P138" i="12" s="1"/>
  <c r="H17" i="12"/>
  <c r="H138" i="12" s="1"/>
  <c r="N17" i="12"/>
  <c r="N138" i="12" s="1"/>
  <c r="O17" i="12"/>
  <c r="O138" i="12" s="1"/>
  <c r="K17" i="12"/>
  <c r="K138" i="12" s="1"/>
  <c r="R17" i="12"/>
  <c r="R138" i="12" s="1"/>
  <c r="J17" i="12"/>
  <c r="J138" i="12" s="1"/>
  <c r="Q17" i="12"/>
  <c r="Q138" i="12" s="1"/>
  <c r="M17" i="12"/>
  <c r="M138" i="12" s="1"/>
  <c r="I17" i="12"/>
  <c r="I138" i="12" s="1"/>
  <c r="O11" i="14" l="1"/>
  <c r="K11" i="14"/>
  <c r="G11" i="14"/>
  <c r="D14" i="14" s="1"/>
  <c r="D32" i="14" s="1"/>
  <c r="S11" i="14"/>
  <c r="P11" i="14"/>
  <c r="I11" i="14"/>
  <c r="T11" i="14"/>
  <c r="N11" i="14"/>
  <c r="N14" i="14" s="1"/>
  <c r="N32" i="14" s="1"/>
  <c r="L11" i="14"/>
  <c r="R11" i="14"/>
  <c r="P136" i="12"/>
  <c r="J11" i="14"/>
  <c r="R136" i="12"/>
  <c r="Q136" i="12"/>
  <c r="O136" i="12"/>
  <c r="N136" i="12"/>
  <c r="M136" i="12"/>
  <c r="L136" i="12"/>
  <c r="K136" i="12"/>
  <c r="J136" i="12"/>
  <c r="I136" i="12"/>
  <c r="H136" i="12"/>
  <c r="G136" i="12"/>
  <c r="F136" i="12"/>
  <c r="P106" i="13" l="1"/>
  <c r="P109" i="13" s="1"/>
  <c r="P121" i="13" s="1"/>
  <c r="P137" i="12"/>
  <c r="P139" i="12" s="1"/>
  <c r="N106" i="13"/>
  <c r="N109" i="13" s="1"/>
  <c r="N121" i="13" s="1"/>
  <c r="N137" i="12"/>
  <c r="N139" i="12" s="1"/>
  <c r="K106" i="13"/>
  <c r="K109" i="13" s="1"/>
  <c r="K121" i="13" s="1"/>
  <c r="K137" i="12"/>
  <c r="K139" i="12" s="1"/>
  <c r="O106" i="13"/>
  <c r="O109" i="13" s="1"/>
  <c r="O121" i="13" s="1"/>
  <c r="O137" i="12"/>
  <c r="O139" i="12" s="1"/>
  <c r="I14" i="14"/>
  <c r="I32" i="14" s="1"/>
  <c r="F106" i="13"/>
  <c r="F109" i="13" s="1"/>
  <c r="F121" i="13" s="1"/>
  <c r="F137" i="12"/>
  <c r="F139" i="12" s="1"/>
  <c r="H106" i="13"/>
  <c r="H109" i="13" s="1"/>
  <c r="H121" i="13" s="1"/>
  <c r="H137" i="12"/>
  <c r="H139" i="12" s="1"/>
  <c r="L106" i="13"/>
  <c r="L109" i="13" s="1"/>
  <c r="L121" i="13" s="1"/>
  <c r="L137" i="12"/>
  <c r="L139" i="12" s="1"/>
  <c r="Q106" i="13"/>
  <c r="Q109" i="13" s="1"/>
  <c r="Q121" i="13" s="1"/>
  <c r="Q137" i="12"/>
  <c r="Q139" i="12" s="1"/>
  <c r="J106" i="13"/>
  <c r="J109" i="13" s="1"/>
  <c r="J121" i="13" s="1"/>
  <c r="J137" i="12"/>
  <c r="J139" i="12" s="1"/>
  <c r="G106" i="13"/>
  <c r="G109" i="13" s="1"/>
  <c r="G121" i="13" s="1"/>
  <c r="G137" i="12"/>
  <c r="G139" i="12" s="1"/>
  <c r="I106" i="13"/>
  <c r="I109" i="13" s="1"/>
  <c r="I121" i="13" s="1"/>
  <c r="I137" i="12"/>
  <c r="I139" i="12" s="1"/>
  <c r="M106" i="13"/>
  <c r="M109" i="13" s="1"/>
  <c r="M121" i="13" s="1"/>
  <c r="M137" i="12"/>
  <c r="M139" i="12" s="1"/>
  <c r="R106" i="13"/>
  <c r="R109" i="13" s="1"/>
  <c r="R121" i="13" s="1"/>
  <c r="R137" i="12"/>
  <c r="R139" i="12" s="1"/>
  <c r="R14" i="14"/>
  <c r="R32" i="14" s="1"/>
  <c r="G18" i="11" l="1"/>
  <c r="G19" i="11" s="1"/>
  <c r="G74" i="11"/>
  <c r="G76" i="11" s="1"/>
  <c r="G120" i="11" s="1"/>
  <c r="H18" i="11" l="1"/>
  <c r="G21" i="11"/>
  <c r="G119" i="11" s="1"/>
  <c r="G121" i="11" s="1"/>
  <c r="G123" i="11" s="1"/>
  <c r="H74" i="11"/>
  <c r="H76" i="11" s="1"/>
  <c r="H120" i="11" s="1"/>
  <c r="H19" i="11" l="1"/>
  <c r="H21" i="11" s="1"/>
  <c r="H119" i="11" s="1"/>
  <c r="H121" i="11" s="1"/>
  <c r="H123" i="11" s="1"/>
  <c r="I113" i="11"/>
  <c r="I115" i="11" s="1"/>
  <c r="I122" i="11" s="1"/>
  <c r="I74" i="11"/>
  <c r="I76" i="11" s="1"/>
  <c r="I120" i="11" s="1"/>
  <c r="J18" i="11" l="1"/>
  <c r="J19" i="11" s="1"/>
  <c r="J21" i="11" s="1"/>
  <c r="J119" i="11" s="1"/>
  <c r="I18" i="11"/>
  <c r="J74" i="11"/>
  <c r="J76" i="11" s="1"/>
  <c r="J120" i="11" s="1"/>
  <c r="J113" i="11"/>
  <c r="J115" i="11" s="1"/>
  <c r="J122" i="11" s="1"/>
  <c r="J121" i="11" l="1"/>
  <c r="J123" i="11" s="1"/>
  <c r="K18" i="11"/>
  <c r="K19" i="11" s="1"/>
  <c r="K21" i="11" s="1"/>
  <c r="K119" i="11" s="1"/>
  <c r="I19" i="11"/>
  <c r="I21" i="11" s="1"/>
  <c r="I119" i="11" s="1"/>
  <c r="I121" i="11" s="1"/>
  <c r="I123" i="11" s="1"/>
  <c r="K74" i="11"/>
  <c r="K76" i="11" s="1"/>
  <c r="K120" i="11" s="1"/>
  <c r="K113" i="11"/>
  <c r="K115" i="11" s="1"/>
  <c r="K122" i="11" s="1"/>
  <c r="K121" i="11" l="1"/>
  <c r="K123" i="11" s="1"/>
  <c r="L18" i="11"/>
  <c r="L113" i="11"/>
  <c r="L115" i="11" s="1"/>
  <c r="L122" i="11" s="1"/>
  <c r="L74" i="11" l="1"/>
  <c r="L76" i="11" s="1"/>
  <c r="L120" i="11" s="1"/>
  <c r="M18" i="11"/>
  <c r="L19" i="11"/>
  <c r="L21" i="11" s="1"/>
  <c r="L119" i="11" s="1"/>
  <c r="M74" i="11"/>
  <c r="M76" i="11" s="1"/>
  <c r="M120" i="11" s="1"/>
  <c r="M113" i="11"/>
  <c r="M115" i="11" s="1"/>
  <c r="M122" i="11" s="1"/>
  <c r="L121" i="11" l="1"/>
  <c r="L123" i="11" s="1"/>
  <c r="M19" i="11"/>
  <c r="M21" i="11" s="1"/>
  <c r="M119" i="11" s="1"/>
  <c r="M121" i="11" s="1"/>
  <c r="M123" i="11" s="1"/>
  <c r="N113" i="11"/>
  <c r="N115" i="11" s="1"/>
  <c r="N122" i="11" s="1"/>
  <c r="N74" i="11" l="1"/>
  <c r="N76" i="11" s="1"/>
  <c r="N120" i="11" s="1"/>
  <c r="N18" i="11"/>
  <c r="O113" i="11"/>
  <c r="O115" i="11" s="1"/>
  <c r="O122" i="11" s="1"/>
  <c r="O74" i="11" l="1"/>
  <c r="O76" i="11" s="1"/>
  <c r="O120" i="11" s="1"/>
  <c r="O18" i="11"/>
  <c r="N19" i="11"/>
  <c r="N21" i="11" s="1"/>
  <c r="N119" i="11" s="1"/>
  <c r="N121" i="11" s="1"/>
  <c r="N123" i="11" s="1"/>
  <c r="P74" i="11"/>
  <c r="P76" i="11" s="1"/>
  <c r="P120" i="11" s="1"/>
  <c r="P113" i="11"/>
  <c r="P115" i="11" s="1"/>
  <c r="P122" i="11" s="1"/>
  <c r="P18" i="11" l="1"/>
  <c r="O19" i="11"/>
  <c r="O21" i="11" s="1"/>
  <c r="O119" i="11" s="1"/>
  <c r="O121" i="11" s="1"/>
  <c r="O123" i="11" s="1"/>
  <c r="Q113" i="11"/>
  <c r="Q115" i="11" s="1"/>
  <c r="Q122" i="11" s="1"/>
  <c r="Q74" i="11" l="1"/>
  <c r="Q76" i="11" s="1"/>
  <c r="Q120" i="11" s="1"/>
  <c r="Q18" i="11"/>
  <c r="Q19" i="11" s="1"/>
  <c r="Q21" i="11" s="1"/>
  <c r="Q119" i="11" s="1"/>
  <c r="P19" i="11"/>
  <c r="P21" i="11" s="1"/>
  <c r="P119" i="11" s="1"/>
  <c r="P121" i="11" s="1"/>
  <c r="P123" i="11" s="1"/>
  <c r="R113" i="11"/>
  <c r="R115" i="11" s="1"/>
  <c r="R122" i="11" s="1"/>
  <c r="Q121" i="11" l="1"/>
  <c r="Q123" i="11" s="1"/>
  <c r="R74" i="11"/>
  <c r="R76" i="11" s="1"/>
  <c r="R120" i="11" s="1"/>
  <c r="R18" i="11"/>
  <c r="R19" i="11" s="1"/>
  <c r="R21" i="11" s="1"/>
  <c r="R119" i="11" s="1"/>
  <c r="R121" i="11" l="1"/>
  <c r="R123" i="11" s="1"/>
</calcChain>
</file>

<file path=xl/sharedStrings.xml><?xml version="1.0" encoding="utf-8"?>
<sst xmlns="http://schemas.openxmlformats.org/spreadsheetml/2006/main" count="896" uniqueCount="390">
  <si>
    <t>H Gonzales 1 &amp; 2</t>
  </si>
  <si>
    <t>New Energy Storage</t>
  </si>
  <si>
    <t>Nuclear</t>
  </si>
  <si>
    <t>Wind</t>
  </si>
  <si>
    <t>Geothermal</t>
  </si>
  <si>
    <t>Standardized Reporting Tables 
for Publicly Owned Utility IRP Filing
California Energy Commission
Energy Assessment Division</t>
  </si>
  <si>
    <t>Description of Worksheet Tabs</t>
  </si>
  <si>
    <r>
      <t>Admin Info:</t>
    </r>
    <r>
      <rPr>
        <sz val="12"/>
        <color indexed="8"/>
        <rFont val="Arial"/>
        <family val="2"/>
      </rPr>
      <t xml:space="preserve">  A listing of contact information of the tables' preparer with information for any back-up personnel. 
</t>
    </r>
  </si>
  <si>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</si>
  <si>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</si>
  <si>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</si>
  <si>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r>
      <rPr>
        <b/>
        <sz val="12"/>
        <color indexed="8"/>
        <rFont val="Arial"/>
        <family val="2"/>
      </rPr>
      <t>RPT:</t>
    </r>
    <r>
      <rPr>
        <sz val="12"/>
        <color indexed="8"/>
        <rFont val="Arial"/>
        <family val="2"/>
      </rPr>
      <t xml:space="preserve"> Resource Procurement Table (RPT): A detailed summary of a POU resource plan to meet the RPS requirements. 
</t>
    </r>
  </si>
  <si>
    <t>State of California</t>
  </si>
  <si>
    <t>California Energy Commission</t>
  </si>
  <si>
    <t>Standardized Reporting Tables for Public Owned Utility IRP Filing</t>
  </si>
  <si>
    <t xml:space="preserve">Administrative Information </t>
  </si>
  <si>
    <t>Form CEC 113 (May 2017)</t>
  </si>
  <si>
    <t>Name of Publicly Owned Utility ("POU")</t>
  </si>
  <si>
    <t>Name of Resource Planning Coordinator</t>
  </si>
  <si>
    <t>Name of Scenario</t>
  </si>
  <si>
    <t>Persons who prepared Tables</t>
  </si>
  <si>
    <t>CRAT</t>
  </si>
  <si>
    <t>Energy Balance Table</t>
  </si>
  <si>
    <t>Emissions Table</t>
  </si>
  <si>
    <t>RPS Table</t>
  </si>
  <si>
    <t>Application for Confidentiality</t>
  </si>
  <si>
    <t>Name:</t>
  </si>
  <si>
    <t>Title:</t>
  </si>
  <si>
    <t>E-mail:</t>
  </si>
  <si>
    <t>Telephone:</t>
  </si>
  <si>
    <t>Address:</t>
  </si>
  <si>
    <t>Address 2:</t>
  </si>
  <si>
    <t>City:</t>
  </si>
  <si>
    <t>State:</t>
  </si>
  <si>
    <t>CA</t>
  </si>
  <si>
    <t>Zip:</t>
  </si>
  <si>
    <t>Date Completed:</t>
  </si>
  <si>
    <t>Date Updated:</t>
  </si>
  <si>
    <t>Back-up / Additional Contact Persons for Questions about these Tables (Optional):</t>
  </si>
  <si>
    <t xml:space="preserve">   Capacity Resource Accounting Table </t>
  </si>
  <si>
    <t>Form CEC 109 (May 2017)</t>
  </si>
  <si>
    <t>Scenario Name: Preferred Portfolio</t>
  </si>
  <si>
    <t xml:space="preserve">Yellow fill relates to an application for confidentiality. </t>
  </si>
  <si>
    <t>Units = MW</t>
  </si>
  <si>
    <t>Data input by User are in dark green font.</t>
  </si>
  <si>
    <t>PEAK LOAD CALCULATIONS</t>
  </si>
  <si>
    <t>2020</t>
  </si>
  <si>
    <t>2021</t>
  </si>
  <si>
    <t>2022</t>
  </si>
  <si>
    <t>2023</t>
  </si>
  <si>
    <t>2024</t>
  </si>
  <si>
    <t>2025</t>
  </si>
  <si>
    <t>2026</t>
  </si>
  <si>
    <t>2027</t>
  </si>
  <si>
    <t>2028</t>
  </si>
  <si>
    <t>2029</t>
  </si>
  <si>
    <t>2030</t>
  </si>
  <si>
    <t>Forecast Total Peak-Hour 1-in-2 Demand</t>
  </si>
  <si>
    <t xml:space="preserve">     [Customer-side solar: nameplate capacity]</t>
  </si>
  <si>
    <t>2a</t>
  </si>
  <si>
    <t xml:space="preserve">     [Customer-side solar: peak hour output]</t>
  </si>
  <si>
    <t xml:space="preserve">     [Peak load reduction due to thermal energy storage]</t>
  </si>
  <si>
    <t xml:space="preserve">     [Light Duty PEV consumption in peak hour]</t>
  </si>
  <si>
    <t xml:space="preserve">Additional Achievable Energy Efficiency Savings on Peak </t>
  </si>
  <si>
    <t xml:space="preserve">Demand Response / Interruptible Programs on Peak </t>
  </si>
  <si>
    <t>Peak Demand (accounting for demand response and AAEE) (1-5-6)</t>
  </si>
  <si>
    <t>Planning Reserve Margin</t>
  </si>
  <si>
    <t xml:space="preserve">Firm Sales Obligations </t>
  </si>
  <si>
    <t>Total Peak Procurement Requirement (7+8+9)</t>
  </si>
  <si>
    <t>EXISTING AND PLANNED CAPACITY SUPPLY RESOURCES</t>
  </si>
  <si>
    <t>Utility-Owned Generation and Storage (not RPS-eligible):</t>
  </si>
  <si>
    <t>For fuel type, choose from list or enter value</t>
  </si>
  <si>
    <t>[list resource by name]</t>
  </si>
  <si>
    <t>Fuel type</t>
  </si>
  <si>
    <t>11a</t>
  </si>
  <si>
    <t>11b</t>
  </si>
  <si>
    <t>11c</t>
  </si>
  <si>
    <t>11d</t>
  </si>
  <si>
    <t>11e</t>
  </si>
  <si>
    <t>11f</t>
  </si>
  <si>
    <t>11g</t>
  </si>
  <si>
    <t>Long-Term Contracts (not RPS-eligible):</t>
  </si>
  <si>
    <t>[list contracts by name]</t>
  </si>
  <si>
    <t>11h</t>
  </si>
  <si>
    <t>11i</t>
  </si>
  <si>
    <t>11j</t>
  </si>
  <si>
    <t>11k</t>
  </si>
  <si>
    <t>11l</t>
  </si>
  <si>
    <t>11m</t>
  </si>
  <si>
    <t>11n</t>
  </si>
  <si>
    <t>Total peak dependable capacity of existing and planned supply resources (not RPS-eligible) (sum of 11a…11n)</t>
  </si>
  <si>
    <t>Utility-Owned RPS-eligible Resources:</t>
  </si>
  <si>
    <t>[list resource by plant or unit]</t>
  </si>
  <si>
    <t>12a</t>
  </si>
  <si>
    <t>12b</t>
  </si>
  <si>
    <t>12c</t>
  </si>
  <si>
    <t>12d</t>
  </si>
  <si>
    <t>12e</t>
  </si>
  <si>
    <t>12f</t>
  </si>
  <si>
    <t>12g</t>
  </si>
  <si>
    <t>12h</t>
  </si>
  <si>
    <t>12i</t>
  </si>
  <si>
    <t>12j</t>
  </si>
  <si>
    <t>12k</t>
  </si>
  <si>
    <t>12l</t>
  </si>
  <si>
    <t>12m</t>
  </si>
  <si>
    <t>12n</t>
  </si>
  <si>
    <t>Long-Term Contracts (RPS-eligible):</t>
  </si>
  <si>
    <t>12o</t>
  </si>
  <si>
    <t>12p</t>
  </si>
  <si>
    <t>12q</t>
  </si>
  <si>
    <t>12r</t>
  </si>
  <si>
    <t>12s</t>
  </si>
  <si>
    <t>12t</t>
  </si>
  <si>
    <t>Total peak dependable capacity of existing and planned RPS-eligible resources (sum of 12a…12t)</t>
  </si>
  <si>
    <t>Total peak dependable capacity of existing and planned supply resources (11+12)</t>
  </si>
  <si>
    <t>GENERIC ADDITIONS</t>
  </si>
  <si>
    <t>NON-RPS ELIGIBLE RESOURCES:</t>
  </si>
  <si>
    <t>[list resource by name or description]</t>
  </si>
  <si>
    <t>2019</t>
  </si>
  <si>
    <t>14a</t>
  </si>
  <si>
    <t>14b</t>
  </si>
  <si>
    <t>14c</t>
  </si>
  <si>
    <t>14d</t>
  </si>
  <si>
    <t>14e</t>
  </si>
  <si>
    <t>14f</t>
  </si>
  <si>
    <t>14g</t>
  </si>
  <si>
    <t>14h</t>
  </si>
  <si>
    <t>14i</t>
  </si>
  <si>
    <t>14j</t>
  </si>
  <si>
    <t>14k</t>
  </si>
  <si>
    <t>14l</t>
  </si>
  <si>
    <t>14m</t>
  </si>
  <si>
    <t>14n</t>
  </si>
  <si>
    <t>Total peak dependable capacity of generic supply resources (not RPS-eligible)</t>
  </si>
  <si>
    <t>RPS-ELIGIBLE RESOURCES:</t>
  </si>
  <si>
    <t>15a</t>
  </si>
  <si>
    <t>Solar PV</t>
  </si>
  <si>
    <t>15b</t>
  </si>
  <si>
    <t>15c</t>
  </si>
  <si>
    <t>15d</t>
  </si>
  <si>
    <t>15e</t>
  </si>
  <si>
    <t>15f</t>
  </si>
  <si>
    <t>15g</t>
  </si>
  <si>
    <t>15h</t>
  </si>
  <si>
    <t>15i</t>
  </si>
  <si>
    <t>15j</t>
  </si>
  <si>
    <t>15k</t>
  </si>
  <si>
    <t>15l</t>
  </si>
  <si>
    <t>15m</t>
  </si>
  <si>
    <t>15n</t>
  </si>
  <si>
    <t>Total peak dependable capacity of generic RPS-eligible resources</t>
  </si>
  <si>
    <t>Total peak dependable capacity of generic supply resources (14+15)</t>
  </si>
  <si>
    <t>CAPACITY BALANCE SUMMARY</t>
  </si>
  <si>
    <t>2017</t>
  </si>
  <si>
    <t>2018</t>
  </si>
  <si>
    <t>Total peak procurement requirement (from line 10)</t>
  </si>
  <si>
    <t>Total peak dependable capacity of existing and planned supply resources (from line 13)</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</si>
  <si>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</si>
  <si>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Total peak dependable capacity of generic supply resources (from line 16)</t>
  </si>
  <si>
    <t>Planned capacity surplus/shortfall (shortfalls assumed to be met with short-term capacity purchases) (19+20)</t>
  </si>
  <si>
    <t xml:space="preserve">   Energy Balance Table </t>
  </si>
  <si>
    <t>Form CEC 110 (May 2017)</t>
  </si>
  <si>
    <t>Units = MWh</t>
  </si>
  <si>
    <t>Historical Data</t>
  </si>
  <si>
    <t>NET ENERGY FOR  LOAD CALCULATIONS</t>
  </si>
  <si>
    <t>Retail sales to end-use customers</t>
  </si>
  <si>
    <t>Other loads</t>
  </si>
  <si>
    <t>Net energy for load</t>
  </si>
  <si>
    <t>Retail sales to end-use customers (accounting for AAEE impacts)</t>
  </si>
  <si>
    <t>Net energy for load (accounting for AAEE impacts)</t>
  </si>
  <si>
    <t>Firm Sales Obligations</t>
  </si>
  <si>
    <t>Total net energy for load (accounting for AAEE impacts) (5+6)</t>
  </si>
  <si>
    <t xml:space="preserve">     [Customer-side solar generation]</t>
  </si>
  <si>
    <t xml:space="preserve">     [Light Duty PEV electricity consumption/procurement requirement]</t>
  </si>
  <si>
    <t xml:space="preserve">     [Other transportation electricity consumption/procurement requirement]</t>
  </si>
  <si>
    <t xml:space="preserve">     [Other electrification/fuel substitution; consumption/procurement requirement]</t>
  </si>
  <si>
    <t>EXISTING AND PLANNED GENERATION RESOURCES</t>
  </si>
  <si>
    <t>Utility-Owned Generation Resources (not RPS-eligible):</t>
  </si>
  <si>
    <t>Total energy from existing and planned supply resources (not RPS-eligible) (sum of 12a…12n)</t>
  </si>
  <si>
    <t>Utility-Owned RPS-eligible  Generation Resources:</t>
  </si>
  <si>
    <t>13a</t>
  </si>
  <si>
    <t>13b</t>
  </si>
  <si>
    <t>13c</t>
  </si>
  <si>
    <t>13d</t>
  </si>
  <si>
    <t>13e</t>
  </si>
  <si>
    <t>13f</t>
  </si>
  <si>
    <t>13g</t>
  </si>
  <si>
    <t>13h</t>
  </si>
  <si>
    <t>13i</t>
  </si>
  <si>
    <t>13j</t>
  </si>
  <si>
    <t>13k</t>
  </si>
  <si>
    <t>13l</t>
  </si>
  <si>
    <t>13m</t>
  </si>
  <si>
    <t>13n</t>
  </si>
  <si>
    <t>13o</t>
  </si>
  <si>
    <t>13p</t>
  </si>
  <si>
    <t>13q</t>
  </si>
  <si>
    <t>13r</t>
  </si>
  <si>
    <t>13s</t>
  </si>
  <si>
    <t>13t</t>
  </si>
  <si>
    <t>Total energy from RPS-eligible resources (sum of 13a…13t, and 13z)</t>
  </si>
  <si>
    <t>13z</t>
  </si>
  <si>
    <t>Undelivered RPS energy</t>
  </si>
  <si>
    <t>Total energy from existing and planned supply resources (12+13)</t>
  </si>
  <si>
    <t>Total energy from generic supply resources (not RPS-eligible)</t>
  </si>
  <si>
    <t>16a</t>
  </si>
  <si>
    <t>16b</t>
  </si>
  <si>
    <t>16c</t>
  </si>
  <si>
    <t>16d</t>
  </si>
  <si>
    <t>16e</t>
  </si>
  <si>
    <t>16f</t>
  </si>
  <si>
    <t>16g</t>
  </si>
  <si>
    <t>16h</t>
  </si>
  <si>
    <t>16i</t>
  </si>
  <si>
    <t>16j</t>
  </si>
  <si>
    <t>16k</t>
  </si>
  <si>
    <t>16l</t>
  </si>
  <si>
    <t>16m</t>
  </si>
  <si>
    <t>16n</t>
  </si>
  <si>
    <t>Total energy from generic RPS-eligible resources</t>
  </si>
  <si>
    <t>Total energy from generic supply resources (15+16)</t>
  </si>
  <si>
    <t>17z</t>
  </si>
  <si>
    <t>Total energy from RPS-eligible short-term contracts</t>
  </si>
  <si>
    <t>ENERGY FROM SHORT-TERM PURCHASES</t>
  </si>
  <si>
    <t>Short term and spot market purchases:</t>
  </si>
  <si>
    <t>18a</t>
  </si>
  <si>
    <t>Short term and spot market sales (only report sales of energy from resources already included in the EBT):</t>
  </si>
  <si>
    <t>ENERGY BALANCE SUMMARY</t>
  </si>
  <si>
    <r>
      <t xml:space="preserve">Total energy from supply resources </t>
    </r>
    <r>
      <rPr>
        <b/>
        <sz val="12"/>
        <color rgb="FFFF0000"/>
        <rFont val="Calibri"/>
        <family val="2"/>
        <scheme val="minor"/>
      </rPr>
      <t>(14+17+17z)</t>
    </r>
  </si>
  <si>
    <t>19a</t>
  </si>
  <si>
    <t>Undelivered RPS energy (from 13z)</t>
  </si>
  <si>
    <t>Net Short term and spot market purchases  (18 - 18a)</t>
  </si>
  <si>
    <t>Total delivered energy (19-19a+20)</t>
  </si>
  <si>
    <t>Total net energy for load (from 7)</t>
  </si>
  <si>
    <t>Surplus/Shortfall (21-22)</t>
  </si>
  <si>
    <t xml:space="preserve">   GHG Emissions Accounting Table </t>
  </si>
  <si>
    <t>Form CEC 111 (May 2017)</t>
  </si>
  <si>
    <t>Emissions Intensity Units = mt CO2e/MWh</t>
  </si>
  <si>
    <t>GHG EMISSIONS FROM EXISTING AND PLANNED  SUPPLY RESOURCES</t>
  </si>
  <si>
    <t>Yearly Emissions Total Units = Mmt CO2e</t>
  </si>
  <si>
    <t>Utility-Owned Generation (not RPS-eligible):</t>
  </si>
  <si>
    <t>Emissions Intensity</t>
  </si>
  <si>
    <t>1a</t>
  </si>
  <si>
    <t>1b</t>
  </si>
  <si>
    <t>1c</t>
  </si>
  <si>
    <t>1d</t>
  </si>
  <si>
    <t>1e</t>
  </si>
  <si>
    <t>1f</t>
  </si>
  <si>
    <t>1g</t>
  </si>
  <si>
    <t xml:space="preserve">Emissions Intensity </t>
  </si>
  <si>
    <t>1h</t>
  </si>
  <si>
    <t>1i</t>
  </si>
  <si>
    <t>1j</t>
  </si>
  <si>
    <t>1k</t>
  </si>
  <si>
    <t>1l</t>
  </si>
  <si>
    <t>1m</t>
  </si>
  <si>
    <t>1n</t>
  </si>
  <si>
    <t>Total GHG emissions of existing and planned supply resources (not RPS-eligible) (sum of 1a…1n)</t>
  </si>
  <si>
    <t>2b</t>
  </si>
  <si>
    <t>2c</t>
  </si>
  <si>
    <t>2d</t>
  </si>
  <si>
    <t>2e</t>
  </si>
  <si>
    <t>2f</t>
  </si>
  <si>
    <t>2g</t>
  </si>
  <si>
    <t>2h</t>
  </si>
  <si>
    <t>2i</t>
  </si>
  <si>
    <t>2j</t>
  </si>
  <si>
    <t>2k</t>
  </si>
  <si>
    <t>2l</t>
  </si>
  <si>
    <t>2m</t>
  </si>
  <si>
    <t>2n</t>
  </si>
  <si>
    <t>2o</t>
  </si>
  <si>
    <t>2p</t>
  </si>
  <si>
    <t>sq</t>
  </si>
  <si>
    <t>2r</t>
  </si>
  <si>
    <t>2s</t>
  </si>
  <si>
    <t>2t</t>
  </si>
  <si>
    <t>Total GHG emissions from RPS-eligible resources (sum of 2a…2t)</t>
  </si>
  <si>
    <t>Total GHG emissions from existing and planned supply resources (1+2)</t>
  </si>
  <si>
    <t>EMISSIONS FROM GENERIC ADDITIONS</t>
  </si>
  <si>
    <t>4a</t>
  </si>
  <si>
    <t>4b</t>
  </si>
  <si>
    <t>4c</t>
  </si>
  <si>
    <t>4d</t>
  </si>
  <si>
    <t>4e</t>
  </si>
  <si>
    <t>4f</t>
  </si>
  <si>
    <t>4g</t>
  </si>
  <si>
    <t>4h</t>
  </si>
  <si>
    <t>4i</t>
  </si>
  <si>
    <t>4j</t>
  </si>
  <si>
    <t>4k</t>
  </si>
  <si>
    <t>4l</t>
  </si>
  <si>
    <t>4m</t>
  </si>
  <si>
    <t>4n</t>
  </si>
  <si>
    <t>Total GHG emissions from generic supply resources (not RPS-eligible)</t>
  </si>
  <si>
    <t>5a</t>
  </si>
  <si>
    <t>5b</t>
  </si>
  <si>
    <t>5c</t>
  </si>
  <si>
    <t>5d</t>
  </si>
  <si>
    <t>5e</t>
  </si>
  <si>
    <t>5f</t>
  </si>
  <si>
    <t>5g</t>
  </si>
  <si>
    <t>5h</t>
  </si>
  <si>
    <t>5i</t>
  </si>
  <si>
    <t>5j</t>
  </si>
  <si>
    <t>5k</t>
  </si>
  <si>
    <t>5l</t>
  </si>
  <si>
    <t>5m</t>
  </si>
  <si>
    <t>5n</t>
  </si>
  <si>
    <t>Total GHG emissions from generic RPS-eligible resources</t>
  </si>
  <si>
    <t>Total GHG emissions from generic supply resources (4+5)</t>
  </si>
  <si>
    <t>GHG EMISSIONS OF SHORT TERM PURCHASES</t>
  </si>
  <si>
    <t>Net spot market/short-term purchases:</t>
  </si>
  <si>
    <t>TOTAL GHG EMISSIONS</t>
  </si>
  <si>
    <t>Total GHG emissions to meet net energy for load (3+6+7)</t>
  </si>
  <si>
    <t>EMISSIONS ADJUSTMENTS</t>
  </si>
  <si>
    <t>8a</t>
  </si>
  <si>
    <t>Undelivered RPS energy (MWh from EBT)</t>
  </si>
  <si>
    <t>8b</t>
  </si>
  <si>
    <t>Firm Sales Obligations (MWh from EBT)</t>
  </si>
  <si>
    <t>8c</t>
  </si>
  <si>
    <t>Total energy for emissions adjustment (8a+8b)</t>
  </si>
  <si>
    <t>8d</t>
  </si>
  <si>
    <t>Emissions intensity (portfolio gas/short-term and spot market purchases)</t>
  </si>
  <si>
    <t>8e</t>
  </si>
  <si>
    <t>Emissions adjustment (8Cx8D)</t>
  </si>
  <si>
    <t>PORTFOLIO GHG EMISSIONS</t>
  </si>
  <si>
    <t>8f</t>
  </si>
  <si>
    <t>Adjusted Portfolio emissions (8-8e)</t>
  </si>
  <si>
    <t>GHG EMISSIONS IMPACT OF TRANSPORTATION ELECTRIFICATION</t>
  </si>
  <si>
    <t>GHG emissions reduction due to gasoline vehicle displacement by LD PEVs</t>
  </si>
  <si>
    <t>GHG emissions increase due to LD PEV electricity loads</t>
  </si>
  <si>
    <t>GHG emissions reduction due to fuel displacement - other transportation electrification</t>
  </si>
  <si>
    <t>GHG emissions increase due to increased electricity loads - other transportation electrification</t>
  </si>
  <si>
    <t xml:space="preserve">   RPS Procurement Table </t>
  </si>
  <si>
    <t>Form CEC 112 (May 2017)</t>
  </si>
  <si>
    <t>Beginning balances</t>
  </si>
  <si>
    <t>Start of 2017</t>
  </si>
  <si>
    <t>Compliance Period 3</t>
  </si>
  <si>
    <t>Compliance Period 4</t>
  </si>
  <si>
    <t>Compliance Period 5</t>
  </si>
  <si>
    <t>Compliance Period 6</t>
  </si>
  <si>
    <t>RPS ENERGY REQUIREMENT CALCULATIONS</t>
  </si>
  <si>
    <t>Annual Retail sales to end-use customers (accounting for AAEE impacts) (From EBT)</t>
  </si>
  <si>
    <t>Green pricing program Exclusion, (may include other exclusions like self generation exclusion)</t>
  </si>
  <si>
    <t>Soft target (%)</t>
  </si>
  <si>
    <t>Required procurement for compliance period</t>
  </si>
  <si>
    <t>Category 0, 1 and 2 Resources (bundled with RECs)</t>
  </si>
  <si>
    <t>Excess balance at beginning/end of compliance period</t>
  </si>
  <si>
    <t>RPS-eligible energy procured (copied from EBT)</t>
  </si>
  <si>
    <t>6A</t>
  </si>
  <si>
    <t xml:space="preserve">   Amount of energy applied to procurement obligation</t>
  </si>
  <si>
    <t>Net purchases of  Category 0, 1 and 2 RECs</t>
  </si>
  <si>
    <t>7A</t>
  </si>
  <si>
    <t xml:space="preserve">  Excess balance and REC purchases applied to procurement obligation</t>
  </si>
  <si>
    <t>Net change in balance/carryover (RECs and RPS-eligible energy) (6+7-6A-7A)</t>
  </si>
  <si>
    <t>Category 3 Resources (unbundled RECs)</t>
  </si>
  <si>
    <t>Net purchases of Category 3 RECs</t>
  </si>
  <si>
    <t>Excess balance and REC purchases applied to procurement obligation</t>
  </si>
  <si>
    <t>Net change in REC balance</t>
  </si>
  <si>
    <t>Total generation plus RECs (all Categories) applied to procurement requirement (6A + 7A + 11)</t>
  </si>
  <si>
    <t>Over/under procurement for compliance period (13 - 4)</t>
  </si>
  <si>
    <t>Battery Storage</t>
  </si>
  <si>
    <t>Natural gas</t>
  </si>
  <si>
    <t>Water</t>
  </si>
  <si>
    <t>Landfill gas</t>
  </si>
  <si>
    <t>Vernon Public Utilities</t>
  </si>
  <si>
    <t>Abraham Alemu</t>
  </si>
  <si>
    <t>Octavian Ngarambe</t>
  </si>
  <si>
    <t>Integrated Resources Manager</t>
  </si>
  <si>
    <t>Aalemu@ci.vernon.ca.us</t>
  </si>
  <si>
    <t>323-583-8811 Ext. 250</t>
  </si>
  <si>
    <t>4305 Santa Fe Ave</t>
  </si>
  <si>
    <t>Vernon</t>
  </si>
  <si>
    <t>Resource Planner</t>
  </si>
  <si>
    <t>ongarambe@ci.vernon.ca.us</t>
  </si>
  <si>
    <t>323-583-8811 Ext. 321</t>
  </si>
  <si>
    <t>Preferred Scenario</t>
  </si>
  <si>
    <t>Malburg Combined Cycle</t>
  </si>
  <si>
    <t>Boulder Canyon (Hoover)</t>
  </si>
  <si>
    <t>Malberg Generating Station</t>
  </si>
  <si>
    <t>Palo Verde Nuclear</t>
  </si>
  <si>
    <t>Puente Hills Landfill</t>
  </si>
  <si>
    <t>Antelope DSR Solar PV</t>
  </si>
  <si>
    <t>Astoria Solar PV</t>
  </si>
  <si>
    <t>Market/MGS</t>
  </si>
  <si>
    <t>New Solar PV 1</t>
  </si>
  <si>
    <t>New In-State Wind 1</t>
  </si>
  <si>
    <t>New Geothermal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</si>
</sst>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_(* \(#,##0.00\);_(* &quot;-&quot;??_);_(@_)"/>
    <numFmt numFmtId="164" formatCode="_(* #,##0_);_(* \(#,##0\);_(* &quot;-&quot;??_);_(@_)"/>
    <numFmt numFmtId="165" formatCode="#,##0.000"/>
    <numFmt numFmtId="166" formatCode="[$-409]mmm\-yy;@"/>
    <numFmt numFmtId="167" formatCode="0.0"/>
    <numFmt numFmtId="168" formatCode="#,##0.0_);[Red]\(#,##0.0\)"/>
    <numFmt numFmtId="169" formatCode="#,##0.000_);[Red]\(#,##0.000\)"/>
    <numFmt numFmtId="170" formatCode="#,##0.0000_);[Red]\(#,##0.0000\)"/>
    <numFmt numFmtId="171" formatCode="#,##0.00000_);[Red]\(#,##0.00000\)"/>
    <numFmt numFmtId="172" formatCode="#,##0.000000_);[Red]\(#,##0.000000\)"/>
    <numFmt numFmtId="173" formatCode="#,##0.00000"/>
  </numFmts>
  <fonts count="31"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0"/>
      <name val="Calibri"/>
      <family val="2"/>
      <scheme val="minor"/>
    </font>
    <font>
      <b/>
      <sz val="10"/>
      <name val="Calibri"/>
      <family val="2"/>
      <scheme val="minor"/>
    </font>
    <font>
      <b/>
      <sz val="12"/>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sz val="12"/>
      <name val="Times New Roman"/>
      <family val="1"/>
    </font>
    <font>
      <sz val="12"/>
      <name val="Calibri"/>
      <family val="2"/>
      <scheme val="minor"/>
    </font>
    <font>
      <sz val="10"/>
      <name val="Times New Roman"/>
      <family val="1"/>
    </font>
    <font>
      <b/>
      <sz val="8"/>
      <name val="Calibri"/>
      <family val="2"/>
      <scheme val="minor"/>
    </font>
    <font>
      <b/>
      <sz val="10"/>
      <name val="Times New Roman"/>
      <family val="1"/>
    </font>
    <font>
      <u/>
      <sz val="10"/>
      <color indexed="12"/>
      <name val="Arial"/>
      <family val="2"/>
    </font>
    <font>
      <u/>
      <sz val="10"/>
      <color indexed="12"/>
      <name val="Calibri"/>
      <family val="2"/>
      <scheme val="minor"/>
    </font>
    <font>
      <b/>
      <sz val="12"/>
      <name val="Times New Roman"/>
      <family val="1"/>
    </font>
    <font>
      <sz val="12"/>
      <color rgb="FF008000"/>
      <name val="Calibri"/>
      <family val="2"/>
      <scheme val="minor"/>
    </font>
    <font>
      <b/>
      <u/>
      <sz val="14"/>
      <name val="Calibri"/>
      <family val="2"/>
      <scheme val="minor"/>
    </font>
    <font>
      <sz val="12"/>
      <color rgb="FF00B050"/>
      <name val="Calibri"/>
      <family val="2"/>
      <scheme val="minor"/>
    </font>
    <font>
      <b/>
      <sz val="12"/>
      <color rgb="FF00B050"/>
      <name val="Calibri"/>
      <family val="2"/>
      <scheme val="minor"/>
    </font>
    <font>
      <sz val="12"/>
      <color theme="6" tint="0.39997558519241921"/>
      <name val="Calibri"/>
      <family val="2"/>
      <scheme val="minor"/>
    </font>
    <font>
      <b/>
      <sz val="12"/>
      <color indexed="10"/>
      <name val="Calibri"/>
      <family val="2"/>
      <scheme val="minor"/>
    </font>
    <font>
      <b/>
      <sz val="12"/>
      <color rgb="FFFF0000"/>
      <name val="Calibri"/>
      <family val="2"/>
      <scheme val="minor"/>
    </font>
    <font>
      <sz val="12"/>
      <color rgb="FF008000"/>
      <name val="Times New Roman"/>
      <family val="1"/>
    </font>
    <font>
      <b/>
      <u/>
      <sz val="12"/>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indexed="65"/>
        <bgColor indexed="64"/>
      </patternFill>
    </fill>
    <fill>
      <patternFill patternType="solid">
        <fgColor rgb="FFFFFF99"/>
        <bgColor indexed="64"/>
      </patternFill>
    </fill>
    <fill>
      <patternFill patternType="solid">
        <fgColor indexed="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0"/>
        <bgColor indexed="64"/>
      </patternFill>
    </fill>
    <fill>
      <patternFill patternType="solid">
        <fgColor theme="2"/>
        <bgColor indexed="64"/>
      </patternFill>
    </fill>
  </fills>
  <borders count="33">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auto="1"/>
      </top>
      <bottom/>
      <diagonal/>
    </border>
    <border>
      <left style="thin">
        <color theme="0"/>
      </left>
      <right/>
      <top style="thin">
        <color theme="0"/>
      </top>
      <bottom style="thin">
        <color theme="0"/>
      </bottom>
      <diagonal/>
    </border>
    <border>
      <left/>
      <right style="thin">
        <color theme="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2" fillId="0" borderId="0"/>
    <xf numFmtId="9" fontId="2" fillId="0" borderId="0" applyFont="0" applyFill="0" applyBorder="0" applyAlignment="0" applyProtection="0"/>
    <xf numFmtId="0" fontId="1" fillId="0" borderId="0"/>
    <xf numFmtId="0" fontId="2" fillId="0" borderId="0"/>
    <xf numFmtId="0" fontId="3" fillId="0" borderId="0" applyNumberFormat="0" applyFill="0" applyBorder="0" applyAlignment="0" applyProtection="0"/>
    <xf numFmtId="0" fontId="1" fillId="0" borderId="0"/>
    <xf numFmtId="0" fontId="14" fillId="0" borderId="0"/>
    <xf numFmtId="0" fontId="2" fillId="0" borderId="0"/>
    <xf numFmtId="0" fontId="19" fillId="0" borderId="0" applyNumberFormat="0" applyFill="0" applyBorder="0" applyAlignment="0" applyProtection="0">
      <alignment vertical="top"/>
      <protection locked="0"/>
    </xf>
    <xf numFmtId="43" fontId="14" fillId="0" borderId="0" applyFont="0" applyFill="0" applyBorder="0" applyAlignment="0" applyProtection="0"/>
  </cellStyleXfs>
  <cellXfs count="428">
    <xf numFmtId="0" fontId="0" fillId="0" borderId="0" xfId="0"/>
    <xf numFmtId="0" fontId="7" fillId="4" borderId="0" xfId="6" applyNumberFormat="1" applyFont="1" applyFill="1" applyBorder="1" applyAlignment="1" applyProtection="1">
      <alignment horizontal="center" vertical="center" wrapText="1"/>
    </xf>
    <xf numFmtId="0" fontId="8" fillId="4" borderId="0" xfId="6" applyNumberFormat="1" applyFont="1" applyFill="1" applyBorder="1" applyAlignment="1" applyProtection="1"/>
    <xf numFmtId="49" fontId="9" fillId="0" borderId="0" xfId="6" applyNumberFormat="1" applyFont="1" applyFill="1" applyBorder="1" applyAlignment="1" applyProtection="1">
      <alignment horizontal="center" vertical="center"/>
    </xf>
    <xf numFmtId="0" fontId="10" fillId="0" borderId="0" xfId="6" applyFont="1"/>
    <xf numFmtId="0" fontId="11" fillId="0" borderId="7" xfId="6" applyFont="1" applyBorder="1"/>
    <xf numFmtId="0" fontId="12" fillId="0" borderId="8" xfId="6" applyNumberFormat="1" applyFont="1" applyFill="1" applyBorder="1" applyAlignment="1" applyProtection="1">
      <alignment horizontal="left" wrapText="1"/>
    </xf>
    <xf numFmtId="0" fontId="13" fillId="0" borderId="8" xfId="6" applyNumberFormat="1" applyFont="1" applyFill="1" applyBorder="1" applyAlignment="1" applyProtection="1">
      <alignment horizontal="left" wrapText="1"/>
    </xf>
    <xf numFmtId="0" fontId="15" fillId="0" borderId="0" xfId="7" applyFont="1" applyAlignment="1">
      <alignment horizontal="left" vertical="center" wrapText="1" indent="1"/>
    </xf>
    <xf numFmtId="0" fontId="4" fillId="0" borderId="0" xfId="7" applyFont="1" applyAlignment="1">
      <alignment horizontal="left" vertical="center" wrapText="1" indent="1"/>
    </xf>
    <xf numFmtId="0" fontId="16" fillId="0" borderId="0" xfId="7" applyFont="1" applyAlignment="1">
      <alignment horizontal="left" vertical="center" wrapText="1" indent="1"/>
    </xf>
    <xf numFmtId="0" fontId="5" fillId="0" borderId="0" xfId="8" applyFont="1" applyFill="1" applyBorder="1" applyAlignment="1">
      <alignment horizontal="left" vertical="center" wrapText="1" indent="1"/>
    </xf>
    <xf numFmtId="0" fontId="6" fillId="0" borderId="0" xfId="7" applyFont="1" applyBorder="1" applyAlignment="1">
      <alignment horizontal="left" vertical="center" indent="1"/>
    </xf>
    <xf numFmtId="0" fontId="6" fillId="0" borderId="0" xfId="8" applyFont="1" applyFill="1" applyBorder="1" applyAlignment="1">
      <alignment horizontal="left" vertical="center" indent="2"/>
    </xf>
    <xf numFmtId="0" fontId="17" fillId="0" borderId="0" xfId="8" applyFont="1" applyFill="1" applyBorder="1" applyAlignment="1">
      <alignment horizontal="left" vertical="center" indent="2"/>
    </xf>
    <xf numFmtId="0" fontId="4" fillId="0" borderId="0" xfId="8" applyFont="1" applyFill="1" applyBorder="1" applyAlignment="1">
      <alignment horizontal="left" vertical="center" wrapText="1" indent="1"/>
    </xf>
    <xf numFmtId="0" fontId="4" fillId="0" borderId="4" xfId="8" applyFont="1" applyFill="1" applyBorder="1" applyAlignment="1">
      <alignment horizontal="left" vertical="center" wrapText="1" indent="1"/>
    </xf>
    <xf numFmtId="0" fontId="4" fillId="0" borderId="9" xfId="8" applyFont="1" applyFill="1" applyBorder="1" applyAlignment="1">
      <alignment horizontal="left" vertical="center" wrapText="1" indent="1"/>
    </xf>
    <xf numFmtId="0" fontId="5" fillId="0" borderId="4" xfId="8" applyFont="1" applyFill="1" applyBorder="1" applyAlignment="1">
      <alignment horizontal="left" vertical="center" wrapText="1" indent="1"/>
    </xf>
    <xf numFmtId="0" fontId="5" fillId="0" borderId="0" xfId="8" applyFont="1" applyAlignment="1">
      <alignment horizontal="left" vertical="center" wrapText="1" indent="1"/>
    </xf>
    <xf numFmtId="0" fontId="5" fillId="0" borderId="0" xfId="8" applyFont="1" applyFill="1" applyBorder="1" applyAlignment="1">
      <alignment horizontal="center" vertical="center" wrapText="1"/>
    </xf>
    <xf numFmtId="0" fontId="5" fillId="0" borderId="0" xfId="7" applyFont="1" applyAlignment="1">
      <alignment horizontal="center" vertical="center" wrapText="1"/>
    </xf>
    <xf numFmtId="0" fontId="5" fillId="0" borderId="0" xfId="7" applyFont="1" applyAlignment="1">
      <alignment horizontal="left" vertical="center" wrapText="1" indent="1"/>
    </xf>
    <xf numFmtId="0" fontId="18" fillId="0" borderId="0" xfId="7" applyFont="1" applyAlignment="1">
      <alignment horizontal="left" vertical="center" wrapText="1" indent="1"/>
    </xf>
    <xf numFmtId="0" fontId="20" fillId="0" borderId="4" xfId="9" applyFont="1" applyFill="1" applyBorder="1" applyAlignment="1" applyProtection="1">
      <alignment horizontal="left" vertical="center" wrapText="1" indent="1"/>
    </xf>
    <xf numFmtId="14" fontId="4" fillId="0" borderId="4" xfId="8" applyNumberFormat="1" applyFont="1" applyFill="1" applyBorder="1" applyAlignment="1">
      <alignment horizontal="left" vertical="center" wrapText="1" indent="1"/>
    </xf>
    <xf numFmtId="14" fontId="4" fillId="0" borderId="0" xfId="8" applyNumberFormat="1" applyFont="1" applyFill="1" applyBorder="1" applyAlignment="1">
      <alignment horizontal="left" vertical="center" wrapText="1" indent="1"/>
    </xf>
    <xf numFmtId="0" fontId="16" fillId="0" borderId="0" xfId="8" applyFont="1" applyFill="1" applyBorder="1" applyAlignment="1">
      <alignment horizontal="left" vertical="center" wrapText="1" indent="1"/>
    </xf>
    <xf numFmtId="0" fontId="14" fillId="0" borderId="0" xfId="7" applyBorder="1" applyAlignment="1">
      <alignment vertical="center"/>
    </xf>
    <xf numFmtId="0" fontId="15" fillId="0" borderId="0" xfId="7" applyFont="1" applyBorder="1" applyAlignment="1">
      <alignment horizontal="left" vertical="center" wrapText="1" indent="1"/>
    </xf>
    <xf numFmtId="0" fontId="14" fillId="0" borderId="0" xfId="7" applyFont="1" applyBorder="1" applyAlignment="1">
      <alignment horizontal="left" vertical="center" wrapText="1" indent="1"/>
    </xf>
    <xf numFmtId="3" fontId="14" fillId="0" borderId="0" xfId="7" applyNumberFormat="1" applyBorder="1" applyAlignment="1">
      <alignment vertical="center"/>
    </xf>
    <xf numFmtId="0" fontId="14" fillId="0" borderId="0" xfId="7" applyBorder="1" applyAlignment="1">
      <alignment horizontal="left" vertical="center"/>
    </xf>
    <xf numFmtId="0" fontId="15" fillId="0" borderId="0" xfId="7" applyFont="1" applyBorder="1" applyAlignment="1">
      <alignment horizontal="center" vertical="center" wrapText="1"/>
    </xf>
    <xf numFmtId="0" fontId="21" fillId="0" borderId="0" xfId="7" applyFont="1" applyBorder="1" applyAlignment="1">
      <alignment horizontal="left" vertical="center" indent="1"/>
    </xf>
    <xf numFmtId="0" fontId="6" fillId="0" borderId="0" xfId="7" applyFont="1" applyBorder="1" applyAlignment="1">
      <alignment vertical="center" wrapText="1"/>
    </xf>
    <xf numFmtId="0" fontId="21" fillId="0" borderId="0" xfId="7" applyFont="1" applyBorder="1" applyAlignment="1">
      <alignment horizontal="left" vertical="center" indent="2"/>
    </xf>
    <xf numFmtId="0" fontId="6" fillId="0" borderId="0" xfId="7" applyFont="1" applyBorder="1" applyAlignment="1">
      <alignment horizontal="left" vertical="center" indent="2"/>
    </xf>
    <xf numFmtId="38" fontId="21" fillId="0" borderId="0" xfId="7" applyNumberFormat="1" applyFont="1" applyFill="1" applyBorder="1" applyAlignment="1">
      <alignment horizontal="left" vertical="center" indent="1"/>
    </xf>
    <xf numFmtId="3" fontId="14" fillId="0" borderId="0" xfId="7" applyNumberFormat="1" applyFill="1" applyBorder="1" applyAlignment="1">
      <alignment horizontal="left" vertical="center"/>
    </xf>
    <xf numFmtId="3" fontId="14" fillId="0" borderId="0" xfId="7" applyNumberFormat="1" applyBorder="1" applyAlignment="1">
      <alignment horizontal="left" vertical="center"/>
    </xf>
    <xf numFmtId="0" fontId="14" fillId="0" borderId="0" xfId="7" applyBorder="1" applyAlignment="1">
      <alignment horizontal="left" vertical="center" wrapText="1" indent="1"/>
    </xf>
    <xf numFmtId="166" fontId="15" fillId="0" borderId="0" xfId="7" applyNumberFormat="1" applyFont="1" applyFill="1" applyBorder="1" applyAlignment="1">
      <alignment horizontal="left" vertical="center"/>
    </xf>
    <xf numFmtId="0" fontId="15" fillId="5" borderId="0" xfId="7" applyFont="1" applyFill="1" applyBorder="1" applyAlignment="1">
      <alignment horizontal="left" vertical="center"/>
    </xf>
    <xf numFmtId="166" fontId="15" fillId="5" borderId="0" xfId="7" applyNumberFormat="1" applyFont="1" applyFill="1" applyBorder="1" applyAlignment="1">
      <alignment horizontal="left" vertical="center"/>
    </xf>
    <xf numFmtId="0" fontId="14" fillId="5" borderId="0" xfId="7" applyFill="1" applyBorder="1" applyAlignment="1">
      <alignment horizontal="left" vertical="center"/>
    </xf>
    <xf numFmtId="3" fontId="15" fillId="5" borderId="0" xfId="7" applyNumberFormat="1" applyFont="1" applyFill="1" applyBorder="1" applyAlignment="1">
      <alignment horizontal="left" vertical="center"/>
    </xf>
    <xf numFmtId="3" fontId="15" fillId="0" borderId="0" xfId="7" applyNumberFormat="1" applyFont="1" applyFill="1" applyBorder="1" applyAlignment="1">
      <alignment horizontal="left" vertical="center"/>
    </xf>
    <xf numFmtId="3" fontId="15" fillId="0" borderId="0" xfId="7" applyNumberFormat="1" applyFont="1" applyBorder="1" applyAlignment="1">
      <alignment horizontal="left" vertical="center"/>
    </xf>
    <xf numFmtId="0" fontId="15" fillId="0" borderId="0" xfId="7" applyFont="1" applyBorder="1" applyAlignment="1">
      <alignment horizontal="left" vertical="center"/>
    </xf>
    <xf numFmtId="166" fontId="6" fillId="0" borderId="0" xfId="7" applyNumberFormat="1" applyFont="1" applyFill="1" applyBorder="1" applyAlignment="1">
      <alignment horizontal="left" vertical="center" indent="1"/>
    </xf>
    <xf numFmtId="0" fontId="22" fillId="0" borderId="0" xfId="7" applyFont="1" applyFill="1" applyBorder="1" applyAlignment="1">
      <alignment horizontal="left" vertical="center"/>
    </xf>
    <xf numFmtId="0" fontId="22" fillId="0" borderId="0" xfId="7" applyFont="1" applyFill="1" applyBorder="1" applyAlignment="1">
      <alignment horizontal="left" vertical="center" indent="1"/>
    </xf>
    <xf numFmtId="166" fontId="14" fillId="0" borderId="0" xfId="7" applyNumberFormat="1" applyBorder="1" applyAlignment="1">
      <alignment vertical="center"/>
    </xf>
    <xf numFmtId="0" fontId="23" fillId="0" borderId="0" xfId="7" applyFont="1" applyBorder="1" applyAlignment="1">
      <alignment horizontal="center" wrapText="1"/>
    </xf>
    <xf numFmtId="0" fontId="6" fillId="0" borderId="0" xfId="7" applyFont="1" applyBorder="1" applyAlignment="1">
      <alignment horizontal="center" wrapText="1"/>
    </xf>
    <xf numFmtId="49" fontId="6" fillId="6" borderId="4" xfId="7" applyNumberFormat="1" applyFont="1" applyFill="1" applyBorder="1" applyAlignment="1">
      <alignment horizontal="center" vertical="center"/>
    </xf>
    <xf numFmtId="166" fontId="14" fillId="0" borderId="0" xfId="7" applyNumberFormat="1" applyFont="1" applyBorder="1" applyAlignment="1">
      <alignment vertical="center"/>
    </xf>
    <xf numFmtId="0" fontId="15" fillId="0" borderId="10" xfId="7" applyFont="1" applyBorder="1" applyAlignment="1">
      <alignment horizontal="left" vertical="center" wrapText="1" indent="1"/>
    </xf>
    <xf numFmtId="38" fontId="24" fillId="3" borderId="6" xfId="7" applyNumberFormat="1" applyFont="1" applyFill="1" applyBorder="1" applyAlignment="1">
      <alignment horizontal="right"/>
    </xf>
    <xf numFmtId="167" fontId="24" fillId="0" borderId="4" xfId="7" applyNumberFormat="1" applyFont="1" applyFill="1" applyBorder="1" applyAlignment="1">
      <alignment horizontal="right"/>
    </xf>
    <xf numFmtId="0" fontId="14" fillId="0" borderId="0" xfId="7" applyFont="1" applyFill="1" applyAlignment="1">
      <alignment vertical="center"/>
    </xf>
    <xf numFmtId="0" fontId="14" fillId="0" borderId="0" xfId="7" applyAlignment="1">
      <alignment vertical="center"/>
    </xf>
    <xf numFmtId="167" fontId="24" fillId="0" borderId="4" xfId="7" applyNumberFormat="1" applyFont="1" applyBorder="1" applyAlignment="1">
      <alignment vertical="center"/>
    </xf>
    <xf numFmtId="168" fontId="24" fillId="0" borderId="4" xfId="7" applyNumberFormat="1" applyFont="1" applyFill="1" applyBorder="1" applyAlignment="1">
      <alignment horizontal="right"/>
    </xf>
    <xf numFmtId="168" fontId="24" fillId="0" borderId="4" xfId="7" applyNumberFormat="1" applyFont="1" applyBorder="1" applyAlignment="1">
      <alignment vertical="center"/>
    </xf>
    <xf numFmtId="38" fontId="24" fillId="7" borderId="6" xfId="7" applyNumberFormat="1" applyFont="1" applyFill="1" applyBorder="1" applyAlignment="1">
      <alignment horizontal="right"/>
    </xf>
    <xf numFmtId="38" fontId="24" fillId="0" borderId="6" xfId="7" applyNumberFormat="1" applyFont="1" applyFill="1" applyBorder="1" applyAlignment="1">
      <alignment horizontal="right"/>
    </xf>
    <xf numFmtId="38" fontId="24" fillId="0" borderId="4" xfId="7" applyNumberFormat="1" applyFont="1" applyFill="1" applyBorder="1" applyAlignment="1">
      <alignment horizontal="right"/>
    </xf>
    <xf numFmtId="0" fontId="24" fillId="0" borderId="4" xfId="7" applyFont="1" applyBorder="1" applyAlignment="1">
      <alignment vertical="center"/>
    </xf>
    <xf numFmtId="0" fontId="6" fillId="0" borderId="0" xfId="7" applyFont="1" applyBorder="1" applyAlignment="1">
      <alignment horizontal="left" vertical="center" wrapText="1" indent="1"/>
    </xf>
    <xf numFmtId="14" fontId="15" fillId="0" borderId="0" xfId="7" quotePrefix="1" applyNumberFormat="1" applyFont="1" applyBorder="1" applyAlignment="1">
      <alignment horizontal="left" vertical="center" wrapText="1" indent="1"/>
    </xf>
    <xf numFmtId="0" fontId="6" fillId="0" borderId="10" xfId="7" applyFont="1" applyBorder="1" applyAlignment="1">
      <alignment horizontal="left" vertical="center" wrapText="1" indent="1"/>
    </xf>
    <xf numFmtId="38" fontId="6" fillId="7" borderId="6" xfId="7" applyNumberFormat="1" applyFont="1" applyFill="1" applyBorder="1" applyAlignment="1">
      <alignment horizontal="right"/>
    </xf>
    <xf numFmtId="168" fontId="6" fillId="0" borderId="6" xfId="7" applyNumberFormat="1" applyFont="1" applyFill="1" applyBorder="1" applyAlignment="1">
      <alignment horizontal="right"/>
    </xf>
    <xf numFmtId="3" fontId="24" fillId="3" borderId="6" xfId="7" applyNumberFormat="1" applyFont="1" applyFill="1" applyBorder="1" applyAlignment="1">
      <alignment horizontal="right"/>
    </xf>
    <xf numFmtId="3" fontId="24" fillId="0" borderId="6" xfId="7" applyNumberFormat="1" applyFont="1" applyFill="1" applyBorder="1" applyAlignment="1">
      <alignment horizontal="right"/>
    </xf>
    <xf numFmtId="0" fontId="15" fillId="0" borderId="0" xfId="7" quotePrefix="1" applyFont="1" applyBorder="1" applyAlignment="1">
      <alignment horizontal="left" vertical="center" wrapText="1" indent="1"/>
    </xf>
    <xf numFmtId="38" fontId="6" fillId="0" borderId="11" xfId="7" applyNumberFormat="1" applyFont="1" applyFill="1" applyBorder="1" applyAlignment="1">
      <alignment horizontal="right"/>
    </xf>
    <xf numFmtId="0" fontId="14" fillId="0" borderId="0" xfId="7" applyFont="1" applyAlignment="1">
      <alignment vertical="center"/>
    </xf>
    <xf numFmtId="0" fontId="14" fillId="8" borderId="5" xfId="7" applyFill="1" applyBorder="1" applyAlignment="1">
      <alignment vertical="center"/>
    </xf>
    <xf numFmtId="0" fontId="21" fillId="8" borderId="1" xfId="7" applyFont="1" applyFill="1" applyBorder="1" applyAlignment="1">
      <alignment horizontal="left" vertical="center" wrapText="1" indent="1"/>
    </xf>
    <xf numFmtId="0" fontId="21" fillId="8" borderId="2" xfId="7" applyFont="1" applyFill="1" applyBorder="1" applyAlignment="1">
      <alignment horizontal="left" vertical="center" wrapText="1" indent="1"/>
    </xf>
    <xf numFmtId="0" fontId="6" fillId="8" borderId="2" xfId="7" applyFont="1" applyFill="1" applyBorder="1" applyAlignment="1">
      <alignment horizontal="left" vertical="center" wrapText="1" indent="1"/>
    </xf>
    <xf numFmtId="38" fontId="6" fillId="8" borderId="2" xfId="7" applyNumberFormat="1" applyFont="1" applyFill="1" applyBorder="1" applyAlignment="1">
      <alignment horizontal="right"/>
    </xf>
    <xf numFmtId="0" fontId="15" fillId="8" borderId="2" xfId="7" applyFont="1" applyFill="1" applyBorder="1" applyAlignment="1">
      <alignment vertical="center"/>
    </xf>
    <xf numFmtId="0" fontId="15" fillId="8" borderId="11" xfId="7" applyFont="1" applyFill="1" applyBorder="1" applyAlignment="1">
      <alignment vertical="center"/>
    </xf>
    <xf numFmtId="0" fontId="6" fillId="0" borderId="0" xfId="7" applyFont="1" applyFill="1" applyBorder="1" applyAlignment="1">
      <alignment horizontal="center" wrapText="1"/>
    </xf>
    <xf numFmtId="0" fontId="15" fillId="0" borderId="0" xfId="7" applyFont="1" applyFill="1" applyBorder="1" applyAlignment="1">
      <alignment horizontal="center" vertical="center" wrapText="1"/>
    </xf>
    <xf numFmtId="49" fontId="6" fillId="0" borderId="0" xfId="7" applyNumberFormat="1" applyFont="1" applyFill="1" applyBorder="1" applyAlignment="1">
      <alignment horizontal="center" vertical="center"/>
    </xf>
    <xf numFmtId="0" fontId="15" fillId="0" borderId="0" xfId="7" applyFont="1" applyAlignment="1">
      <alignment vertical="center"/>
    </xf>
    <xf numFmtId="0" fontId="21" fillId="0" borderId="0" xfId="7" applyFont="1" applyFill="1" applyBorder="1" applyAlignment="1">
      <alignment horizontal="left" vertical="center" wrapText="1" indent="1"/>
    </xf>
    <xf numFmtId="0" fontId="6" fillId="9" borderId="0" xfId="7" applyFont="1" applyFill="1" applyBorder="1" applyAlignment="1">
      <alignment horizontal="left" vertical="center" indent="1"/>
    </xf>
    <xf numFmtId="0" fontId="6" fillId="9" borderId="0" xfId="7" applyFont="1" applyFill="1" applyBorder="1" applyAlignment="1">
      <alignment horizontal="left" vertical="center" wrapText="1" indent="1"/>
    </xf>
    <xf numFmtId="38" fontId="6" fillId="9" borderId="0" xfId="7" applyNumberFormat="1" applyFont="1" applyFill="1" applyBorder="1" applyAlignment="1">
      <alignment horizontal="right"/>
    </xf>
    <xf numFmtId="38" fontId="6" fillId="0" borderId="0" xfId="7" applyNumberFormat="1" applyFont="1" applyFill="1" applyBorder="1" applyAlignment="1">
      <alignment horizontal="right"/>
    </xf>
    <xf numFmtId="0" fontId="15" fillId="0" borderId="0" xfId="7" applyFont="1" applyFill="1" applyBorder="1" applyAlignment="1">
      <alignment vertical="center"/>
    </xf>
    <xf numFmtId="0" fontId="15" fillId="0" borderId="3" xfId="7" applyFont="1" applyBorder="1" applyAlignment="1">
      <alignment horizontal="left" vertical="center" wrapText="1" indent="1"/>
    </xf>
    <xf numFmtId="0" fontId="15" fillId="2" borderId="4" xfId="7" applyFont="1" applyFill="1" applyBorder="1" applyAlignment="1">
      <alignment horizontal="center" vertical="center" wrapText="1"/>
    </xf>
    <xf numFmtId="0" fontId="15" fillId="0" borderId="0" xfId="7" applyFont="1" applyAlignment="1">
      <alignment horizontal="center" vertical="center"/>
    </xf>
    <xf numFmtId="0" fontId="14" fillId="0" borderId="5" xfId="7" applyFont="1" applyBorder="1" applyAlignment="1">
      <alignment horizontal="left" vertical="center" wrapText="1" indent="1"/>
    </xf>
    <xf numFmtId="0" fontId="14" fillId="0" borderId="1" xfId="7" applyFont="1" applyBorder="1" applyAlignment="1">
      <alignment horizontal="left" vertical="center" wrapText="1" indent="1"/>
    </xf>
    <xf numFmtId="0" fontId="15" fillId="0" borderId="4" xfId="7" applyFont="1" applyBorder="1" applyAlignment="1">
      <alignment horizontal="left" vertical="center" wrapText="1" indent="1"/>
    </xf>
    <xf numFmtId="38" fontId="25" fillId="3" borderId="4" xfId="7" applyNumberFormat="1" applyFont="1" applyFill="1" applyBorder="1" applyAlignment="1">
      <alignment horizontal="right"/>
    </xf>
    <xf numFmtId="0" fontId="14" fillId="0" borderId="6" xfId="7" applyFont="1" applyBorder="1" applyAlignment="1">
      <alignment horizontal="left" vertical="center" wrapText="1" indent="1"/>
    </xf>
    <xf numFmtId="0" fontId="15" fillId="0" borderId="6" xfId="7" applyFont="1" applyBorder="1" applyAlignment="1">
      <alignment horizontal="left" vertical="center" wrapText="1" indent="1"/>
    </xf>
    <xf numFmtId="38" fontId="24" fillId="3" borderId="4" xfId="7" applyNumberFormat="1" applyFont="1" applyFill="1" applyBorder="1" applyAlignment="1">
      <alignment horizontal="right"/>
    </xf>
    <xf numFmtId="0" fontId="21" fillId="0" borderId="5" xfId="7" applyFont="1" applyBorder="1" applyAlignment="1">
      <alignment horizontal="left" vertical="center" wrapText="1" indent="1"/>
    </xf>
    <xf numFmtId="0" fontId="21" fillId="0" borderId="6" xfId="7" applyFont="1" applyBorder="1" applyAlignment="1">
      <alignment horizontal="left" vertical="center" wrapText="1" indent="1"/>
    </xf>
    <xf numFmtId="0" fontId="14" fillId="0" borderId="12" xfId="7" applyFont="1" applyBorder="1" applyAlignment="1">
      <alignment horizontal="left" vertical="center" wrapText="1" indent="1"/>
    </xf>
    <xf numFmtId="0" fontId="14" fillId="0" borderId="13" xfId="7" applyFont="1" applyBorder="1" applyAlignment="1">
      <alignment horizontal="left" vertical="center" wrapText="1" indent="1"/>
    </xf>
    <xf numFmtId="38" fontId="24" fillId="3" borderId="9" xfId="7" applyNumberFormat="1" applyFont="1" applyFill="1" applyBorder="1" applyAlignment="1">
      <alignment horizontal="right"/>
    </xf>
    <xf numFmtId="38" fontId="24" fillId="0" borderId="9" xfId="7" applyNumberFormat="1" applyFont="1" applyFill="1" applyBorder="1" applyAlignment="1">
      <alignment horizontal="right"/>
    </xf>
    <xf numFmtId="0" fontId="24" fillId="0" borderId="9" xfId="7" applyFont="1" applyBorder="1" applyAlignment="1">
      <alignment vertical="center"/>
    </xf>
    <xf numFmtId="0" fontId="14" fillId="0" borderId="2" xfId="7" applyFont="1" applyBorder="1" applyAlignment="1">
      <alignment horizontal="left" vertical="center" wrapText="1" indent="1"/>
    </xf>
    <xf numFmtId="38" fontId="22" fillId="2" borderId="12" xfId="7" applyNumberFormat="1" applyFont="1" applyFill="1" applyBorder="1" applyAlignment="1">
      <alignment horizontal="right"/>
    </xf>
    <xf numFmtId="38" fontId="22" fillId="2" borderId="2" xfId="7" applyNumberFormat="1" applyFont="1" applyFill="1" applyBorder="1" applyAlignment="1">
      <alignment horizontal="right"/>
    </xf>
    <xf numFmtId="0" fontId="15" fillId="2" borderId="2" xfId="7" applyFont="1" applyFill="1" applyBorder="1" applyAlignment="1">
      <alignment vertical="center"/>
    </xf>
    <xf numFmtId="0" fontId="15" fillId="2" borderId="11" xfId="7" applyFont="1" applyFill="1" applyBorder="1" applyAlignment="1">
      <alignment vertical="center"/>
    </xf>
    <xf numFmtId="0" fontId="21" fillId="0" borderId="0" xfId="7" applyFont="1" applyBorder="1" applyAlignment="1">
      <alignment horizontal="left" vertical="center" wrapText="1" indent="1"/>
    </xf>
    <xf numFmtId="38" fontId="6" fillId="2" borderId="14" xfId="7" applyNumberFormat="1" applyFont="1" applyFill="1" applyBorder="1" applyAlignment="1">
      <alignment horizontal="right"/>
    </xf>
    <xf numFmtId="38" fontId="6" fillId="2" borderId="0" xfId="7" applyNumberFormat="1" applyFont="1" applyFill="1" applyBorder="1" applyAlignment="1">
      <alignment horizontal="right"/>
    </xf>
    <xf numFmtId="0" fontId="15" fillId="2" borderId="0" xfId="7" applyFont="1" applyFill="1" applyBorder="1" applyAlignment="1">
      <alignment vertical="center"/>
    </xf>
    <xf numFmtId="0" fontId="15" fillId="2" borderId="10" xfId="7" applyFont="1" applyFill="1" applyBorder="1" applyAlignment="1">
      <alignment vertical="center"/>
    </xf>
    <xf numFmtId="38" fontId="15" fillId="3" borderId="15" xfId="7" applyNumberFormat="1" applyFont="1" applyFill="1" applyBorder="1" applyAlignment="1">
      <alignment horizontal="right"/>
    </xf>
    <xf numFmtId="38" fontId="24" fillId="0" borderId="15" xfId="7" applyNumberFormat="1" applyFont="1" applyFill="1" applyBorder="1" applyAlignment="1">
      <alignment horizontal="right"/>
    </xf>
    <xf numFmtId="38" fontId="15" fillId="3" borderId="4" xfId="7" applyNumberFormat="1" applyFont="1" applyFill="1" applyBorder="1" applyAlignment="1">
      <alignment horizontal="right"/>
    </xf>
    <xf numFmtId="38" fontId="24" fillId="0" borderId="1" xfId="7" applyNumberFormat="1" applyFont="1" applyFill="1" applyBorder="1" applyAlignment="1">
      <alignment horizontal="right"/>
    </xf>
    <xf numFmtId="0" fontId="24" fillId="0" borderId="1" xfId="7" applyFont="1" applyBorder="1" applyAlignment="1">
      <alignment vertical="center"/>
    </xf>
    <xf numFmtId="0" fontId="24" fillId="0" borderId="6" xfId="7" applyFont="1" applyBorder="1" applyAlignment="1">
      <alignment vertical="center"/>
    </xf>
    <xf numFmtId="0" fontId="14" fillId="2" borderId="5" xfId="7" applyFont="1" applyFill="1" applyBorder="1" applyAlignment="1">
      <alignment horizontal="left" vertical="center" wrapText="1" indent="1"/>
    </xf>
    <xf numFmtId="0" fontId="14" fillId="2" borderId="1" xfId="7" applyFont="1" applyFill="1" applyBorder="1" applyAlignment="1">
      <alignment horizontal="left" vertical="center" wrapText="1" indent="1"/>
    </xf>
    <xf numFmtId="0" fontId="15" fillId="2" borderId="1" xfId="7" applyFont="1" applyFill="1" applyBorder="1" applyAlignment="1">
      <alignment horizontal="left" vertical="center" wrapText="1" indent="1"/>
    </xf>
    <xf numFmtId="38" fontId="24" fillId="2" borderId="1" xfId="7" applyNumberFormat="1" applyFont="1" applyFill="1" applyBorder="1" applyAlignment="1">
      <alignment horizontal="right"/>
    </xf>
    <xf numFmtId="0" fontId="24" fillId="2" borderId="1" xfId="7" applyFont="1" applyFill="1" applyBorder="1" applyAlignment="1">
      <alignment vertical="center"/>
    </xf>
    <xf numFmtId="0" fontId="24" fillId="2" borderId="6" xfId="7" applyFont="1" applyFill="1" applyBorder="1" applyAlignment="1">
      <alignment vertical="center"/>
    </xf>
    <xf numFmtId="0" fontId="6" fillId="0" borderId="5" xfId="7" applyFont="1" applyBorder="1" applyAlignment="1">
      <alignment horizontal="left" vertical="center" wrapText="1" indent="1"/>
    </xf>
    <xf numFmtId="0" fontId="21" fillId="0" borderId="1" xfId="7" applyFont="1" applyBorder="1" applyAlignment="1">
      <alignment horizontal="left" vertical="center" wrapText="1" indent="1"/>
    </xf>
    <xf numFmtId="0" fontId="6" fillId="0" borderId="6" xfId="7" applyFont="1" applyBorder="1" applyAlignment="1">
      <alignment horizontal="left" vertical="center" wrapText="1" indent="1"/>
    </xf>
    <xf numFmtId="38" fontId="6" fillId="3" borderId="11" xfId="7" applyNumberFormat="1" applyFont="1" applyFill="1" applyBorder="1" applyAlignment="1">
      <alignment horizontal="right"/>
    </xf>
    <xf numFmtId="38" fontId="22" fillId="2" borderId="14" xfId="7" applyNumberFormat="1" applyFont="1" applyFill="1" applyBorder="1" applyAlignment="1">
      <alignment horizontal="right"/>
    </xf>
    <xf numFmtId="38" fontId="22" fillId="2" borderId="0" xfId="7" applyNumberFormat="1" applyFont="1" applyFill="1" applyBorder="1" applyAlignment="1">
      <alignment horizontal="right"/>
    </xf>
    <xf numFmtId="38" fontId="24" fillId="3" borderId="15" xfId="7" applyNumberFormat="1" applyFont="1" applyFill="1" applyBorder="1" applyAlignment="1">
      <alignment horizontal="right"/>
    </xf>
    <xf numFmtId="38" fontId="24" fillId="0" borderId="16" xfId="7" applyNumberFormat="1" applyFont="1" applyFill="1" applyBorder="1" applyAlignment="1">
      <alignment horizontal="right"/>
    </xf>
    <xf numFmtId="0" fontId="24" fillId="0" borderId="15" xfId="7" applyFont="1" applyBorder="1" applyAlignment="1">
      <alignment vertical="center"/>
    </xf>
    <xf numFmtId="0" fontId="24" fillId="3" borderId="6" xfId="7" applyFont="1" applyFill="1" applyBorder="1" applyAlignment="1">
      <alignment horizontal="left" vertical="center" wrapText="1" indent="1"/>
    </xf>
    <xf numFmtId="38" fontId="24" fillId="0" borderId="5" xfId="7" applyNumberFormat="1" applyFont="1" applyFill="1" applyBorder="1" applyAlignment="1">
      <alignment horizontal="right"/>
    </xf>
    <xf numFmtId="0" fontId="24" fillId="3" borderId="9" xfId="7" applyFont="1" applyFill="1" applyBorder="1" applyAlignment="1">
      <alignment horizontal="left" vertical="center" wrapText="1" indent="1"/>
    </xf>
    <xf numFmtId="0" fontId="24" fillId="3" borderId="4" xfId="7" applyFont="1" applyFill="1" applyBorder="1" applyAlignment="1">
      <alignment horizontal="left" vertical="center" wrapText="1" indent="1"/>
    </xf>
    <xf numFmtId="0" fontId="14" fillId="0" borderId="5" xfId="7" applyFont="1" applyFill="1" applyBorder="1" applyAlignment="1">
      <alignment horizontal="left" vertical="center" wrapText="1" indent="1"/>
    </xf>
    <xf numFmtId="0" fontId="15" fillId="0" borderId="4" xfId="7" applyFont="1" applyFill="1" applyBorder="1" applyAlignment="1">
      <alignment horizontal="left" vertical="center" wrapText="1" indent="1"/>
    </xf>
    <xf numFmtId="0" fontId="15" fillId="3" borderId="15" xfId="7" applyFont="1" applyFill="1" applyBorder="1" applyAlignment="1">
      <alignment horizontal="left" vertical="center" wrapText="1" indent="1"/>
    </xf>
    <xf numFmtId="168" fontId="15" fillId="3" borderId="4" xfId="7" applyNumberFormat="1" applyFont="1" applyFill="1" applyBorder="1" applyAlignment="1">
      <alignment horizontal="right"/>
    </xf>
    <xf numFmtId="0" fontId="15" fillId="3" borderId="6" xfId="7" applyFont="1" applyFill="1" applyBorder="1" applyAlignment="1">
      <alignment horizontal="left" vertical="center" wrapText="1" indent="1"/>
    </xf>
    <xf numFmtId="0" fontId="14" fillId="0" borderId="12" xfId="7" applyFont="1" applyFill="1" applyBorder="1" applyAlignment="1">
      <alignment horizontal="left" vertical="center" wrapText="1" indent="1"/>
    </xf>
    <xf numFmtId="0" fontId="15" fillId="3" borderId="11" xfId="7" applyFont="1" applyFill="1" applyBorder="1" applyAlignment="1">
      <alignment horizontal="left" vertical="center" wrapText="1" indent="1"/>
    </xf>
    <xf numFmtId="38" fontId="24" fillId="0" borderId="12" xfId="7" applyNumberFormat="1" applyFont="1" applyFill="1" applyBorder="1" applyAlignment="1">
      <alignment horizontal="right"/>
    </xf>
    <xf numFmtId="0" fontId="6" fillId="0" borderId="16" xfId="7" applyFont="1" applyFill="1" applyBorder="1" applyAlignment="1">
      <alignment horizontal="left" vertical="center" wrapText="1" indent="1"/>
    </xf>
    <xf numFmtId="0" fontId="21" fillId="0" borderId="3" xfId="7" applyFont="1" applyFill="1" applyBorder="1" applyAlignment="1">
      <alignment horizontal="left" vertical="center" wrapText="1" indent="1"/>
    </xf>
    <xf numFmtId="0" fontId="6" fillId="0" borderId="13" xfId="7" applyFont="1" applyFill="1" applyBorder="1" applyAlignment="1">
      <alignment horizontal="left" vertical="center" wrapText="1" indent="1"/>
    </xf>
    <xf numFmtId="38" fontId="6" fillId="3" borderId="13" xfId="7" applyNumberFormat="1" applyFont="1" applyFill="1" applyBorder="1" applyAlignment="1">
      <alignment horizontal="right"/>
    </xf>
    <xf numFmtId="38" fontId="6" fillId="0" borderId="13" xfId="7" applyNumberFormat="1" applyFont="1" applyFill="1" applyBorder="1" applyAlignment="1">
      <alignment horizontal="right"/>
    </xf>
    <xf numFmtId="0" fontId="15" fillId="0" borderId="0" xfId="7" applyFont="1" applyBorder="1" applyAlignment="1">
      <alignment horizontal="center" vertical="center"/>
    </xf>
    <xf numFmtId="0" fontId="6" fillId="2" borderId="14" xfId="7" applyFont="1" applyFill="1" applyBorder="1" applyAlignment="1">
      <alignment horizontal="left" vertical="center" wrapText="1" indent="1"/>
    </xf>
    <xf numFmtId="0" fontId="21" fillId="2" borderId="0" xfId="7" applyFont="1" applyFill="1" applyBorder="1" applyAlignment="1">
      <alignment horizontal="left" vertical="center" wrapText="1" indent="1"/>
    </xf>
    <xf numFmtId="0" fontId="6" fillId="2" borderId="0" xfId="7" applyFont="1" applyFill="1" applyBorder="1" applyAlignment="1">
      <alignment horizontal="left" vertical="center" wrapText="1" indent="1"/>
    </xf>
    <xf numFmtId="38" fontId="6" fillId="2" borderId="10" xfId="7" applyNumberFormat="1" applyFont="1" applyFill="1" applyBorder="1" applyAlignment="1">
      <alignment horizontal="right"/>
    </xf>
    <xf numFmtId="0" fontId="6" fillId="0" borderId="5" xfId="7" applyFont="1" applyFill="1" applyBorder="1" applyAlignment="1">
      <alignment horizontal="left" vertical="center" indent="1"/>
    </xf>
    <xf numFmtId="0" fontId="6" fillId="0" borderId="1" xfId="7" quotePrefix="1" applyFont="1" applyFill="1" applyBorder="1" applyAlignment="1">
      <alignment horizontal="left" vertical="center" wrapText="1" indent="1"/>
    </xf>
    <xf numFmtId="0" fontId="15" fillId="0" borderId="6" xfId="7" applyFont="1" applyFill="1" applyBorder="1" applyAlignment="1">
      <alignment horizontal="left" vertical="center" wrapText="1" indent="1"/>
    </xf>
    <xf numFmtId="38" fontId="6" fillId="3" borderId="4" xfId="7" applyNumberFormat="1" applyFont="1" applyFill="1" applyBorder="1" applyAlignment="1">
      <alignment horizontal="right"/>
    </xf>
    <xf numFmtId="38" fontId="6" fillId="0" borderId="4" xfId="7" applyNumberFormat="1" applyFont="1" applyFill="1" applyBorder="1" applyAlignment="1">
      <alignment horizontal="right"/>
    </xf>
    <xf numFmtId="0" fontId="6" fillId="0" borderId="0" xfId="7" applyFont="1" applyFill="1" applyBorder="1" applyAlignment="1">
      <alignment horizontal="left" vertical="center" indent="1"/>
    </xf>
    <xf numFmtId="0" fontId="6" fillId="0" borderId="0" xfId="7" quotePrefix="1" applyFont="1" applyFill="1" applyBorder="1" applyAlignment="1">
      <alignment horizontal="left" vertical="center" wrapText="1" indent="1"/>
    </xf>
    <xf numFmtId="0" fontId="15" fillId="0" borderId="0" xfId="7" applyFont="1" applyFill="1" applyBorder="1" applyAlignment="1">
      <alignment horizontal="left" vertical="center" wrapText="1" indent="1"/>
    </xf>
    <xf numFmtId="0" fontId="15" fillId="0" borderId="0" xfId="7" applyFont="1" applyFill="1" applyAlignment="1">
      <alignment horizontal="center" vertical="center"/>
    </xf>
    <xf numFmtId="0" fontId="14" fillId="0" borderId="0" xfId="7" applyFont="1" applyFill="1" applyBorder="1" applyAlignment="1">
      <alignment horizontal="left" vertical="center" wrapText="1" indent="1"/>
    </xf>
    <xf numFmtId="0" fontId="15" fillId="0" borderId="0" xfId="7" applyFont="1" applyFill="1" applyBorder="1" applyAlignment="1">
      <alignment horizontal="right"/>
    </xf>
    <xf numFmtId="0" fontId="14" fillId="0" borderId="0" xfId="7" applyFill="1" applyAlignment="1">
      <alignment vertical="center"/>
    </xf>
    <xf numFmtId="0" fontId="14" fillId="0" borderId="6" xfId="7" applyFont="1" applyBorder="1" applyAlignment="1">
      <alignment vertical="center"/>
    </xf>
    <xf numFmtId="38" fontId="26" fillId="3" borderId="4" xfId="7" applyNumberFormat="1" applyFont="1" applyFill="1" applyBorder="1" applyAlignment="1">
      <alignment horizontal="right"/>
    </xf>
    <xf numFmtId="0" fontId="15" fillId="0" borderId="5" xfId="7" applyFont="1" applyBorder="1" applyAlignment="1">
      <alignment vertical="center" wrapText="1"/>
    </xf>
    <xf numFmtId="0" fontId="21" fillId="0" borderId="1" xfId="7" applyFont="1" applyFill="1" applyBorder="1" applyAlignment="1">
      <alignment horizontal="left" vertical="center" wrapText="1" indent="1"/>
    </xf>
    <xf numFmtId="0" fontId="15" fillId="0" borderId="5" xfId="7" applyFont="1" applyBorder="1" applyAlignment="1">
      <alignment horizontal="left" vertical="center" wrapText="1" indent="1"/>
    </xf>
    <xf numFmtId="0" fontId="15" fillId="0" borderId="9" xfId="7" applyFont="1" applyBorder="1" applyAlignment="1">
      <alignment horizontal="left" vertical="center" wrapText="1" indent="1"/>
    </xf>
    <xf numFmtId="0" fontId="14" fillId="0" borderId="0" xfId="7" applyFont="1" applyAlignment="1">
      <alignment horizontal="center" vertical="center"/>
    </xf>
    <xf numFmtId="38" fontId="25" fillId="0" borderId="6" xfId="7" applyNumberFormat="1" applyFont="1" applyFill="1" applyBorder="1" applyAlignment="1">
      <alignment horizontal="right"/>
    </xf>
    <xf numFmtId="38" fontId="6" fillId="0" borderId="6" xfId="7" applyNumberFormat="1" applyFont="1" applyFill="1" applyBorder="1" applyAlignment="1">
      <alignment horizontal="right"/>
    </xf>
    <xf numFmtId="38" fontId="25" fillId="0" borderId="0" xfId="7" applyNumberFormat="1" applyFont="1" applyFill="1" applyBorder="1" applyAlignment="1">
      <alignment horizontal="right"/>
    </xf>
    <xf numFmtId="38" fontId="25" fillId="2" borderId="12" xfId="7" applyNumberFormat="1" applyFont="1" applyFill="1" applyBorder="1" applyAlignment="1">
      <alignment horizontal="right"/>
    </xf>
    <xf numFmtId="38" fontId="25" fillId="2" borderId="2" xfId="7" applyNumberFormat="1" applyFont="1" applyFill="1" applyBorder="1" applyAlignment="1">
      <alignment horizontal="right"/>
    </xf>
    <xf numFmtId="38" fontId="25" fillId="2" borderId="0" xfId="7" applyNumberFormat="1" applyFont="1" applyFill="1" applyBorder="1" applyAlignment="1">
      <alignment horizontal="right"/>
    </xf>
    <xf numFmtId="0" fontId="24" fillId="2" borderId="0" xfId="7" applyFont="1" applyFill="1" applyBorder="1" applyAlignment="1">
      <alignment vertical="center"/>
    </xf>
    <xf numFmtId="0" fontId="24" fillId="2" borderId="10" xfId="7" applyFont="1" applyFill="1" applyBorder="1" applyAlignment="1">
      <alignment vertical="center"/>
    </xf>
    <xf numFmtId="0" fontId="14" fillId="0" borderId="0" xfId="7" applyFont="1" applyAlignment="1">
      <alignment horizontal="left" vertical="center" wrapText="1" indent="1"/>
    </xf>
    <xf numFmtId="0" fontId="15" fillId="0" borderId="5" xfId="7" applyFont="1" applyFill="1" applyBorder="1" applyAlignment="1">
      <alignment horizontal="left" vertical="center" wrapText="1" indent="1"/>
    </xf>
    <xf numFmtId="0" fontId="15" fillId="3" borderId="4" xfId="7" applyFont="1" applyFill="1" applyBorder="1" applyAlignment="1">
      <alignment horizontal="left" vertical="center" wrapText="1" indent="1"/>
    </xf>
    <xf numFmtId="0" fontId="6" fillId="0" borderId="5" xfId="7" applyFont="1" applyFill="1" applyBorder="1" applyAlignment="1">
      <alignment horizontal="left" vertical="center" wrapText="1" indent="1"/>
    </xf>
    <xf numFmtId="0" fontId="6" fillId="0" borderId="6" xfId="7" applyFont="1" applyFill="1" applyBorder="1" applyAlignment="1">
      <alignment horizontal="left" vertical="center" wrapText="1" indent="1"/>
    </xf>
    <xf numFmtId="38" fontId="6" fillId="3" borderId="6" xfId="7" applyNumberFormat="1" applyFont="1" applyFill="1" applyBorder="1" applyAlignment="1">
      <alignment horizontal="right"/>
    </xf>
    <xf numFmtId="0" fontId="14" fillId="2" borderId="0" xfId="7" applyFont="1" applyFill="1" applyBorder="1" applyAlignment="1">
      <alignment horizontal="left" vertical="center" wrapText="1" indent="1"/>
    </xf>
    <xf numFmtId="0" fontId="15" fillId="2" borderId="0" xfId="7" applyFont="1" applyFill="1" applyBorder="1" applyAlignment="1">
      <alignment horizontal="left" vertical="center" wrapText="1" indent="1"/>
    </xf>
    <xf numFmtId="0" fontId="23" fillId="0" borderId="0" xfId="7" applyFont="1" applyBorder="1" applyAlignment="1">
      <alignment horizontal="center" vertical="center" wrapText="1"/>
    </xf>
    <xf numFmtId="0" fontId="15" fillId="0" borderId="1" xfId="7" applyFont="1" applyBorder="1" applyAlignment="1">
      <alignment horizontal="left" vertical="center" wrapText="1" indent="1"/>
    </xf>
    <xf numFmtId="0" fontId="27" fillId="0" borderId="5" xfId="7" applyFont="1" applyBorder="1" applyAlignment="1">
      <alignment horizontal="left" vertical="center" wrapText="1" indent="1"/>
    </xf>
    <xf numFmtId="3" fontId="14" fillId="0" borderId="0" xfId="7" applyNumberFormat="1" applyAlignment="1">
      <alignment vertical="center"/>
    </xf>
    <xf numFmtId="0" fontId="14" fillId="0" borderId="0" xfId="7" applyBorder="1" applyAlignment="1">
      <alignment horizontal="center" vertical="center"/>
    </xf>
    <xf numFmtId="166" fontId="14" fillId="0" borderId="0" xfId="7" applyNumberFormat="1" applyBorder="1" applyAlignment="1">
      <alignment horizontal="center" vertical="center"/>
    </xf>
    <xf numFmtId="49" fontId="6" fillId="6" borderId="17" xfId="7" applyNumberFormat="1" applyFont="1" applyFill="1" applyBorder="1" applyAlignment="1">
      <alignment horizontal="center" vertical="center"/>
    </xf>
    <xf numFmtId="49" fontId="6" fillId="6" borderId="6" xfId="7" applyNumberFormat="1" applyFont="1" applyFill="1" applyBorder="1" applyAlignment="1">
      <alignment horizontal="center" vertical="center"/>
    </xf>
    <xf numFmtId="164" fontId="24" fillId="3" borderId="17" xfId="10" applyNumberFormat="1" applyFont="1" applyFill="1" applyBorder="1" applyAlignment="1">
      <alignment horizontal="right"/>
    </xf>
    <xf numFmtId="164" fontId="24" fillId="0" borderId="4" xfId="10" applyNumberFormat="1" applyFont="1" applyFill="1" applyBorder="1" applyAlignment="1">
      <alignment horizontal="right"/>
    </xf>
    <xf numFmtId="164" fontId="24" fillId="0" borderId="6" xfId="10" applyNumberFormat="1" applyFont="1" applyFill="1" applyBorder="1" applyAlignment="1">
      <alignment horizontal="right"/>
    </xf>
    <xf numFmtId="164" fontId="24" fillId="0" borderId="4" xfId="10" applyNumberFormat="1" applyFont="1" applyBorder="1" applyAlignment="1">
      <alignment vertical="center"/>
    </xf>
    <xf numFmtId="164" fontId="24" fillId="0" borderId="6" xfId="10" applyNumberFormat="1" applyFont="1" applyFill="1" applyBorder="1" applyAlignment="1">
      <alignment horizontal="center"/>
    </xf>
    <xf numFmtId="164" fontId="24" fillId="0" borderId="4" xfId="10" applyNumberFormat="1" applyFont="1" applyFill="1" applyBorder="1" applyAlignment="1">
      <alignment horizontal="center"/>
    </xf>
    <xf numFmtId="164" fontId="24" fillId="0" borderId="4" xfId="10" applyNumberFormat="1" applyFont="1" applyBorder="1" applyAlignment="1">
      <alignment horizontal="center" vertical="center"/>
    </xf>
    <xf numFmtId="38" fontId="24" fillId="3" borderId="18" xfId="7" applyNumberFormat="1" applyFont="1" applyFill="1" applyBorder="1" applyAlignment="1">
      <alignment horizontal="right"/>
    </xf>
    <xf numFmtId="38" fontId="6" fillId="0" borderId="19" xfId="7" applyNumberFormat="1" applyFont="1" applyFill="1" applyBorder="1" applyAlignment="1">
      <alignment horizontal="right"/>
    </xf>
    <xf numFmtId="3" fontId="24" fillId="2" borderId="5" xfId="7" applyNumberFormat="1" applyFont="1" applyFill="1" applyBorder="1" applyAlignment="1">
      <alignment horizontal="right"/>
    </xf>
    <xf numFmtId="3" fontId="24" fillId="2" borderId="18" xfId="7" applyNumberFormat="1" applyFont="1" applyFill="1" applyBorder="1" applyAlignment="1">
      <alignment horizontal="right"/>
    </xf>
    <xf numFmtId="3" fontId="24" fillId="2" borderId="1" xfId="7" applyNumberFormat="1" applyFont="1" applyFill="1" applyBorder="1" applyAlignment="1">
      <alignment horizontal="right"/>
    </xf>
    <xf numFmtId="3" fontId="24" fillId="3" borderId="10" xfId="7" applyNumberFormat="1" applyFont="1" applyFill="1" applyBorder="1" applyAlignment="1">
      <alignment horizontal="right"/>
    </xf>
    <xf numFmtId="3" fontId="24" fillId="3" borderId="20" xfId="7" applyNumberFormat="1" applyFont="1" applyFill="1" applyBorder="1" applyAlignment="1">
      <alignment horizontal="right"/>
    </xf>
    <xf numFmtId="3" fontId="24" fillId="3" borderId="11" xfId="7" applyNumberFormat="1" applyFont="1" applyFill="1" applyBorder="1" applyAlignment="1">
      <alignment horizontal="right"/>
    </xf>
    <xf numFmtId="3" fontId="24" fillId="3" borderId="19" xfId="7" applyNumberFormat="1" applyFont="1" applyFill="1" applyBorder="1" applyAlignment="1">
      <alignment horizontal="right"/>
    </xf>
    <xf numFmtId="164" fontId="24" fillId="0" borderId="11" xfId="10" applyNumberFormat="1" applyFont="1" applyFill="1" applyBorder="1" applyAlignment="1">
      <alignment horizontal="right"/>
    </xf>
    <xf numFmtId="0" fontId="15" fillId="10" borderId="0" xfId="7" applyFont="1" applyFill="1" applyBorder="1" applyAlignment="1">
      <alignment horizontal="left" vertical="center" wrapText="1" indent="1"/>
    </xf>
    <xf numFmtId="3" fontId="24" fillId="3" borderId="4" xfId="7" applyNumberFormat="1" applyFont="1" applyFill="1" applyBorder="1" applyAlignment="1">
      <alignment horizontal="right"/>
    </xf>
    <xf numFmtId="3" fontId="24" fillId="3" borderId="17" xfId="7" applyNumberFormat="1" applyFont="1" applyFill="1" applyBorder="1" applyAlignment="1">
      <alignment horizontal="right"/>
    </xf>
    <xf numFmtId="0" fontId="14" fillId="8" borderId="5" xfId="7" applyFill="1" applyBorder="1" applyAlignment="1">
      <alignment horizontal="center" vertical="center"/>
    </xf>
    <xf numFmtId="0" fontId="6" fillId="8" borderId="1" xfId="7" applyFont="1" applyFill="1" applyBorder="1" applyAlignment="1">
      <alignment horizontal="left" vertical="center" wrapText="1" indent="1"/>
    </xf>
    <xf numFmtId="38" fontId="6" fillId="8" borderId="1" xfId="7" applyNumberFormat="1" applyFont="1" applyFill="1" applyBorder="1" applyAlignment="1">
      <alignment horizontal="right"/>
    </xf>
    <xf numFmtId="0" fontId="15" fillId="8" borderId="1" xfId="7" applyFont="1" applyFill="1" applyBorder="1" applyAlignment="1">
      <alignment vertical="center"/>
    </xf>
    <xf numFmtId="0" fontId="15" fillId="8" borderId="6" xfId="7" applyFont="1" applyFill="1" applyBorder="1" applyAlignment="1">
      <alignment vertical="center"/>
    </xf>
    <xf numFmtId="0" fontId="14" fillId="0" borderId="0" xfId="7" applyAlignment="1">
      <alignment horizontal="center" vertical="center"/>
    </xf>
    <xf numFmtId="0" fontId="6" fillId="0" borderId="0" xfId="7" applyFont="1" applyFill="1" applyBorder="1" applyAlignment="1">
      <alignment horizontal="left" vertical="center" wrapText="1" indent="1"/>
    </xf>
    <xf numFmtId="38" fontId="25" fillId="0" borderId="4" xfId="7" applyNumberFormat="1" applyFont="1" applyFill="1" applyBorder="1" applyAlignment="1">
      <alignment horizontal="right"/>
    </xf>
    <xf numFmtId="0" fontId="14" fillId="0" borderId="16" xfId="7" applyFont="1" applyBorder="1" applyAlignment="1">
      <alignment horizontal="left" vertical="center" wrapText="1" indent="1"/>
    </xf>
    <xf numFmtId="0" fontId="14" fillId="0" borderId="3" xfId="7" applyFont="1" applyBorder="1" applyAlignment="1">
      <alignment horizontal="left" vertical="center" wrapText="1" indent="1"/>
    </xf>
    <xf numFmtId="0" fontId="15" fillId="0" borderId="4" xfId="7" applyFont="1" applyBorder="1" applyAlignment="1">
      <alignment horizontal="right" vertical="center" wrapText="1" indent="1"/>
    </xf>
    <xf numFmtId="38" fontId="25" fillId="3" borderId="6" xfId="7" applyNumberFormat="1" applyFont="1" applyFill="1" applyBorder="1" applyAlignment="1">
      <alignment horizontal="right"/>
    </xf>
    <xf numFmtId="38" fontId="24" fillId="3" borderId="11" xfId="7" applyNumberFormat="1" applyFont="1" applyFill="1" applyBorder="1" applyAlignment="1">
      <alignment horizontal="right"/>
    </xf>
    <xf numFmtId="164" fontId="24" fillId="3" borderId="15" xfId="10" applyNumberFormat="1" applyFont="1" applyFill="1" applyBorder="1" applyAlignment="1">
      <alignment horizontal="right"/>
    </xf>
    <xf numFmtId="164" fontId="24" fillId="0" borderId="15" xfId="10" applyNumberFormat="1" applyFont="1" applyFill="1" applyBorder="1" applyAlignment="1">
      <alignment horizontal="right"/>
    </xf>
    <xf numFmtId="164" fontId="24" fillId="0" borderId="15" xfId="10" applyNumberFormat="1" applyFont="1" applyBorder="1" applyAlignment="1">
      <alignment vertical="center"/>
    </xf>
    <xf numFmtId="164" fontId="24" fillId="3" borderId="4" xfId="10" applyNumberFormat="1" applyFont="1" applyFill="1" applyBorder="1" applyAlignment="1">
      <alignment horizontal="right"/>
    </xf>
    <xf numFmtId="0" fontId="21" fillId="0" borderId="3" xfId="7" applyFont="1" applyBorder="1" applyAlignment="1">
      <alignment horizontal="left" vertical="center" wrapText="1" indent="1"/>
    </xf>
    <xf numFmtId="38" fontId="6" fillId="0" borderId="9" xfId="7" applyNumberFormat="1" applyFont="1" applyFill="1" applyBorder="1" applyAlignment="1">
      <alignment horizontal="right"/>
    </xf>
    <xf numFmtId="38" fontId="6" fillId="2" borderId="12" xfId="7" applyNumberFormat="1" applyFont="1" applyFill="1" applyBorder="1" applyAlignment="1">
      <alignment horizontal="right"/>
    </xf>
    <xf numFmtId="38" fontId="6" fillId="2" borderId="2" xfId="7" applyNumberFormat="1" applyFont="1" applyFill="1" applyBorder="1" applyAlignment="1">
      <alignment horizontal="right"/>
    </xf>
    <xf numFmtId="38" fontId="6" fillId="2" borderId="11" xfId="7" applyNumberFormat="1" applyFont="1" applyFill="1" applyBorder="1" applyAlignment="1">
      <alignment horizontal="right"/>
    </xf>
    <xf numFmtId="0" fontId="14" fillId="0" borderId="21" xfId="7" applyFont="1" applyBorder="1" applyAlignment="1">
      <alignment horizontal="left" vertical="center" wrapText="1" indent="1"/>
    </xf>
    <xf numFmtId="0" fontId="15" fillId="0" borderId="22" xfId="7" applyFont="1" applyBorder="1" applyAlignment="1">
      <alignment horizontal="left" vertical="center" wrapText="1" indent="1"/>
    </xf>
    <xf numFmtId="38" fontId="24" fillId="2" borderId="12" xfId="7" applyNumberFormat="1" applyFont="1" applyFill="1" applyBorder="1" applyAlignment="1">
      <alignment horizontal="right"/>
    </xf>
    <xf numFmtId="38" fontId="24" fillId="2" borderId="2" xfId="7" applyNumberFormat="1" applyFont="1" applyFill="1" applyBorder="1" applyAlignment="1">
      <alignment horizontal="right"/>
    </xf>
    <xf numFmtId="0" fontId="24" fillId="2" borderId="2" xfId="7" applyFont="1" applyFill="1" applyBorder="1" applyAlignment="1">
      <alignment vertical="center"/>
    </xf>
    <xf numFmtId="0" fontId="24" fillId="2" borderId="23" xfId="7" applyFont="1" applyFill="1" applyBorder="1" applyAlignment="1">
      <alignment vertical="center"/>
    </xf>
    <xf numFmtId="0" fontId="14" fillId="0" borderId="8" xfId="7" applyFont="1" applyBorder="1" applyAlignment="1">
      <alignment horizontal="left" vertical="center" wrapText="1" indent="1"/>
    </xf>
    <xf numFmtId="0" fontId="15" fillId="0" borderId="24" xfId="7" applyFont="1" applyBorder="1" applyAlignment="1">
      <alignment horizontal="left" vertical="center" wrapText="1" indent="1"/>
    </xf>
    <xf numFmtId="38" fontId="24" fillId="2" borderId="14" xfId="7" applyNumberFormat="1" applyFont="1" applyFill="1" applyBorder="1" applyAlignment="1">
      <alignment horizontal="right"/>
    </xf>
    <xf numFmtId="38" fontId="24" fillId="2" borderId="0" xfId="7" applyNumberFormat="1" applyFont="1" applyFill="1" applyBorder="1" applyAlignment="1">
      <alignment horizontal="right"/>
    </xf>
    <xf numFmtId="0" fontId="24" fillId="2" borderId="25" xfId="7" applyFont="1" applyFill="1" applyBorder="1" applyAlignment="1">
      <alignment vertical="center"/>
    </xf>
    <xf numFmtId="0" fontId="15" fillId="2" borderId="5" xfId="7" applyFont="1" applyFill="1" applyBorder="1" applyAlignment="1">
      <alignment horizontal="center" vertical="center" wrapText="1"/>
    </xf>
    <xf numFmtId="0" fontId="15" fillId="0" borderId="4" xfId="7" applyFont="1" applyFill="1" applyBorder="1" applyAlignment="1">
      <alignment horizontal="right" vertical="center" wrapText="1" indent="1"/>
    </xf>
    <xf numFmtId="38" fontId="24" fillId="0" borderId="2" xfId="7" applyNumberFormat="1" applyFont="1" applyFill="1" applyBorder="1" applyAlignment="1">
      <alignment horizontal="right"/>
    </xf>
    <xf numFmtId="0" fontId="24" fillId="0" borderId="2" xfId="7" applyFont="1" applyBorder="1" applyAlignment="1">
      <alignment vertical="center"/>
    </xf>
    <xf numFmtId="0" fontId="24" fillId="0" borderId="11" xfId="7" applyFont="1" applyBorder="1" applyAlignment="1">
      <alignment vertical="center"/>
    </xf>
    <xf numFmtId="0" fontId="6" fillId="0" borderId="26" xfId="7" applyFont="1" applyFill="1" applyBorder="1" applyAlignment="1">
      <alignment horizontal="left" vertical="center" wrapText="1" indent="1"/>
    </xf>
    <xf numFmtId="0" fontId="21" fillId="0" borderId="27" xfId="7" applyFont="1" applyFill="1" applyBorder="1" applyAlignment="1">
      <alignment horizontal="left" vertical="center" wrapText="1" indent="1"/>
    </xf>
    <xf numFmtId="0" fontId="6" fillId="0" borderId="28" xfId="7" applyFont="1" applyFill="1" applyBorder="1" applyAlignment="1">
      <alignment horizontal="left" vertical="center" wrapText="1" indent="1"/>
    </xf>
    <xf numFmtId="0" fontId="6" fillId="0" borderId="14" xfId="7" applyFont="1" applyFill="1" applyBorder="1" applyAlignment="1">
      <alignment horizontal="left" vertical="center" wrapText="1" indent="1"/>
    </xf>
    <xf numFmtId="38" fontId="6" fillId="0" borderId="10" xfId="7" applyNumberFormat="1" applyFont="1" applyFill="1" applyBorder="1" applyAlignment="1">
      <alignment horizontal="right"/>
    </xf>
    <xf numFmtId="0" fontId="21" fillId="0" borderId="29" xfId="7" applyFont="1" applyFill="1" applyBorder="1" applyAlignment="1">
      <alignment horizontal="left" vertical="center" wrapText="1" indent="1"/>
    </xf>
    <xf numFmtId="0" fontId="6" fillId="0" borderId="30" xfId="7" applyFont="1" applyFill="1" applyBorder="1" applyAlignment="1">
      <alignment horizontal="left" vertical="center" wrapText="1" indent="1"/>
    </xf>
    <xf numFmtId="0" fontId="6" fillId="2" borderId="5" xfId="7" applyFont="1" applyFill="1" applyBorder="1" applyAlignment="1">
      <alignment horizontal="left" vertical="center" wrapText="1" indent="1"/>
    </xf>
    <xf numFmtId="0" fontId="21" fillId="2" borderId="1" xfId="7" applyFont="1" applyFill="1" applyBorder="1" applyAlignment="1">
      <alignment horizontal="left" vertical="center" wrapText="1" indent="1"/>
    </xf>
    <xf numFmtId="0" fontId="6" fillId="2" borderId="1" xfId="7" applyFont="1" applyFill="1" applyBorder="1" applyAlignment="1">
      <alignment horizontal="left" vertical="center" wrapText="1" indent="1"/>
    </xf>
    <xf numFmtId="38" fontId="6" fillId="2" borderId="1" xfId="7" applyNumberFormat="1" applyFont="1" applyFill="1" applyBorder="1" applyAlignment="1">
      <alignment horizontal="right"/>
    </xf>
    <xf numFmtId="38" fontId="6" fillId="2" borderId="6" xfId="7" applyNumberFormat="1" applyFont="1" applyFill="1" applyBorder="1" applyAlignment="1">
      <alignment horizontal="right"/>
    </xf>
    <xf numFmtId="0" fontId="6" fillId="0" borderId="16" xfId="7" applyFont="1" applyFill="1" applyBorder="1" applyAlignment="1">
      <alignment horizontal="left" vertical="center" indent="1"/>
    </xf>
    <xf numFmtId="0" fontId="6" fillId="0" borderId="3" xfId="7" quotePrefix="1" applyFont="1" applyFill="1" applyBorder="1" applyAlignment="1">
      <alignment horizontal="left" vertical="center" wrapText="1" indent="1"/>
    </xf>
    <xf numFmtId="0" fontId="15" fillId="0" borderId="13" xfId="7" applyFont="1" applyFill="1" applyBorder="1" applyAlignment="1">
      <alignment horizontal="left" vertical="center" wrapText="1" indent="1"/>
    </xf>
    <xf numFmtId="38" fontId="6" fillId="3" borderId="15" xfId="7" applyNumberFormat="1" applyFont="1" applyFill="1" applyBorder="1" applyAlignment="1">
      <alignment horizontal="right"/>
    </xf>
    <xf numFmtId="38" fontId="6" fillId="0" borderId="15" xfId="7" applyNumberFormat="1" applyFont="1" applyFill="1" applyBorder="1" applyAlignment="1">
      <alignment horizontal="right"/>
    </xf>
    <xf numFmtId="0" fontId="14" fillId="0" borderId="1" xfId="7" applyFont="1" applyBorder="1" applyAlignment="1">
      <alignment vertical="center"/>
    </xf>
    <xf numFmtId="0" fontId="14" fillId="0" borderId="4" xfId="7" applyFont="1" applyBorder="1" applyAlignment="1">
      <alignment vertical="center"/>
    </xf>
    <xf numFmtId="38" fontId="25" fillId="0" borderId="13" xfId="7" applyNumberFormat="1" applyFont="1" applyFill="1" applyBorder="1" applyAlignment="1">
      <alignment horizontal="right"/>
    </xf>
    <xf numFmtId="38" fontId="25" fillId="2" borderId="14" xfId="7" applyNumberFormat="1" applyFont="1" applyFill="1" applyBorder="1" applyAlignment="1">
      <alignment horizontal="right"/>
    </xf>
    <xf numFmtId="38" fontId="6" fillId="10" borderId="0" xfId="7" applyNumberFormat="1" applyFont="1" applyFill="1" applyBorder="1" applyAlignment="1">
      <alignment horizontal="right"/>
    </xf>
    <xf numFmtId="0" fontId="28" fillId="0" borderId="0" xfId="7" applyFont="1" applyFill="1" applyBorder="1" applyAlignment="1">
      <alignment horizontal="left" vertical="center" indent="1"/>
    </xf>
    <xf numFmtId="0" fontId="15" fillId="0" borderId="13" xfId="7" applyFont="1" applyFill="1" applyBorder="1" applyAlignment="1">
      <alignment horizontal="center" vertical="center" wrapText="1"/>
    </xf>
    <xf numFmtId="169" fontId="22" fillId="0" borderId="13" xfId="7" applyNumberFormat="1" applyFont="1" applyFill="1" applyBorder="1" applyAlignment="1">
      <alignment horizontal="right"/>
    </xf>
    <xf numFmtId="38" fontId="6" fillId="11" borderId="4" xfId="7" applyNumberFormat="1" applyFont="1" applyFill="1" applyBorder="1" applyAlignment="1">
      <alignment horizontal="right"/>
    </xf>
    <xf numFmtId="38" fontId="6" fillId="10" borderId="4" xfId="7" applyNumberFormat="1" applyFont="1" applyFill="1" applyBorder="1" applyAlignment="1">
      <alignment horizontal="right"/>
    </xf>
    <xf numFmtId="0" fontId="14" fillId="0" borderId="0" xfId="7" applyAlignment="1">
      <alignment horizontal="center"/>
    </xf>
    <xf numFmtId="166" fontId="15" fillId="0" borderId="0" xfId="7" applyNumberFormat="1" applyFont="1" applyFill="1" applyBorder="1" applyAlignment="1">
      <alignment horizontal="left" vertical="center" indent="1"/>
    </xf>
    <xf numFmtId="38" fontId="22" fillId="0" borderId="6" xfId="7" applyNumberFormat="1" applyFont="1" applyFill="1" applyBorder="1" applyAlignment="1">
      <alignment horizontal="right"/>
    </xf>
    <xf numFmtId="38" fontId="22" fillId="0" borderId="4" xfId="7" applyNumberFormat="1" applyFont="1" applyFill="1" applyBorder="1" applyAlignment="1">
      <alignment horizontal="right"/>
    </xf>
    <xf numFmtId="38" fontId="15" fillId="0" borderId="4" xfId="7" applyNumberFormat="1" applyFont="1" applyFill="1" applyBorder="1" applyAlignment="1">
      <alignment horizontal="right"/>
    </xf>
    <xf numFmtId="0" fontId="15" fillId="0" borderId="4" xfId="7" applyFont="1" applyBorder="1" applyAlignment="1">
      <alignment vertical="center"/>
    </xf>
    <xf numFmtId="38" fontId="22" fillId="3" borderId="4" xfId="7" applyNumberFormat="1" applyFont="1" applyFill="1" applyBorder="1" applyAlignment="1">
      <alignment horizontal="right"/>
    </xf>
    <xf numFmtId="38" fontId="22" fillId="3" borderId="9" xfId="7" applyNumberFormat="1" applyFont="1" applyFill="1" applyBorder="1" applyAlignment="1">
      <alignment horizontal="right"/>
    </xf>
    <xf numFmtId="38" fontId="22" fillId="0" borderId="9" xfId="7" applyNumberFormat="1" applyFont="1" applyFill="1" applyBorder="1" applyAlignment="1">
      <alignment horizontal="right"/>
    </xf>
    <xf numFmtId="0" fontId="15" fillId="0" borderId="9" xfId="7" applyFont="1" applyBorder="1" applyAlignment="1">
      <alignment vertical="center"/>
    </xf>
    <xf numFmtId="169" fontId="22" fillId="0" borderId="4" xfId="7" applyNumberFormat="1" applyFont="1" applyFill="1" applyBorder="1" applyAlignment="1">
      <alignment horizontal="right"/>
    </xf>
    <xf numFmtId="169" fontId="15" fillId="3" borderId="4" xfId="7" applyNumberFormat="1" applyFont="1" applyFill="1" applyBorder="1" applyAlignment="1">
      <alignment horizontal="right"/>
    </xf>
    <xf numFmtId="38" fontId="22" fillId="0" borderId="11" xfId="7" applyNumberFormat="1" applyFont="1" applyFill="1" applyBorder="1" applyAlignment="1">
      <alignment horizontal="right"/>
    </xf>
    <xf numFmtId="38" fontId="22" fillId="2" borderId="6" xfId="7" applyNumberFormat="1" applyFont="1" applyFill="1" applyBorder="1" applyAlignment="1">
      <alignment horizontal="right"/>
    </xf>
    <xf numFmtId="38" fontId="22" fillId="2" borderId="11" xfId="7" applyNumberFormat="1" applyFont="1" applyFill="1" applyBorder="1" applyAlignment="1">
      <alignment horizontal="right"/>
    </xf>
    <xf numFmtId="38" fontId="22" fillId="2" borderId="9" xfId="7" applyNumberFormat="1" applyFont="1" applyFill="1" applyBorder="1" applyAlignment="1">
      <alignment horizontal="right"/>
    </xf>
    <xf numFmtId="0" fontId="15" fillId="2" borderId="9" xfId="7" applyFont="1" applyFill="1" applyBorder="1" applyAlignment="1">
      <alignment vertical="center"/>
    </xf>
    <xf numFmtId="0" fontId="6" fillId="0" borderId="16" xfId="7" applyFont="1" applyBorder="1" applyAlignment="1">
      <alignment horizontal="left" vertical="center" wrapText="1" indent="1"/>
    </xf>
    <xf numFmtId="38" fontId="22" fillId="0" borderId="13" xfId="7" applyNumberFormat="1" applyFont="1" applyFill="1" applyBorder="1" applyAlignment="1">
      <alignment horizontal="right"/>
    </xf>
    <xf numFmtId="0" fontId="6" fillId="0" borderId="4" xfId="7" applyFont="1" applyBorder="1" applyAlignment="1">
      <alignment horizontal="left" vertical="center" wrapText="1" indent="1"/>
    </xf>
    <xf numFmtId="0" fontId="15" fillId="0" borderId="2" xfId="7" applyFont="1" applyBorder="1" applyAlignment="1">
      <alignment horizontal="left" vertical="center" wrapText="1" indent="1"/>
    </xf>
    <xf numFmtId="0" fontId="14" fillId="2" borderId="12" xfId="7" applyFont="1" applyFill="1" applyBorder="1" applyAlignment="1">
      <alignment horizontal="left" vertical="center" wrapText="1" indent="1"/>
    </xf>
    <xf numFmtId="0" fontId="14" fillId="2" borderId="2" xfId="7" applyFont="1" applyFill="1" applyBorder="1" applyAlignment="1">
      <alignment horizontal="left" vertical="center" wrapText="1" indent="1"/>
    </xf>
    <xf numFmtId="0" fontId="15" fillId="2" borderId="11" xfId="7" applyFont="1" applyFill="1" applyBorder="1" applyAlignment="1">
      <alignment horizontal="left" vertical="center" wrapText="1" indent="1"/>
    </xf>
    <xf numFmtId="38" fontId="24" fillId="2" borderId="6" xfId="7" applyNumberFormat="1" applyFont="1" applyFill="1" applyBorder="1" applyAlignment="1">
      <alignment horizontal="right"/>
    </xf>
    <xf numFmtId="0" fontId="6" fillId="0" borderId="12" xfId="7" applyFont="1" applyBorder="1" applyAlignment="1">
      <alignment horizontal="left" vertical="center" wrapText="1" indent="1"/>
    </xf>
    <xf numFmtId="0" fontId="21" fillId="0" borderId="2" xfId="7" applyFont="1" applyFill="1" applyBorder="1" applyAlignment="1">
      <alignment horizontal="left" vertical="center" wrapText="1" indent="1"/>
    </xf>
    <xf numFmtId="0" fontId="6" fillId="0" borderId="11" xfId="7" applyFont="1" applyFill="1" applyBorder="1" applyAlignment="1">
      <alignment horizontal="left" vertical="center" wrapText="1" indent="1"/>
    </xf>
    <xf numFmtId="0" fontId="6" fillId="0" borderId="4" xfId="7" applyFont="1" applyFill="1" applyBorder="1" applyAlignment="1">
      <alignment horizontal="left" vertical="center" wrapText="1" indent="1"/>
    </xf>
    <xf numFmtId="0" fontId="15" fillId="0" borderId="6" xfId="7" applyFont="1" applyFill="1" applyBorder="1" applyAlignment="1">
      <alignment horizontal="center" vertical="center" wrapText="1"/>
    </xf>
    <xf numFmtId="169" fontId="6" fillId="3" borderId="4" xfId="7" applyNumberFormat="1" applyFont="1" applyFill="1" applyBorder="1" applyAlignment="1">
      <alignment horizontal="right"/>
    </xf>
    <xf numFmtId="165" fontId="14" fillId="0" borderId="4" xfId="7" applyNumberFormat="1" applyBorder="1" applyAlignment="1">
      <alignment vertical="center"/>
    </xf>
    <xf numFmtId="0" fontId="15" fillId="0" borderId="0" xfId="7" applyFont="1" applyBorder="1" applyAlignment="1">
      <alignment vertical="center"/>
    </xf>
    <xf numFmtId="170" fontId="6" fillId="3" borderId="4" xfId="7" applyNumberFormat="1" applyFont="1" applyFill="1" applyBorder="1" applyAlignment="1">
      <alignment horizontal="right"/>
    </xf>
    <xf numFmtId="170" fontId="6" fillId="0" borderId="4" xfId="7" applyNumberFormat="1" applyFont="1" applyFill="1" applyBorder="1" applyAlignment="1">
      <alignment horizontal="right"/>
    </xf>
    <xf numFmtId="9" fontId="29" fillId="0" borderId="0" xfId="7" applyNumberFormat="1" applyFont="1" applyFill="1" applyBorder="1" applyAlignment="1">
      <alignment vertical="center"/>
    </xf>
    <xf numFmtId="3" fontId="14" fillId="3" borderId="4" xfId="7" applyNumberFormat="1" applyFill="1" applyBorder="1" applyAlignment="1">
      <alignment vertical="center"/>
    </xf>
    <xf numFmtId="3" fontId="14" fillId="0" borderId="4" xfId="7" applyNumberFormat="1" applyBorder="1" applyAlignment="1">
      <alignment vertical="center"/>
    </xf>
    <xf numFmtId="0" fontId="14" fillId="0" borderId="4" xfId="7" applyBorder="1" applyAlignment="1">
      <alignment vertical="center"/>
    </xf>
    <xf numFmtId="171" fontId="6" fillId="3" borderId="4" xfId="7" applyNumberFormat="1" applyFont="1" applyFill="1" applyBorder="1" applyAlignment="1">
      <alignment horizontal="right"/>
    </xf>
    <xf numFmtId="171" fontId="6" fillId="0" borderId="4" xfId="7" applyNumberFormat="1" applyFont="1" applyFill="1" applyBorder="1" applyAlignment="1">
      <alignment horizontal="right"/>
    </xf>
    <xf numFmtId="0" fontId="14" fillId="0" borderId="0" xfId="7" applyFont="1" applyBorder="1" applyAlignment="1">
      <alignment vertical="center"/>
    </xf>
    <xf numFmtId="172" fontId="6" fillId="3" borderId="4" xfId="7" applyNumberFormat="1" applyFont="1" applyFill="1" applyBorder="1" applyAlignment="1">
      <alignment horizontal="right"/>
    </xf>
    <xf numFmtId="172" fontId="6" fillId="0" borderId="4" xfId="7" applyNumberFormat="1" applyFont="1" applyFill="1" applyBorder="1" applyAlignment="1">
      <alignment horizontal="right"/>
    </xf>
    <xf numFmtId="0" fontId="14" fillId="2" borderId="0" xfId="7" applyFill="1"/>
    <xf numFmtId="173" fontId="14" fillId="0" borderId="0" xfId="7" applyNumberFormat="1" applyAlignment="1">
      <alignment vertical="center"/>
    </xf>
    <xf numFmtId="0" fontId="15" fillId="0" borderId="0" xfId="7" applyFont="1" applyFill="1" applyBorder="1" applyAlignment="1">
      <alignment horizontal="left" vertical="center"/>
    </xf>
    <xf numFmtId="0" fontId="22" fillId="0" borderId="0" xfId="7" applyFont="1" applyFill="1" applyBorder="1" applyAlignment="1">
      <alignment horizontal="center" vertical="center"/>
    </xf>
    <xf numFmtId="49" fontId="6" fillId="6" borderId="5" xfId="7" applyNumberFormat="1" applyFont="1" applyFill="1" applyBorder="1" applyAlignment="1">
      <alignment horizontal="center" vertical="center"/>
    </xf>
    <xf numFmtId="49" fontId="6" fillId="8" borderId="9" xfId="7" applyNumberFormat="1" applyFont="1" applyFill="1" applyBorder="1" applyAlignment="1">
      <alignment horizontal="center" vertical="center"/>
    </xf>
    <xf numFmtId="38" fontId="15" fillId="3" borderId="4" xfId="7" applyNumberFormat="1" applyFont="1" applyFill="1" applyBorder="1" applyAlignment="1">
      <alignment horizontal="left" vertical="center" wrapText="1" indent="1"/>
    </xf>
    <xf numFmtId="38" fontId="24" fillId="8" borderId="31" xfId="7" applyNumberFormat="1" applyFont="1" applyFill="1" applyBorder="1" applyAlignment="1">
      <alignment horizontal="right"/>
    </xf>
    <xf numFmtId="38" fontId="15" fillId="3" borderId="6" xfId="7" applyNumberFormat="1" applyFont="1" applyFill="1" applyBorder="1" applyAlignment="1">
      <alignment horizontal="left" vertical="center" wrapText="1" indent="1"/>
    </xf>
    <xf numFmtId="0" fontId="24" fillId="8" borderId="31" xfId="7" applyFont="1" applyFill="1" applyBorder="1" applyAlignment="1">
      <alignment vertical="center"/>
    </xf>
    <xf numFmtId="10" fontId="15" fillId="3" borderId="4" xfId="7" applyNumberFormat="1" applyFont="1" applyFill="1" applyBorder="1" applyAlignment="1">
      <alignment horizontal="right" vertical="center" wrapText="1"/>
    </xf>
    <xf numFmtId="10" fontId="15" fillId="3" borderId="4" xfId="7" applyNumberFormat="1" applyFont="1" applyFill="1" applyBorder="1" applyAlignment="1">
      <alignment horizontal="right"/>
    </xf>
    <xf numFmtId="10" fontId="15" fillId="3" borderId="5" xfId="7" applyNumberFormat="1" applyFont="1" applyFill="1" applyBorder="1" applyAlignment="1">
      <alignment horizontal="right"/>
    </xf>
    <xf numFmtId="38" fontId="15" fillId="8" borderId="31" xfId="7" applyNumberFormat="1" applyFont="1" applyFill="1" applyBorder="1" applyAlignment="1">
      <alignment horizontal="right"/>
    </xf>
    <xf numFmtId="10" fontId="15" fillId="3" borderId="6" xfId="7" applyNumberFormat="1" applyFont="1" applyFill="1" applyBorder="1" applyAlignment="1">
      <alignment horizontal="right"/>
    </xf>
    <xf numFmtId="38" fontId="6" fillId="8" borderId="31" xfId="7" applyNumberFormat="1" applyFont="1" applyFill="1" applyBorder="1" applyAlignment="1">
      <alignment horizontal="right"/>
    </xf>
    <xf numFmtId="0" fontId="15" fillId="8" borderId="12" xfId="7" applyFont="1" applyFill="1" applyBorder="1" applyAlignment="1">
      <alignment horizontal="left" vertical="center" wrapText="1" indent="1"/>
    </xf>
    <xf numFmtId="0" fontId="15" fillId="8" borderId="2" xfId="7" applyFont="1" applyFill="1" applyBorder="1" applyAlignment="1">
      <alignment horizontal="left" vertical="center" wrapText="1" indent="1"/>
    </xf>
    <xf numFmtId="38" fontId="6" fillId="8" borderId="0" xfId="7" applyNumberFormat="1" applyFont="1" applyFill="1" applyBorder="1" applyAlignment="1">
      <alignment horizontal="right"/>
    </xf>
    <xf numFmtId="38" fontId="6" fillId="8" borderId="11" xfId="7" applyNumberFormat="1" applyFont="1" applyFill="1" applyBorder="1" applyAlignment="1">
      <alignment horizontal="right"/>
    </xf>
    <xf numFmtId="0" fontId="30" fillId="0" borderId="0" xfId="7" applyFont="1" applyBorder="1" applyAlignment="1">
      <alignment horizontal="left" vertical="center" wrapText="1" indent="1"/>
    </xf>
    <xf numFmtId="0" fontId="15" fillId="8" borderId="14" xfId="7" applyFont="1" applyFill="1" applyBorder="1" applyAlignment="1">
      <alignment horizontal="left" vertical="center" wrapText="1" indent="1"/>
    </xf>
    <xf numFmtId="0" fontId="15" fillId="8" borderId="0" xfId="7" applyFont="1" applyFill="1" applyBorder="1" applyAlignment="1">
      <alignment horizontal="left" vertical="center" wrapText="1" indent="1"/>
    </xf>
    <xf numFmtId="38" fontId="6" fillId="8" borderId="3" xfId="7" applyNumberFormat="1" applyFont="1" applyFill="1" applyBorder="1" applyAlignment="1">
      <alignment horizontal="right"/>
    </xf>
    <xf numFmtId="38" fontId="6" fillId="8" borderId="10" xfId="7" applyNumberFormat="1" applyFont="1" applyFill="1" applyBorder="1" applyAlignment="1">
      <alignment horizontal="right"/>
    </xf>
    <xf numFmtId="0" fontId="15" fillId="0" borderId="32" xfId="7" applyFont="1" applyBorder="1" applyAlignment="1">
      <alignment horizontal="left" vertical="center" wrapText="1" indent="1"/>
    </xf>
    <xf numFmtId="0" fontId="15" fillId="8" borderId="3" xfId="7" applyFont="1" applyFill="1" applyBorder="1" applyAlignment="1">
      <alignment horizontal="left" vertical="center" wrapText="1" indent="1"/>
    </xf>
    <xf numFmtId="38" fontId="6" fillId="8" borderId="13" xfId="7" applyNumberFormat="1" applyFont="1" applyFill="1" applyBorder="1" applyAlignment="1">
      <alignment horizontal="right"/>
    </xf>
    <xf numFmtId="38" fontId="15" fillId="3" borderId="0" xfId="7" applyNumberFormat="1" applyFont="1" applyFill="1" applyBorder="1" applyAlignment="1">
      <alignment horizontal="right"/>
    </xf>
    <xf numFmtId="38" fontId="6" fillId="8" borderId="16" xfId="7" applyNumberFormat="1" applyFont="1" applyFill="1" applyBorder="1" applyAlignment="1">
      <alignment horizontal="right"/>
    </xf>
    <xf numFmtId="38" fontId="15" fillId="3" borderId="16" xfId="7" applyNumberFormat="1" applyFont="1" applyFill="1" applyBorder="1" applyAlignment="1">
      <alignment horizontal="left" vertical="center" wrapText="1" indent="1"/>
    </xf>
    <xf numFmtId="38" fontId="6" fillId="8" borderId="9" xfId="7" applyNumberFormat="1" applyFont="1" applyFill="1" applyBorder="1" applyAlignment="1">
      <alignment horizontal="right"/>
    </xf>
    <xf numFmtId="38" fontId="15" fillId="10" borderId="4" xfId="7" applyNumberFormat="1" applyFont="1" applyFill="1" applyBorder="1" applyAlignment="1">
      <alignment horizontal="left" vertical="center" wrapText="1" indent="1"/>
    </xf>
    <xf numFmtId="38" fontId="15" fillId="0" borderId="4" xfId="7" applyNumberFormat="1" applyFont="1" applyFill="1" applyBorder="1" applyAlignment="1">
      <alignment horizontal="left" vertical="center" wrapText="1" indent="1"/>
    </xf>
    <xf numFmtId="3" fontId="15" fillId="0" borderId="15" xfId="7" applyNumberFormat="1" applyFont="1" applyBorder="1" applyAlignment="1">
      <alignment horizontal="left" vertical="center" wrapText="1" indent="1"/>
    </xf>
    <xf numFmtId="38" fontId="15" fillId="0" borderId="13" xfId="7" applyNumberFormat="1" applyFont="1" applyFill="1" applyBorder="1" applyAlignment="1">
      <alignment horizontal="right"/>
    </xf>
    <xf numFmtId="38" fontId="15" fillId="0" borderId="15" xfId="7" applyNumberFormat="1" applyFont="1" applyFill="1" applyBorder="1" applyAlignment="1">
      <alignment horizontal="right"/>
    </xf>
    <xf numFmtId="38" fontId="15" fillId="0" borderId="16" xfId="7" applyNumberFormat="1" applyFont="1" applyFill="1" applyBorder="1" applyAlignment="1">
      <alignment horizontal="right"/>
    </xf>
    <xf numFmtId="38" fontId="6" fillId="0" borderId="16" xfId="7" applyNumberFormat="1" applyFont="1" applyFill="1" applyBorder="1" applyAlignment="1">
      <alignment horizontal="right"/>
    </xf>
    <xf numFmtId="0" fontId="15" fillId="0" borderId="15" xfId="7" applyFont="1" applyBorder="1" applyAlignment="1">
      <alignment horizontal="left" vertical="center" wrapText="1" indent="1"/>
    </xf>
    <xf numFmtId="0" fontId="15" fillId="8" borderId="5" xfId="7" applyFont="1" applyFill="1" applyBorder="1" applyAlignment="1">
      <alignment horizontal="left" vertical="center" wrapText="1" indent="1"/>
    </xf>
    <xf numFmtId="0" fontId="15" fillId="8" borderId="1" xfId="7" applyFont="1" applyFill="1" applyBorder="1" applyAlignment="1">
      <alignment horizontal="left" vertical="center" wrapText="1" indent="1"/>
    </xf>
    <xf numFmtId="38" fontId="6" fillId="8" borderId="6" xfId="7" applyNumberFormat="1" applyFont="1" applyFill="1" applyBorder="1" applyAlignment="1">
      <alignment horizontal="right"/>
    </xf>
    <xf numFmtId="0" fontId="15" fillId="8" borderId="3" xfId="7" applyFont="1" applyFill="1" applyBorder="1" applyAlignment="1">
      <alignment vertical="center"/>
    </xf>
    <xf numFmtId="38" fontId="14" fillId="0" borderId="0" xfId="7" applyNumberFormat="1" applyFont="1" applyAlignment="1">
      <alignment horizontal="left" vertical="center" wrapText="1" indent="1"/>
    </xf>
    <xf numFmtId="168" fontId="24" fillId="3" borderId="6" xfId="7" applyNumberFormat="1" applyFont="1" applyFill="1" applyBorder="1" applyAlignment="1">
      <alignment horizontal="right"/>
    </xf>
    <xf numFmtId="168" fontId="24" fillId="7" borderId="6" xfId="7" applyNumberFormat="1" applyFont="1" applyFill="1" applyBorder="1" applyAlignment="1">
      <alignment horizontal="right"/>
    </xf>
    <xf numFmtId="168" fontId="24" fillId="10" borderId="6" xfId="7" applyNumberFormat="1" applyFont="1" applyFill="1" applyBorder="1" applyAlignment="1">
      <alignment horizontal="right"/>
    </xf>
    <xf numFmtId="168" fontId="24" fillId="10" borderId="4" xfId="7" applyNumberFormat="1" applyFont="1" applyFill="1" applyBorder="1" applyAlignment="1">
      <alignment horizontal="right"/>
    </xf>
    <xf numFmtId="168" fontId="24" fillId="10" borderId="4" xfId="7" applyNumberFormat="1" applyFont="1" applyFill="1" applyBorder="1" applyAlignment="1">
      <alignment vertical="center"/>
    </xf>
    <xf numFmtId="38" fontId="24" fillId="10" borderId="6" xfId="7" applyNumberFormat="1" applyFont="1" applyFill="1" applyBorder="1" applyAlignment="1">
      <alignment horizontal="right"/>
    </xf>
    <xf numFmtId="168" fontId="6" fillId="7" borderId="6" xfId="7" applyNumberFormat="1" applyFont="1" applyFill="1" applyBorder="1" applyAlignment="1">
      <alignment horizontal="right"/>
    </xf>
    <xf numFmtId="168" fontId="6" fillId="0" borderId="11" xfId="7" applyNumberFormat="1" applyFont="1" applyFill="1" applyBorder="1" applyAlignment="1">
      <alignment horizontal="right"/>
    </xf>
    <xf numFmtId="168" fontId="6" fillId="8" borderId="2" xfId="7" applyNumberFormat="1" applyFont="1" applyFill="1" applyBorder="1" applyAlignment="1">
      <alignment horizontal="left" vertical="center" wrapText="1" indent="1"/>
    </xf>
    <xf numFmtId="38" fontId="25" fillId="10" borderId="4" xfId="7" applyNumberFormat="1" applyFont="1" applyFill="1" applyBorder="1" applyAlignment="1">
      <alignment horizontal="right"/>
    </xf>
    <xf numFmtId="1" fontId="24" fillId="0" borderId="4" xfId="7" applyNumberFormat="1" applyFont="1" applyFill="1" applyBorder="1" applyAlignment="1">
      <alignment horizontal="right"/>
    </xf>
    <xf numFmtId="3" fontId="15" fillId="3" borderId="15" xfId="7" applyNumberFormat="1" applyFont="1" applyFill="1" applyBorder="1" applyAlignment="1">
      <alignment horizontal="left" vertical="center" wrapText="1" indent="1"/>
    </xf>
    <xf numFmtId="3" fontId="15" fillId="3" borderId="4" xfId="7" applyNumberFormat="1" applyFont="1" applyFill="1" applyBorder="1" applyAlignment="1">
      <alignment horizontal="left" vertical="center" wrapText="1" indent="1"/>
    </xf>
    <xf numFmtId="169" fontId="15" fillId="0" borderId="4" xfId="7" applyNumberFormat="1" applyFont="1" applyFill="1" applyBorder="1" applyAlignment="1">
      <alignment horizontal="right"/>
    </xf>
    <xf numFmtId="40" fontId="15" fillId="0" borderId="4" xfId="7" applyNumberFormat="1" applyFont="1" applyFill="1" applyBorder="1" applyAlignment="1">
      <alignment horizontal="right"/>
    </xf>
    <xf numFmtId="40" fontId="6" fillId="0" borderId="4" xfId="7" applyNumberFormat="1" applyFont="1" applyFill="1" applyBorder="1" applyAlignment="1">
      <alignment horizontal="right"/>
    </xf>
    <xf numFmtId="40" fontId="6" fillId="0" borderId="6" xfId="7" applyNumberFormat="1" applyFont="1" applyFill="1" applyBorder="1" applyAlignment="1">
      <alignment horizontal="right"/>
    </xf>
    <xf numFmtId="0" fontId="15" fillId="0" borderId="5" xfId="7" applyFont="1" applyFill="1" applyBorder="1" applyAlignment="1">
      <alignment vertical="center"/>
    </xf>
    <xf numFmtId="0" fontId="3" fillId="0" borderId="4" xfId="5" applyFill="1" applyBorder="1" applyAlignment="1" applyProtection="1">
      <alignment horizontal="left" vertical="center" wrapText="1" indent="1"/>
    </xf>
    <xf numFmtId="0" fontId="6" fillId="0" borderId="3" xfId="7" applyFont="1" applyBorder="1" applyAlignment="1">
      <alignment horizontal="center" vertical="center"/>
    </xf>
    <xf numFmtId="0" fontId="14" fillId="0" borderId="3" xfId="7" applyBorder="1" applyAlignment="1">
      <alignment horizontal="center" vertical="center"/>
    </xf>
    <xf numFmtId="0" fontId="6" fillId="10" borderId="5" xfId="7" applyFont="1" applyFill="1" applyBorder="1" applyAlignment="1">
      <alignment horizontal="left" vertical="center" wrapText="1" indent="1"/>
    </xf>
    <xf numFmtId="0" fontId="14" fillId="0" borderId="1" xfId="7" applyBorder="1" applyAlignment="1">
      <alignment horizontal="left" vertical="center" wrapText="1" indent="1"/>
    </xf>
    <xf numFmtId="0" fontId="14" fillId="0" borderId="6" xfId="7" applyBorder="1" applyAlignment="1">
      <alignment horizontal="left" vertical="center" wrapText="1" indent="1"/>
    </xf>
    <xf numFmtId="38" fontId="15" fillId="3" borderId="14" xfId="7" applyNumberFormat="1" applyFont="1" applyFill="1" applyBorder="1" applyAlignment="1">
      <alignment horizontal="center" vertical="center" wrapText="1"/>
    </xf>
    <xf numFmtId="0" fontId="15" fillId="3" borderId="0" xfId="7" applyFont="1" applyFill="1" applyBorder="1" applyAlignment="1">
      <alignment horizontal="center" vertical="center" wrapText="1"/>
    </xf>
    <xf numFmtId="38" fontId="15" fillId="3" borderId="0" xfId="7" applyNumberFormat="1" applyFont="1" applyFill="1" applyBorder="1" applyAlignment="1">
      <alignment horizontal="center"/>
    </xf>
    <xf numFmtId="3" fontId="15" fillId="3" borderId="16" xfId="7" applyNumberFormat="1" applyFont="1" applyFill="1" applyBorder="1" applyAlignment="1">
      <alignment horizontal="center" vertical="center" wrapText="1"/>
    </xf>
    <xf numFmtId="3" fontId="15" fillId="3" borderId="3" xfId="7" applyNumberFormat="1" applyFont="1" applyFill="1" applyBorder="1" applyAlignment="1">
      <alignment horizontal="center" vertical="center" wrapText="1"/>
    </xf>
    <xf numFmtId="38" fontId="15" fillId="3" borderId="3" xfId="7" applyNumberFormat="1" applyFont="1" applyFill="1" applyBorder="1" applyAlignment="1">
      <alignment horizontal="center"/>
    </xf>
    <xf numFmtId="38" fontId="15" fillId="3" borderId="5" xfId="7" applyNumberFormat="1" applyFont="1" applyFill="1" applyBorder="1" applyAlignment="1">
      <alignment horizontal="center"/>
    </xf>
    <xf numFmtId="38" fontId="15" fillId="3" borderId="1" xfId="7" applyNumberFormat="1" applyFont="1" applyFill="1" applyBorder="1" applyAlignment="1">
      <alignment horizontal="center"/>
    </xf>
    <xf numFmtId="38" fontId="15" fillId="3" borderId="6" xfId="7" applyNumberFormat="1" applyFont="1" applyFill="1" applyBorder="1" applyAlignment="1">
      <alignment horizontal="center"/>
    </xf>
    <xf numFmtId="0" fontId="6" fillId="0" borderId="3" xfId="7" applyFont="1" applyBorder="1" applyAlignment="1">
      <alignment horizontal="center" vertical="center" wrapText="1"/>
    </xf>
    <xf numFmtId="0" fontId="15" fillId="0" borderId="3" xfId="7" applyFont="1" applyBorder="1" applyAlignment="1">
      <alignment horizontal="center" vertical="center" wrapText="1"/>
    </xf>
    <xf numFmtId="0" fontId="6" fillId="0" borderId="3" xfId="7" applyFont="1" applyFill="1" applyBorder="1" applyAlignment="1">
      <alignment horizontal="center" vertical="center"/>
    </xf>
    <xf numFmtId="3" fontId="6" fillId="0" borderId="3" xfId="7" applyNumberFormat="1" applyFont="1" applyFill="1" applyBorder="1" applyAlignment="1">
      <alignment horizontal="center" vertical="center"/>
    </xf>
    <xf numFmtId="3" fontId="15" fillId="0" borderId="3" xfId="7" applyNumberFormat="1" applyFont="1" applyFill="1" applyBorder="1" applyAlignment="1">
      <alignment horizontal="center" vertical="center"/>
    </xf>
    <xf numFmtId="0" fontId="15" fillId="0" borderId="3" xfId="7" applyFont="1" applyBorder="1" applyAlignment="1">
      <alignment horizontal="center" vertical="center"/>
    </xf>
    <xf numFmtId="3" fontId="15" fillId="3" borderId="12" xfId="7" applyNumberFormat="1" applyFont="1" applyFill="1" applyBorder="1" applyAlignment="1">
      <alignment horizontal="center" vertical="center" wrapText="1"/>
    </xf>
    <xf numFmtId="3" fontId="15" fillId="3" borderId="2" xfId="7" applyNumberFormat="1" applyFont="1" applyFill="1" applyBorder="1" applyAlignment="1">
      <alignment horizontal="center" vertical="center" wrapText="1"/>
    </xf>
    <xf numFmtId="38" fontId="15" fillId="3" borderId="12" xfId="7" applyNumberFormat="1" applyFont="1" applyFill="1" applyBorder="1" applyAlignment="1">
      <alignment horizontal="center"/>
    </xf>
    <xf numFmtId="38" fontId="15" fillId="3" borderId="2" xfId="7" applyNumberFormat="1" applyFont="1" applyFill="1" applyBorder="1" applyAlignment="1">
      <alignment horizontal="center"/>
    </xf>
    <xf numFmtId="38" fontId="15" fillId="3" borderId="11" xfId="7" applyNumberFormat="1" applyFont="1" applyFill="1" applyBorder="1" applyAlignment="1">
      <alignment horizontal="center"/>
    </xf>
  </cellXfs>
  <cellStyles count="11">
    <cellStyle name="Comma 2" xfId="10"/>
    <cellStyle name="Hyperlink" xfId="5" builtinId="8"/>
    <cellStyle name="Hyperlink 2" xfId="9"/>
    <cellStyle name="Normal" xfId="0" builtinId="0"/>
    <cellStyle name="Normal 2" xfId="3"/>
    <cellStyle name="Normal 2 2" xfId="8"/>
    <cellStyle name="Normal 3" xfId="4"/>
    <cellStyle name="Normal 3 2" xfId="6"/>
    <cellStyle name="Normal 4" xfId="1"/>
    <cellStyle name="Normal 5" xfId="7"/>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xdr:cNvSpPr txBox="1"/>
      </xdr:nvSpPr>
      <xdr:spPr>
        <a:xfrm>
          <a:off x="100853" y="1470660"/>
          <a:ext cx="7205382" cy="1757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49190" y="126197"/>
          <a:ext cx="1100032" cy="972520"/>
        </a:xfrm>
        <a:prstGeom prst="rect">
          <a:avLst/>
        </a:prstGeom>
        <a:noFill/>
        <a:ln w="9525">
          <a:noFill/>
          <a:miter lim="800000"/>
          <a:headEnd/>
          <a:tailEnd/>
        </a:ln>
      </xdr:spPr>
    </xdr:pic>
    <xdr:clientData/>
  </xdr:twoCellAnchor>
  <xdr:twoCellAnchor editAs="oneCell">
    <xdr:from>
      <xdr:col>2</xdr:col>
      <xdr:colOff>361950</xdr:colOff>
      <xdr:row>0</xdr:row>
      <xdr:rowOff>126197</xdr:rowOff>
    </xdr:from>
    <xdr:to>
      <xdr:col>2</xdr:col>
      <xdr:colOff>1461982</xdr:colOff>
      <xdr:row>5</xdr:row>
      <xdr:rowOff>130977</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95850" y="126197"/>
          <a:ext cx="1100032" cy="966805"/>
        </a:xfrm>
        <a:prstGeom prst="rect">
          <a:avLst/>
        </a:prstGeom>
        <a:noFill/>
        <a:ln w="9525">
          <a:noFill/>
          <a:miter lim="800000"/>
          <a:headEnd/>
          <a:tailEnd/>
        </a:ln>
      </xdr:spPr>
    </xdr:pic>
    <xdr:clientData/>
  </xdr:twoCellAnchor>
  <xdr:twoCellAnchor editAs="oneCell">
    <xdr:from>
      <xdr:col>2</xdr:col>
      <xdr:colOff>361950</xdr:colOff>
      <xdr:row>0</xdr:row>
      <xdr:rowOff>126197</xdr:rowOff>
    </xdr:from>
    <xdr:to>
      <xdr:col>2</xdr:col>
      <xdr:colOff>1461982</xdr:colOff>
      <xdr:row>5</xdr:row>
      <xdr:rowOff>130977</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9585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692640" y="0"/>
          <a:ext cx="1098339" cy="9538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1258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0486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63924</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275320" y="0"/>
          <a:ext cx="1100244" cy="95389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Users\rkennedy\AppData\Local\Microsoft\Windows\Temporary%20Internet%20Files\Content.Outlook\51R6DUP6\Copy%20of%202013_SMUD_CEC-RPS-POU_06272014_unlocke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lisea1/Desktop/City%20of%20Vernon%20IRP/Final%20Files%2011_5_2018/TN224891_20181004T150324_Standardized_Reporting_Tables_for_VPU%20IRP_103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t="str">
            <v/>
          </cell>
          <cell r="AB98" t="str">
            <v/>
          </cell>
          <cell r="AC98" t="str">
            <v/>
          </cell>
          <cell r="AD98" t="str">
            <v/>
          </cell>
          <cell r="AE98" t="str">
            <v/>
          </cell>
          <cell r="AF98" t="str">
            <v/>
          </cell>
          <cell r="AG98" t="str">
            <v/>
          </cell>
          <cell r="AH98" t="str">
            <v/>
          </cell>
          <cell r="AI98" t="str">
            <v/>
          </cell>
          <cell r="AJ98" t="str">
            <v/>
          </cell>
          <cell r="AK98" t="str">
            <v/>
          </cell>
          <cell r="AL98" t="str">
            <v/>
          </cell>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t="str">
            <v/>
          </cell>
          <cell r="BB98" t="str">
            <v/>
          </cell>
          <cell r="BC98" t="str">
            <v/>
          </cell>
          <cell r="BD98" t="str">
            <v/>
          </cell>
          <cell r="BE98" t="str">
            <v/>
          </cell>
          <cell r="BF98" t="str">
            <v/>
          </cell>
          <cell r="BG98" t="str">
            <v/>
          </cell>
          <cell r="BH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t="str">
            <v/>
          </cell>
          <cell r="AB99" t="str">
            <v/>
          </cell>
          <cell r="AC99" t="str">
            <v/>
          </cell>
          <cell r="AD99" t="str">
            <v/>
          </cell>
          <cell r="AE99" t="str">
            <v/>
          </cell>
          <cell r="AF99" t="str">
            <v/>
          </cell>
          <cell r="AG99" t="str">
            <v/>
          </cell>
          <cell r="AH99" t="str">
            <v/>
          </cell>
          <cell r="AI99" t="str">
            <v/>
          </cell>
          <cell r="AJ99" t="str">
            <v/>
          </cell>
          <cell r="AK99" t="str">
            <v/>
          </cell>
          <cell r="AL99" t="str">
            <v/>
          </cell>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t="str">
            <v/>
          </cell>
          <cell r="AZ99" t="str">
            <v/>
          </cell>
          <cell r="BA99" t="str">
            <v/>
          </cell>
          <cell r="BB99" t="str">
            <v/>
          </cell>
          <cell r="BC99" t="str">
            <v/>
          </cell>
          <cell r="BD99" t="str">
            <v/>
          </cell>
          <cell r="BE99" t="str">
            <v/>
          </cell>
          <cell r="BF99" t="str">
            <v/>
          </cell>
          <cell r="BG99" t="str">
            <v/>
          </cell>
          <cell r="BH99" t="str">
            <v/>
          </cell>
          <cell r="BJ99" t="str">
            <v/>
          </cell>
          <cell r="BK99" t="str">
            <v/>
          </cell>
          <cell r="BL99" t="str">
            <v/>
          </cell>
          <cell r="BM99" t="str">
            <v/>
          </cell>
          <cell r="BN99" t="str">
            <v/>
          </cell>
          <cell r="BO99" t="str">
            <v/>
          </cell>
          <cell r="BP99" t="str">
            <v/>
          </cell>
          <cell r="BQ99" t="str">
            <v/>
          </cell>
          <cell r="BR99" t="str">
            <v/>
          </cell>
          <cell r="BS99" t="str">
            <v/>
          </cell>
          <cell r="BT99" t="str">
            <v/>
          </cell>
          <cell r="BU99" t="str">
            <v/>
          </cell>
          <cell r="BV99" t="str">
            <v/>
          </cell>
          <cell r="BW99" t="str">
            <v/>
          </cell>
          <cell r="BX99" t="str">
            <v/>
          </cell>
          <cell r="BY99" t="str">
            <v/>
          </cell>
          <cell r="BZ99" t="str">
            <v/>
          </cell>
          <cell r="CA99" t="str">
            <v/>
          </cell>
          <cell r="CB99" t="str">
            <v/>
          </cell>
          <cell r="CC99" t="str">
            <v/>
          </cell>
          <cell r="CD99" t="str">
            <v/>
          </cell>
          <cell r="CE99" t="str">
            <v/>
          </cell>
          <cell r="CF99" t="str">
            <v/>
          </cell>
          <cell r="CG99" t="str">
            <v/>
          </cell>
          <cell r="CH99" t="str">
            <v/>
          </cell>
          <cell r="CI99" t="str">
            <v/>
          </cell>
          <cell r="CJ99" t="str">
            <v/>
          </cell>
          <cell r="CK99" t="str">
            <v/>
          </cell>
          <cell r="CL99" t="str">
            <v/>
          </cell>
          <cell r="CM99" t="str">
            <v/>
          </cell>
          <cell r="CN99" t="str">
            <v/>
          </cell>
          <cell r="CO99" t="str">
            <v/>
          </cell>
          <cell r="CP99" t="str">
            <v/>
          </cell>
          <cell r="CQ99" t="str">
            <v/>
          </cell>
          <cell r="CR99" t="str">
            <v/>
          </cell>
          <cell r="CS99" t="str">
            <v/>
          </cell>
          <cell r="CT99" t="str">
            <v/>
          </cell>
          <cell r="CU99" t="str">
            <v/>
          </cell>
          <cell r="CV99" t="str">
            <v/>
          </cell>
          <cell r="CW99" t="str">
            <v/>
          </cell>
          <cell r="CX99" t="str">
            <v/>
          </cell>
          <cell r="CY99" t="str">
            <v/>
          </cell>
          <cell r="CZ99" t="str">
            <v/>
          </cell>
          <cell r="DA99" t="str">
            <v/>
          </cell>
          <cell r="DB99" t="str">
            <v/>
          </cell>
          <cell r="DC99" t="str">
            <v/>
          </cell>
          <cell r="DD99" t="str">
            <v/>
          </cell>
          <cell r="DE99" t="str">
            <v/>
          </cell>
          <cell r="DF99" t="str">
            <v/>
          </cell>
          <cell r="DG99" t="str">
            <v/>
          </cell>
          <cell r="DH99" t="str">
            <v/>
          </cell>
          <cell r="DI99" t="str">
            <v/>
          </cell>
          <cell r="DJ99" t="str">
            <v/>
          </cell>
          <cell r="DK99" t="str">
            <v/>
          </cell>
          <cell r="DL99" t="str">
            <v/>
          </cell>
          <cell r="DM99" t="str">
            <v/>
          </cell>
          <cell r="DN99" t="str">
            <v/>
          </cell>
          <cell r="DO99" t="str">
            <v/>
          </cell>
          <cell r="DP99" t="str">
            <v/>
          </cell>
          <cell r="DQ99" t="str">
            <v/>
          </cell>
          <cell r="DR99" t="str">
            <v/>
          </cell>
          <cell r="DS99" t="str">
            <v/>
          </cell>
          <cell r="DT99" t="str">
            <v/>
          </cell>
          <cell r="DU99" t="str">
            <v/>
          </cell>
          <cell r="DV99" t="str">
            <v/>
          </cell>
          <cell r="DW99" t="str">
            <v/>
          </cell>
          <cell r="DX99" t="str">
            <v/>
          </cell>
          <cell r="DY99" t="str">
            <v/>
          </cell>
          <cell r="DZ99" t="str">
            <v/>
          </cell>
          <cell r="EA99" t="str">
            <v/>
          </cell>
          <cell r="EB99" t="str">
            <v/>
          </cell>
          <cell r="EC99" t="str">
            <v/>
          </cell>
          <cell r="ED99" t="str">
            <v/>
          </cell>
          <cell r="EE99" t="str">
            <v/>
          </cell>
          <cell r="EF99" t="str">
            <v/>
          </cell>
          <cell r="EG99" t="str">
            <v/>
          </cell>
          <cell r="EH99" t="str">
            <v/>
          </cell>
          <cell r="EI99" t="str">
            <v/>
          </cell>
          <cell r="EJ99" t="str">
            <v/>
          </cell>
          <cell r="EK99" t="str">
            <v/>
          </cell>
          <cell r="EL99" t="str">
            <v/>
          </cell>
          <cell r="EM99" t="str">
            <v/>
          </cell>
          <cell r="EN99" t="str">
            <v/>
          </cell>
          <cell r="EO99" t="str">
            <v/>
          </cell>
          <cell r="EP99" t="str">
            <v/>
          </cell>
          <cell r="EQ99" t="str">
            <v/>
          </cell>
          <cell r="ER99" t="str">
            <v/>
          </cell>
          <cell r="ES99" t="str">
            <v/>
          </cell>
          <cell r="ET99" t="str">
            <v/>
          </cell>
          <cell r="EU99" t="str">
            <v/>
          </cell>
          <cell r="EV99" t="str">
            <v/>
          </cell>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t="str">
            <v/>
          </cell>
          <cell r="AB100" t="str">
            <v/>
          </cell>
          <cell r="AC100" t="str">
            <v/>
          </cell>
          <cell r="AD100" t="str">
            <v/>
          </cell>
          <cell r="AE100" t="str">
            <v/>
          </cell>
          <cell r="AF100" t="str">
            <v/>
          </cell>
          <cell r="AG100" t="str">
            <v/>
          </cell>
          <cell r="AH100" t="str">
            <v/>
          </cell>
          <cell r="AI100" t="str">
            <v/>
          </cell>
          <cell r="AJ100" t="str">
            <v/>
          </cell>
          <cell r="AK100" t="str">
            <v/>
          </cell>
          <cell r="AL100" t="str">
            <v/>
          </cell>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t="str">
            <v/>
          </cell>
          <cell r="AZ100" t="str">
            <v/>
          </cell>
          <cell r="BA100" t="str">
            <v/>
          </cell>
          <cell r="BB100" t="str">
            <v/>
          </cell>
          <cell r="BC100" t="str">
            <v/>
          </cell>
          <cell r="BD100" t="str">
            <v/>
          </cell>
          <cell r="BE100" t="str">
            <v/>
          </cell>
          <cell r="BF100" t="str">
            <v/>
          </cell>
          <cell r="BG100" t="str">
            <v/>
          </cell>
          <cell r="BH100" t="str">
            <v/>
          </cell>
          <cell r="BJ100" t="str">
            <v/>
          </cell>
          <cell r="BK100" t="str">
            <v/>
          </cell>
          <cell r="BL100" t="str">
            <v/>
          </cell>
          <cell r="BM100" t="str">
            <v/>
          </cell>
          <cell r="BN100" t="str">
            <v/>
          </cell>
          <cell r="BO100" t="str">
            <v/>
          </cell>
          <cell r="BP100" t="str">
            <v/>
          </cell>
          <cell r="BQ100" t="str">
            <v/>
          </cell>
          <cell r="BR100" t="str">
            <v/>
          </cell>
          <cell r="BS100" t="str">
            <v/>
          </cell>
          <cell r="BT100" t="str">
            <v/>
          </cell>
          <cell r="BU100" t="str">
            <v/>
          </cell>
          <cell r="BV100" t="str">
            <v/>
          </cell>
          <cell r="BW100" t="str">
            <v/>
          </cell>
          <cell r="BX100" t="str">
            <v/>
          </cell>
          <cell r="BY100" t="str">
            <v/>
          </cell>
          <cell r="BZ100" t="str">
            <v/>
          </cell>
          <cell r="CA100" t="str">
            <v/>
          </cell>
          <cell r="CB100" t="str">
            <v/>
          </cell>
          <cell r="CC100" t="str">
            <v/>
          </cell>
          <cell r="CD100" t="str">
            <v/>
          </cell>
          <cell r="CE100" t="str">
            <v/>
          </cell>
          <cell r="CF100" t="str">
            <v/>
          </cell>
          <cell r="CG100" t="str">
            <v/>
          </cell>
          <cell r="CH100" t="str">
            <v/>
          </cell>
          <cell r="CI100" t="str">
            <v/>
          </cell>
          <cell r="CJ100" t="str">
            <v/>
          </cell>
          <cell r="CK100" t="str">
            <v/>
          </cell>
          <cell r="CL100" t="str">
            <v/>
          </cell>
          <cell r="CM100" t="str">
            <v/>
          </cell>
          <cell r="CN100" t="str">
            <v/>
          </cell>
          <cell r="CO100" t="str">
            <v/>
          </cell>
          <cell r="CP100" t="str">
            <v/>
          </cell>
          <cell r="CQ100" t="str">
            <v/>
          </cell>
          <cell r="CR100" t="str">
            <v/>
          </cell>
          <cell r="CS100" t="str">
            <v/>
          </cell>
          <cell r="CT100" t="str">
            <v/>
          </cell>
          <cell r="CU100" t="str">
            <v/>
          </cell>
          <cell r="CV100" t="str">
            <v/>
          </cell>
          <cell r="CW100" t="str">
            <v/>
          </cell>
          <cell r="CX100" t="str">
            <v/>
          </cell>
          <cell r="CY100" t="str">
            <v/>
          </cell>
          <cell r="CZ100" t="str">
            <v/>
          </cell>
          <cell r="DA100" t="str">
            <v/>
          </cell>
          <cell r="DB100" t="str">
            <v/>
          </cell>
          <cell r="DC100" t="str">
            <v/>
          </cell>
          <cell r="DD100" t="str">
            <v/>
          </cell>
          <cell r="DE100" t="str">
            <v/>
          </cell>
          <cell r="DF100" t="str">
            <v/>
          </cell>
          <cell r="DG100" t="str">
            <v/>
          </cell>
          <cell r="DH100" t="str">
            <v/>
          </cell>
          <cell r="DI100" t="str">
            <v/>
          </cell>
          <cell r="DJ100" t="str">
            <v/>
          </cell>
          <cell r="DK100" t="str">
            <v/>
          </cell>
          <cell r="DL100" t="str">
            <v/>
          </cell>
          <cell r="DM100" t="str">
            <v/>
          </cell>
          <cell r="DN100" t="str">
            <v/>
          </cell>
          <cell r="DO100" t="str">
            <v/>
          </cell>
          <cell r="DP100" t="str">
            <v/>
          </cell>
          <cell r="DQ100" t="str">
            <v/>
          </cell>
          <cell r="DR100" t="str">
            <v/>
          </cell>
          <cell r="DS100" t="str">
            <v/>
          </cell>
          <cell r="DT100" t="str">
            <v/>
          </cell>
          <cell r="DU100" t="str">
            <v/>
          </cell>
          <cell r="DV100" t="str">
            <v/>
          </cell>
          <cell r="DW100" t="str">
            <v/>
          </cell>
          <cell r="DX100" t="str">
            <v/>
          </cell>
          <cell r="DY100" t="str">
            <v/>
          </cell>
          <cell r="DZ100" t="str">
            <v/>
          </cell>
          <cell r="EA100" t="str">
            <v/>
          </cell>
          <cell r="EB100" t="str">
            <v/>
          </cell>
          <cell r="EC100" t="str">
            <v/>
          </cell>
          <cell r="ED100" t="str">
            <v/>
          </cell>
          <cell r="EE100" t="str">
            <v/>
          </cell>
          <cell r="EF100" t="str">
            <v/>
          </cell>
          <cell r="EG100" t="str">
            <v/>
          </cell>
          <cell r="EH100" t="str">
            <v/>
          </cell>
          <cell r="EI100" t="str">
            <v/>
          </cell>
          <cell r="EJ100" t="str">
            <v/>
          </cell>
          <cell r="EK100" t="str">
            <v/>
          </cell>
          <cell r="EL100" t="str">
            <v/>
          </cell>
          <cell r="EM100" t="str">
            <v/>
          </cell>
          <cell r="EN100" t="str">
            <v/>
          </cell>
          <cell r="EO100" t="str">
            <v/>
          </cell>
          <cell r="EP100" t="str">
            <v/>
          </cell>
          <cell r="EQ100" t="str">
            <v/>
          </cell>
          <cell r="ER100" t="str">
            <v/>
          </cell>
          <cell r="ES100" t="str">
            <v/>
          </cell>
          <cell r="ET100" t="str">
            <v/>
          </cell>
          <cell r="EU100" t="str">
            <v/>
          </cell>
          <cell r="EV100" t="str">
            <v/>
          </cell>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t="str">
            <v/>
          </cell>
          <cell r="AB110" t="str">
            <v/>
          </cell>
          <cell r="AC110" t="str">
            <v/>
          </cell>
          <cell r="AD110" t="str">
            <v/>
          </cell>
          <cell r="AE110" t="str">
            <v/>
          </cell>
          <cell r="AF110" t="str">
            <v/>
          </cell>
          <cell r="AG110" t="str">
            <v/>
          </cell>
          <cell r="AH110" t="str">
            <v/>
          </cell>
          <cell r="AI110" t="str">
            <v/>
          </cell>
          <cell r="AJ110" t="str">
            <v/>
          </cell>
          <cell r="AK110" t="str">
            <v/>
          </cell>
          <cell r="AL110" t="str">
            <v/>
          </cell>
          <cell r="AM110" t="str">
            <v/>
          </cell>
          <cell r="AN110" t="str">
            <v/>
          </cell>
          <cell r="AO110" t="str">
            <v/>
          </cell>
          <cell r="AP110" t="str">
            <v/>
          </cell>
          <cell r="AQ110" t="str">
            <v/>
          </cell>
          <cell r="AR110" t="str">
            <v/>
          </cell>
          <cell r="AS110" t="str">
            <v/>
          </cell>
          <cell r="AT110" t="str">
            <v/>
          </cell>
          <cell r="AU110" t="str">
            <v/>
          </cell>
          <cell r="AV110" t="str">
            <v/>
          </cell>
          <cell r="AW110" t="str">
            <v/>
          </cell>
          <cell r="AX110" t="str">
            <v/>
          </cell>
          <cell r="AY110">
            <v>0</v>
          </cell>
          <cell r="AZ110">
            <v>0</v>
          </cell>
          <cell r="BA110">
            <v>0</v>
          </cell>
          <cell r="BB110">
            <v>187.5</v>
          </cell>
          <cell r="BC110">
            <v>375</v>
          </cell>
          <cell r="BD110">
            <v>562.5</v>
          </cell>
          <cell r="BE110">
            <v>500</v>
          </cell>
          <cell r="BF110">
            <v>500</v>
          </cell>
          <cell r="BG110">
            <v>500</v>
          </cell>
          <cell r="BH110">
            <v>500</v>
          </cell>
          <cell r="BK110">
            <v>500</v>
          </cell>
          <cell r="BL110" t="str">
            <v/>
          </cell>
          <cell r="BM110" t="str">
            <v/>
          </cell>
          <cell r="BN110" t="str">
            <v/>
          </cell>
          <cell r="BO110" t="str">
            <v/>
          </cell>
          <cell r="BP110" t="str">
            <v/>
          </cell>
          <cell r="BQ110" t="str">
            <v/>
          </cell>
          <cell r="BR110" t="str">
            <v/>
          </cell>
          <cell r="BS110" t="str">
            <v/>
          </cell>
          <cell r="BT110" t="str">
            <v/>
          </cell>
          <cell r="BU110" t="str">
            <v/>
          </cell>
          <cell r="BV110" t="str">
            <v/>
          </cell>
          <cell r="BW110" t="str">
            <v/>
          </cell>
          <cell r="BX110" t="str">
            <v/>
          </cell>
          <cell r="BY110" t="str">
            <v/>
          </cell>
          <cell r="BZ110" t="str">
            <v/>
          </cell>
          <cell r="CA110" t="str">
            <v/>
          </cell>
          <cell r="CB110" t="str">
            <v/>
          </cell>
          <cell r="CC110" t="str">
            <v/>
          </cell>
          <cell r="CD110" t="str">
            <v/>
          </cell>
          <cell r="CE110" t="str">
            <v/>
          </cell>
          <cell r="CF110" t="str">
            <v/>
          </cell>
          <cell r="CG110" t="str">
            <v/>
          </cell>
          <cell r="CH110" t="str">
            <v/>
          </cell>
          <cell r="CI110" t="str">
            <v/>
          </cell>
          <cell r="CJ110" t="str">
            <v/>
          </cell>
          <cell r="CK110" t="str">
            <v/>
          </cell>
          <cell r="CL110" t="str">
            <v/>
          </cell>
          <cell r="CM110" t="str">
            <v/>
          </cell>
          <cell r="CN110" t="str">
            <v/>
          </cell>
          <cell r="CO110" t="str">
            <v/>
          </cell>
          <cell r="CP110" t="str">
            <v/>
          </cell>
          <cell r="CQ110" t="str">
            <v/>
          </cell>
          <cell r="CR110" t="str">
            <v/>
          </cell>
          <cell r="CS110" t="str">
            <v/>
          </cell>
          <cell r="CT110" t="str">
            <v/>
          </cell>
          <cell r="CU110" t="str">
            <v/>
          </cell>
          <cell r="CV110" t="str">
            <v/>
          </cell>
          <cell r="CW110" t="str">
            <v/>
          </cell>
          <cell r="CX110" t="str">
            <v/>
          </cell>
          <cell r="CY110" t="str">
            <v/>
          </cell>
          <cell r="CZ110" t="str">
            <v/>
          </cell>
          <cell r="DA110" t="str">
            <v/>
          </cell>
          <cell r="DB110" t="str">
            <v/>
          </cell>
          <cell r="DC110" t="str">
            <v/>
          </cell>
          <cell r="DD110" t="str">
            <v/>
          </cell>
          <cell r="DE110" t="str">
            <v/>
          </cell>
          <cell r="DF110" t="str">
            <v/>
          </cell>
          <cell r="DG110" t="str">
            <v/>
          </cell>
          <cell r="DH110" t="str">
            <v/>
          </cell>
          <cell r="DI110" t="str">
            <v/>
          </cell>
          <cell r="DJ110" t="str">
            <v/>
          </cell>
          <cell r="DK110" t="str">
            <v/>
          </cell>
          <cell r="DL110" t="str">
            <v/>
          </cell>
          <cell r="DM110" t="str">
            <v/>
          </cell>
          <cell r="DN110" t="str">
            <v/>
          </cell>
          <cell r="DO110" t="str">
            <v/>
          </cell>
          <cell r="DP110" t="str">
            <v/>
          </cell>
          <cell r="DQ110" t="str">
            <v/>
          </cell>
          <cell r="DR110" t="str">
            <v/>
          </cell>
          <cell r="DS110" t="str">
            <v/>
          </cell>
          <cell r="DT110" t="str">
            <v/>
          </cell>
          <cell r="DU110" t="str">
            <v/>
          </cell>
          <cell r="DV110" t="str">
            <v/>
          </cell>
          <cell r="DW110" t="str">
            <v/>
          </cell>
          <cell r="DX110" t="str">
            <v/>
          </cell>
          <cell r="DY110" t="str">
            <v/>
          </cell>
          <cell r="DZ110" t="str">
            <v/>
          </cell>
          <cell r="EA110" t="str">
            <v/>
          </cell>
          <cell r="EB110" t="str">
            <v/>
          </cell>
          <cell r="EC110" t="str">
            <v/>
          </cell>
          <cell r="ED110" t="str">
            <v/>
          </cell>
          <cell r="EE110" t="str">
            <v/>
          </cell>
          <cell r="EF110" t="str">
            <v/>
          </cell>
          <cell r="EG110" t="str">
            <v/>
          </cell>
          <cell r="EH110" t="str">
            <v/>
          </cell>
          <cell r="EI110" t="str">
            <v/>
          </cell>
          <cell r="EJ110" t="str">
            <v/>
          </cell>
          <cell r="EK110" t="str">
            <v/>
          </cell>
          <cell r="EL110" t="str">
            <v/>
          </cell>
          <cell r="EM110" t="str">
            <v/>
          </cell>
          <cell r="EN110" t="str">
            <v/>
          </cell>
          <cell r="EO110" t="str">
            <v/>
          </cell>
          <cell r="EP110" t="str">
            <v/>
          </cell>
          <cell r="EQ110" t="str">
            <v/>
          </cell>
          <cell r="ER110" t="str">
            <v/>
          </cell>
          <cell r="ES110" t="str">
            <v/>
          </cell>
          <cell r="ET110" t="str">
            <v/>
          </cell>
          <cell r="EU110" t="str">
            <v/>
          </cell>
          <cell r="EV110" t="str">
            <v/>
          </cell>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t="str">
            <v/>
          </cell>
          <cell r="AB111" t="str">
            <v/>
          </cell>
          <cell r="AC111" t="str">
            <v/>
          </cell>
          <cell r="AD111" t="str">
            <v/>
          </cell>
          <cell r="AE111" t="str">
            <v/>
          </cell>
          <cell r="AF111" t="str">
            <v/>
          </cell>
          <cell r="AG111" t="str">
            <v/>
          </cell>
          <cell r="AH111" t="str">
            <v/>
          </cell>
          <cell r="AI111" t="str">
            <v/>
          </cell>
          <cell r="AJ111" t="str">
            <v/>
          </cell>
          <cell r="AK111" t="str">
            <v/>
          </cell>
          <cell r="AL111" t="str">
            <v/>
          </cell>
          <cell r="AM111" t="str">
            <v/>
          </cell>
          <cell r="AN111" t="str">
            <v/>
          </cell>
          <cell r="AO111" t="str">
            <v/>
          </cell>
          <cell r="AP111" t="str">
            <v/>
          </cell>
          <cell r="AQ111" t="str">
            <v/>
          </cell>
          <cell r="AR111" t="str">
            <v/>
          </cell>
          <cell r="AS111" t="str">
            <v/>
          </cell>
          <cell r="AT111" t="str">
            <v/>
          </cell>
          <cell r="AU111" t="str">
            <v/>
          </cell>
          <cell r="AV111" t="str">
            <v/>
          </cell>
          <cell r="AW111" t="str">
            <v/>
          </cell>
          <cell r="AX111" t="str">
            <v/>
          </cell>
          <cell r="AY111">
            <v>0</v>
          </cell>
          <cell r="AZ111">
            <v>0</v>
          </cell>
          <cell r="BA111">
            <v>0</v>
          </cell>
          <cell r="BB111">
            <v>187.5</v>
          </cell>
          <cell r="BC111">
            <v>375</v>
          </cell>
          <cell r="BD111">
            <v>562.5</v>
          </cell>
          <cell r="BE111">
            <v>500</v>
          </cell>
          <cell r="BF111">
            <v>500</v>
          </cell>
          <cell r="BG111">
            <v>500</v>
          </cell>
          <cell r="BH111">
            <v>500</v>
          </cell>
          <cell r="BK111">
            <v>500</v>
          </cell>
          <cell r="BL111" t="str">
            <v/>
          </cell>
          <cell r="BM111" t="str">
            <v/>
          </cell>
          <cell r="BN111" t="str">
            <v/>
          </cell>
          <cell r="BO111" t="str">
            <v/>
          </cell>
          <cell r="BP111" t="str">
            <v/>
          </cell>
          <cell r="BQ111" t="str">
            <v/>
          </cell>
          <cell r="BR111" t="str">
            <v/>
          </cell>
          <cell r="BS111" t="str">
            <v/>
          </cell>
          <cell r="BT111" t="str">
            <v/>
          </cell>
          <cell r="BU111" t="str">
            <v/>
          </cell>
          <cell r="BV111" t="str">
            <v/>
          </cell>
          <cell r="BW111" t="str">
            <v/>
          </cell>
          <cell r="BX111" t="str">
            <v/>
          </cell>
          <cell r="BY111" t="str">
            <v/>
          </cell>
          <cell r="BZ111" t="str">
            <v/>
          </cell>
          <cell r="CA111" t="str">
            <v/>
          </cell>
          <cell r="CB111" t="str">
            <v/>
          </cell>
          <cell r="CC111" t="str">
            <v/>
          </cell>
          <cell r="CD111" t="str">
            <v/>
          </cell>
          <cell r="CE111" t="str">
            <v/>
          </cell>
          <cell r="CF111" t="str">
            <v/>
          </cell>
          <cell r="CG111" t="str">
            <v/>
          </cell>
          <cell r="CH111" t="str">
            <v/>
          </cell>
          <cell r="CI111" t="str">
            <v/>
          </cell>
          <cell r="CJ111" t="str">
            <v/>
          </cell>
          <cell r="CK111" t="str">
            <v/>
          </cell>
          <cell r="CL111" t="str">
            <v/>
          </cell>
          <cell r="CM111" t="str">
            <v/>
          </cell>
          <cell r="CN111" t="str">
            <v/>
          </cell>
          <cell r="CO111" t="str">
            <v/>
          </cell>
          <cell r="CP111" t="str">
            <v/>
          </cell>
          <cell r="CQ111" t="str">
            <v/>
          </cell>
          <cell r="CR111" t="str">
            <v/>
          </cell>
          <cell r="CS111" t="str">
            <v/>
          </cell>
          <cell r="CT111" t="str">
            <v/>
          </cell>
          <cell r="CU111" t="str">
            <v/>
          </cell>
          <cell r="CV111" t="str">
            <v/>
          </cell>
          <cell r="CW111" t="str">
            <v/>
          </cell>
          <cell r="CX111" t="str">
            <v/>
          </cell>
          <cell r="CY111" t="str">
            <v/>
          </cell>
          <cell r="CZ111" t="str">
            <v/>
          </cell>
          <cell r="DA111" t="str">
            <v/>
          </cell>
          <cell r="DB111" t="str">
            <v/>
          </cell>
          <cell r="DC111" t="str">
            <v/>
          </cell>
          <cell r="DD111" t="str">
            <v/>
          </cell>
          <cell r="DE111" t="str">
            <v/>
          </cell>
          <cell r="DF111" t="str">
            <v/>
          </cell>
          <cell r="DG111" t="str">
            <v/>
          </cell>
          <cell r="DH111" t="str">
            <v/>
          </cell>
          <cell r="DI111" t="str">
            <v/>
          </cell>
          <cell r="DJ111" t="str">
            <v/>
          </cell>
          <cell r="DK111" t="str">
            <v/>
          </cell>
          <cell r="DL111" t="str">
            <v/>
          </cell>
          <cell r="DM111" t="str">
            <v/>
          </cell>
          <cell r="DN111" t="str">
            <v/>
          </cell>
          <cell r="DO111" t="str">
            <v/>
          </cell>
          <cell r="DP111" t="str">
            <v/>
          </cell>
          <cell r="DQ111" t="str">
            <v/>
          </cell>
          <cell r="DR111" t="str">
            <v/>
          </cell>
          <cell r="DS111" t="str">
            <v/>
          </cell>
          <cell r="DT111" t="str">
            <v/>
          </cell>
          <cell r="DU111" t="str">
            <v/>
          </cell>
          <cell r="DV111" t="str">
            <v/>
          </cell>
          <cell r="DW111" t="str">
            <v/>
          </cell>
          <cell r="DX111" t="str">
            <v/>
          </cell>
          <cell r="DY111" t="str">
            <v/>
          </cell>
          <cell r="DZ111" t="str">
            <v/>
          </cell>
          <cell r="EA111" t="str">
            <v/>
          </cell>
          <cell r="EB111" t="str">
            <v/>
          </cell>
          <cell r="EC111" t="str">
            <v/>
          </cell>
          <cell r="ED111" t="str">
            <v/>
          </cell>
          <cell r="EE111" t="str">
            <v/>
          </cell>
          <cell r="EF111" t="str">
            <v/>
          </cell>
          <cell r="EG111" t="str">
            <v/>
          </cell>
          <cell r="EH111" t="str">
            <v/>
          </cell>
          <cell r="EI111" t="str">
            <v/>
          </cell>
          <cell r="EJ111" t="str">
            <v/>
          </cell>
          <cell r="EK111" t="str">
            <v/>
          </cell>
          <cell r="EL111" t="str">
            <v/>
          </cell>
          <cell r="EM111" t="str">
            <v/>
          </cell>
          <cell r="EN111" t="str">
            <v/>
          </cell>
          <cell r="EO111" t="str">
            <v/>
          </cell>
          <cell r="EP111" t="str">
            <v/>
          </cell>
          <cell r="EQ111" t="str">
            <v/>
          </cell>
          <cell r="ER111" t="str">
            <v/>
          </cell>
          <cell r="ES111" t="str">
            <v/>
          </cell>
          <cell r="ET111" t="str">
            <v/>
          </cell>
          <cell r="EU111" t="str">
            <v/>
          </cell>
          <cell r="EV111" t="str">
            <v/>
          </cell>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t="str">
            <v/>
          </cell>
          <cell r="AB112" t="str">
            <v/>
          </cell>
          <cell r="AC112" t="str">
            <v/>
          </cell>
          <cell r="AD112" t="str">
            <v/>
          </cell>
          <cell r="AE112" t="str">
            <v/>
          </cell>
          <cell r="AF112" t="str">
            <v/>
          </cell>
          <cell r="AG112" t="str">
            <v/>
          </cell>
          <cell r="AH112" t="str">
            <v/>
          </cell>
          <cell r="AI112" t="str">
            <v/>
          </cell>
          <cell r="AJ112" t="str">
            <v/>
          </cell>
          <cell r="AK112" t="str">
            <v/>
          </cell>
          <cell r="AL112" t="str">
            <v/>
          </cell>
          <cell r="AM112" t="str">
            <v/>
          </cell>
          <cell r="AN112" t="str">
            <v/>
          </cell>
          <cell r="AO112" t="str">
            <v/>
          </cell>
          <cell r="AP112" t="str">
            <v/>
          </cell>
          <cell r="AQ112" t="str">
            <v/>
          </cell>
          <cell r="AR112" t="str">
            <v/>
          </cell>
          <cell r="AS112" t="str">
            <v/>
          </cell>
          <cell r="AT112" t="str">
            <v/>
          </cell>
          <cell r="AU112" t="str">
            <v/>
          </cell>
          <cell r="AV112" t="str">
            <v/>
          </cell>
          <cell r="AW112" t="str">
            <v/>
          </cell>
          <cell r="AX112" t="str">
            <v/>
          </cell>
          <cell r="AY112" t="str">
            <v/>
          </cell>
          <cell r="AZ112" t="str">
            <v/>
          </cell>
          <cell r="BA112" t="str">
            <v/>
          </cell>
          <cell r="BB112" t="str">
            <v/>
          </cell>
          <cell r="BC112" t="str">
            <v/>
          </cell>
          <cell r="BD112" t="str">
            <v/>
          </cell>
          <cell r="BE112" t="str">
            <v/>
          </cell>
          <cell r="BF112" t="str">
            <v/>
          </cell>
          <cell r="BG112">
            <v>225</v>
          </cell>
          <cell r="BH112">
            <v>450</v>
          </cell>
          <cell r="BK112">
            <v>900</v>
          </cell>
          <cell r="BL112">
            <v>900</v>
          </cell>
          <cell r="BM112">
            <v>900</v>
          </cell>
          <cell r="BN112" t="str">
            <v/>
          </cell>
          <cell r="BO112" t="str">
            <v/>
          </cell>
          <cell r="BP112" t="str">
            <v/>
          </cell>
          <cell r="BQ112" t="str">
            <v/>
          </cell>
          <cell r="BR112" t="str">
            <v/>
          </cell>
          <cell r="BS112" t="str">
            <v/>
          </cell>
          <cell r="BT112" t="str">
            <v/>
          </cell>
          <cell r="BU112" t="str">
            <v/>
          </cell>
          <cell r="BV112" t="str">
            <v/>
          </cell>
          <cell r="BW112" t="str">
            <v/>
          </cell>
          <cell r="BX112" t="str">
            <v/>
          </cell>
          <cell r="BY112" t="str">
            <v/>
          </cell>
          <cell r="BZ112" t="str">
            <v/>
          </cell>
          <cell r="CA112" t="str">
            <v/>
          </cell>
          <cell r="CB112" t="str">
            <v/>
          </cell>
          <cell r="CC112" t="str">
            <v/>
          </cell>
          <cell r="CD112" t="str">
            <v/>
          </cell>
          <cell r="CE112" t="str">
            <v/>
          </cell>
          <cell r="CF112" t="str">
            <v/>
          </cell>
          <cell r="CG112" t="str">
            <v/>
          </cell>
          <cell r="CH112" t="str">
            <v/>
          </cell>
          <cell r="CI112" t="str">
            <v/>
          </cell>
          <cell r="CJ112" t="str">
            <v/>
          </cell>
          <cell r="CK112" t="str">
            <v/>
          </cell>
          <cell r="CL112" t="str">
            <v/>
          </cell>
          <cell r="CM112" t="str">
            <v/>
          </cell>
          <cell r="CN112" t="str">
            <v/>
          </cell>
          <cell r="CO112" t="str">
            <v/>
          </cell>
          <cell r="CP112" t="str">
            <v/>
          </cell>
          <cell r="CQ112" t="str">
            <v/>
          </cell>
          <cell r="CR112" t="str">
            <v/>
          </cell>
          <cell r="CS112" t="str">
            <v/>
          </cell>
          <cell r="CT112" t="str">
            <v/>
          </cell>
          <cell r="CU112" t="str">
            <v/>
          </cell>
          <cell r="CV112" t="str">
            <v/>
          </cell>
          <cell r="CW112" t="str">
            <v/>
          </cell>
          <cell r="CX112" t="str">
            <v/>
          </cell>
          <cell r="CY112" t="str">
            <v/>
          </cell>
          <cell r="CZ112" t="str">
            <v/>
          </cell>
          <cell r="DA112" t="str">
            <v/>
          </cell>
          <cell r="DB112" t="str">
            <v/>
          </cell>
          <cell r="DC112" t="str">
            <v/>
          </cell>
          <cell r="DD112" t="str">
            <v/>
          </cell>
          <cell r="DE112" t="str">
            <v/>
          </cell>
          <cell r="DF112" t="str">
            <v/>
          </cell>
          <cell r="DG112" t="str">
            <v/>
          </cell>
          <cell r="DH112" t="str">
            <v/>
          </cell>
          <cell r="DI112" t="str">
            <v/>
          </cell>
          <cell r="DJ112" t="str">
            <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t="str">
            <v/>
          </cell>
          <cell r="DX112" t="str">
            <v/>
          </cell>
          <cell r="DY112" t="str">
            <v/>
          </cell>
          <cell r="DZ112" t="str">
            <v/>
          </cell>
          <cell r="EA112" t="str">
            <v/>
          </cell>
          <cell r="EB112" t="str">
            <v/>
          </cell>
          <cell r="EC112" t="str">
            <v/>
          </cell>
          <cell r="ED112" t="str">
            <v/>
          </cell>
          <cell r="EE112" t="str">
            <v/>
          </cell>
          <cell r="EF112" t="str">
            <v/>
          </cell>
          <cell r="EG112" t="str">
            <v/>
          </cell>
          <cell r="EH112" t="str">
            <v/>
          </cell>
          <cell r="EI112" t="str">
            <v/>
          </cell>
          <cell r="EJ112" t="str">
            <v/>
          </cell>
          <cell r="EK112" t="str">
            <v/>
          </cell>
          <cell r="EL112" t="str">
            <v/>
          </cell>
          <cell r="EM112" t="str">
            <v/>
          </cell>
          <cell r="EN112" t="str">
            <v/>
          </cell>
          <cell r="EO112" t="str">
            <v/>
          </cell>
          <cell r="EP112" t="str">
            <v/>
          </cell>
          <cell r="EQ112" t="str">
            <v/>
          </cell>
          <cell r="ER112" t="str">
            <v/>
          </cell>
          <cell r="ES112" t="str">
            <v/>
          </cell>
          <cell r="ET112" t="str">
            <v/>
          </cell>
          <cell r="EU112" t="str">
            <v/>
          </cell>
          <cell r="EV112" t="str">
            <v/>
          </cell>
        </row>
        <row r="114">
          <cell r="T114" t="str">
            <v>BUDGET FORECAST</v>
          </cell>
          <cell r="W114">
            <v>153000</v>
          </cell>
          <cell r="X114">
            <v>40800</v>
          </cell>
          <cell r="AA114" t="str">
            <v/>
          </cell>
          <cell r="AB114" t="str">
            <v/>
          </cell>
          <cell r="AC114" t="str">
            <v/>
          </cell>
          <cell r="AD114" t="str">
            <v/>
          </cell>
          <cell r="AE114" t="str">
            <v/>
          </cell>
          <cell r="AF114" t="str">
            <v/>
          </cell>
          <cell r="AG114" t="str">
            <v/>
          </cell>
          <cell r="AH114" t="str">
            <v/>
          </cell>
          <cell r="AI114" t="str">
            <v/>
          </cell>
          <cell r="AJ114" t="str">
            <v/>
          </cell>
          <cell r="AK114" t="str">
            <v/>
          </cell>
          <cell r="AL114" t="str">
            <v/>
          </cell>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t="str">
            <v/>
          </cell>
          <cell r="AC115" t="str">
            <v/>
          </cell>
          <cell r="AD115" t="str">
            <v/>
          </cell>
          <cell r="AE115" t="str">
            <v/>
          </cell>
          <cell r="AF115" t="str">
            <v/>
          </cell>
          <cell r="AG115" t="str">
            <v/>
          </cell>
          <cell r="AH115" t="str">
            <v/>
          </cell>
          <cell r="AI115" t="str">
            <v/>
          </cell>
          <cell r="AJ115" t="str">
            <v/>
          </cell>
          <cell r="AK115" t="str">
            <v/>
          </cell>
          <cell r="AL115" t="str">
            <v/>
          </cell>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t="str">
            <v/>
          </cell>
          <cell r="BB115" t="str">
            <v/>
          </cell>
          <cell r="BC115" t="str">
            <v/>
          </cell>
          <cell r="BD115" t="str">
            <v/>
          </cell>
          <cell r="BE115" t="str">
            <v/>
          </cell>
          <cell r="BF115" t="str">
            <v/>
          </cell>
          <cell r="BG115" t="str">
            <v/>
          </cell>
          <cell r="BH115" t="str">
            <v/>
          </cell>
          <cell r="BI115" t="str">
            <v/>
          </cell>
          <cell r="BJ115" t="str">
            <v/>
          </cell>
          <cell r="BK115" t="str">
            <v/>
          </cell>
          <cell r="BL115" t="str">
            <v/>
          </cell>
          <cell r="BM115" t="str">
            <v/>
          </cell>
        </row>
        <row r="116">
          <cell r="V116" t="str">
            <v>PRE PROD</v>
          </cell>
          <cell r="W116">
            <v>30</v>
          </cell>
          <cell r="X116">
            <v>180000</v>
          </cell>
          <cell r="AA116">
            <v>180000</v>
          </cell>
          <cell r="AB116" t="str">
            <v/>
          </cell>
          <cell r="AC116" t="str">
            <v/>
          </cell>
          <cell r="AD116" t="str">
            <v/>
          </cell>
          <cell r="AE116" t="str">
            <v/>
          </cell>
          <cell r="AF116" t="str">
            <v/>
          </cell>
          <cell r="AG116" t="str">
            <v/>
          </cell>
          <cell r="AH116" t="str">
            <v/>
          </cell>
          <cell r="AI116" t="str">
            <v/>
          </cell>
          <cell r="AJ116" t="str">
            <v/>
          </cell>
          <cell r="AK116" t="str">
            <v/>
          </cell>
          <cell r="AL116" t="str">
            <v/>
          </cell>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Y116" t="str">
            <v/>
          </cell>
          <cell r="BZ116" t="str">
            <v/>
          </cell>
          <cell r="CA116" t="str">
            <v/>
          </cell>
          <cell r="CB116" t="str">
            <v/>
          </cell>
          <cell r="CC116" t="str">
            <v/>
          </cell>
          <cell r="CD116" t="str">
            <v/>
          </cell>
          <cell r="CE116" t="str">
            <v/>
          </cell>
          <cell r="CF116" t="str">
            <v/>
          </cell>
          <cell r="CG116" t="str">
            <v/>
          </cell>
          <cell r="CH116" t="str">
            <v/>
          </cell>
          <cell r="CI116" t="str">
            <v/>
          </cell>
          <cell r="CJ116" t="str">
            <v/>
          </cell>
          <cell r="CK116" t="str">
            <v/>
          </cell>
          <cell r="CL116" t="str">
            <v/>
          </cell>
          <cell r="CM116" t="str">
            <v/>
          </cell>
          <cell r="CN116" t="str">
            <v/>
          </cell>
          <cell r="CO116" t="str">
            <v/>
          </cell>
          <cell r="CP116" t="str">
            <v/>
          </cell>
          <cell r="CQ116" t="str">
            <v/>
          </cell>
          <cell r="CR116" t="str">
            <v/>
          </cell>
          <cell r="CS116" t="str">
            <v/>
          </cell>
          <cell r="CT116" t="str">
            <v/>
          </cell>
          <cell r="CU116" t="str">
            <v/>
          </cell>
          <cell r="CV116" t="str">
            <v/>
          </cell>
          <cell r="CW116" t="str">
            <v/>
          </cell>
          <cell r="CX116" t="str">
            <v/>
          </cell>
          <cell r="CY116" t="str">
            <v/>
          </cell>
          <cell r="CZ116" t="str">
            <v/>
          </cell>
          <cell r="DA116" t="str">
            <v/>
          </cell>
          <cell r="DB116" t="str">
            <v/>
          </cell>
          <cell r="DC116" t="str">
            <v/>
          </cell>
          <cell r="DD116" t="str">
            <v/>
          </cell>
          <cell r="DE116" t="str">
            <v/>
          </cell>
          <cell r="DF116" t="str">
            <v/>
          </cell>
          <cell r="DG116" t="str">
            <v/>
          </cell>
          <cell r="DH116" t="str">
            <v/>
          </cell>
          <cell r="DI116" t="str">
            <v/>
          </cell>
          <cell r="DJ116" t="str">
            <v/>
          </cell>
          <cell r="DK116" t="str">
            <v/>
          </cell>
          <cell r="DL116" t="str">
            <v/>
          </cell>
          <cell r="DM116" t="str">
            <v/>
          </cell>
          <cell r="DN116" t="str">
            <v/>
          </cell>
          <cell r="DO116" t="str">
            <v/>
          </cell>
          <cell r="DP116" t="str">
            <v/>
          </cell>
          <cell r="DQ116" t="str">
            <v/>
          </cell>
          <cell r="DR116" t="str">
            <v/>
          </cell>
          <cell r="DS116" t="str">
            <v/>
          </cell>
          <cell r="DT116" t="str">
            <v/>
          </cell>
          <cell r="DU116" t="str">
            <v/>
          </cell>
          <cell r="DV116" t="str">
            <v/>
          </cell>
          <cell r="DW116" t="str">
            <v/>
          </cell>
          <cell r="DX116" t="str">
            <v/>
          </cell>
          <cell r="DY116" t="str">
            <v/>
          </cell>
          <cell r="DZ116" t="str">
            <v/>
          </cell>
          <cell r="EA116" t="str">
            <v/>
          </cell>
          <cell r="EB116" t="str">
            <v/>
          </cell>
          <cell r="EC116" t="str">
            <v/>
          </cell>
          <cell r="ED116" t="str">
            <v/>
          </cell>
          <cell r="EE116" t="str">
            <v/>
          </cell>
          <cell r="EF116" t="str">
            <v/>
          </cell>
          <cell r="EG116" t="str">
            <v/>
          </cell>
          <cell r="EH116" t="str">
            <v/>
          </cell>
          <cell r="EI116" t="str">
            <v/>
          </cell>
          <cell r="EJ116" t="str">
            <v/>
          </cell>
          <cell r="EK116" t="str">
            <v/>
          </cell>
          <cell r="EL116" t="str">
            <v/>
          </cell>
          <cell r="EM116" t="str">
            <v/>
          </cell>
          <cell r="EN116" t="str">
            <v/>
          </cell>
          <cell r="EO116" t="str">
            <v/>
          </cell>
          <cell r="EP116" t="str">
            <v/>
          </cell>
          <cell r="EQ116" t="str">
            <v/>
          </cell>
          <cell r="ER116" t="str">
            <v/>
          </cell>
          <cell r="ES116" t="str">
            <v/>
          </cell>
          <cell r="ET116" t="str">
            <v/>
          </cell>
          <cell r="EU116" t="str">
            <v/>
          </cell>
          <cell r="EV116" t="str">
            <v/>
          </cell>
          <cell r="EW116" t="str">
            <v/>
          </cell>
          <cell r="EX116" t="str">
            <v/>
          </cell>
          <cell r="EY116" t="str">
            <v/>
          </cell>
          <cell r="EZ116" t="str">
            <v/>
          </cell>
          <cell r="FA116" t="str">
            <v/>
          </cell>
          <cell r="FB116" t="str">
            <v/>
          </cell>
          <cell r="FC116" t="str">
            <v/>
          </cell>
          <cell r="FD116" t="str">
            <v/>
          </cell>
          <cell r="FE116" t="str">
            <v/>
          </cell>
          <cell r="FF116" t="str">
            <v/>
          </cell>
          <cell r="FG116" t="str">
            <v/>
          </cell>
          <cell r="FH116" t="str">
            <v/>
          </cell>
          <cell r="FI116" t="str">
            <v/>
          </cell>
        </row>
        <row r="117">
          <cell r="V117" t="str">
            <v>BACKGROUNDS</v>
          </cell>
          <cell r="W117">
            <v>12</v>
          </cell>
          <cell r="X117">
            <v>60000</v>
          </cell>
          <cell r="AA117">
            <v>59999.974293795312</v>
          </cell>
          <cell r="AB117" t="str">
            <v/>
          </cell>
          <cell r="AC117" t="str">
            <v/>
          </cell>
          <cell r="AD117" t="str">
            <v/>
          </cell>
          <cell r="AE117" t="str">
            <v/>
          </cell>
          <cell r="AF117" t="str">
            <v/>
          </cell>
          <cell r="AG117" t="str">
            <v/>
          </cell>
          <cell r="AH117" t="str">
            <v/>
          </cell>
          <cell r="AI117" t="str">
            <v/>
          </cell>
          <cell r="AJ117" t="str">
            <v/>
          </cell>
          <cell r="AK117" t="str">
            <v/>
          </cell>
          <cell r="AL117" t="str">
            <v/>
          </cell>
          <cell r="AM117" t="str">
            <v/>
          </cell>
          <cell r="AN117" t="str">
            <v/>
          </cell>
          <cell r="AO117" t="str">
            <v/>
          </cell>
          <cell r="AP117" t="str">
            <v/>
          </cell>
          <cell r="AQ117" t="str">
            <v/>
          </cell>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t="str">
            <v/>
          </cell>
          <cell r="BJ117">
            <v>75000</v>
          </cell>
          <cell r="BK117" t="str">
            <v/>
          </cell>
          <cell r="BL117" t="str">
            <v/>
          </cell>
          <cell r="BM117" t="str">
            <v/>
          </cell>
          <cell r="BN117" t="str">
            <v/>
          </cell>
          <cell r="BO117" t="str">
            <v/>
          </cell>
          <cell r="BP117" t="str">
            <v/>
          </cell>
          <cell r="BQ117" t="str">
            <v/>
          </cell>
          <cell r="BR117" t="str">
            <v/>
          </cell>
          <cell r="BS117" t="str">
            <v/>
          </cell>
          <cell r="BT117" t="str">
            <v/>
          </cell>
          <cell r="BU117" t="str">
            <v/>
          </cell>
          <cell r="BV117" t="str">
            <v/>
          </cell>
          <cell r="BW117" t="str">
            <v/>
          </cell>
          <cell r="BX117" t="str">
            <v/>
          </cell>
          <cell r="BY117" t="str">
            <v/>
          </cell>
          <cell r="BZ117" t="str">
            <v/>
          </cell>
          <cell r="CA117" t="str">
            <v/>
          </cell>
          <cell r="CB117" t="str">
            <v/>
          </cell>
          <cell r="CC117" t="str">
            <v/>
          </cell>
          <cell r="CD117" t="str">
            <v/>
          </cell>
          <cell r="CE117" t="str">
            <v/>
          </cell>
          <cell r="CF117" t="str">
            <v/>
          </cell>
          <cell r="CG117" t="str">
            <v/>
          </cell>
          <cell r="CH117" t="str">
            <v/>
          </cell>
          <cell r="CI117" t="str">
            <v/>
          </cell>
          <cell r="CJ117" t="str">
            <v/>
          </cell>
          <cell r="CK117" t="str">
            <v/>
          </cell>
          <cell r="CL117" t="str">
            <v/>
          </cell>
          <cell r="CM117" t="str">
            <v/>
          </cell>
          <cell r="CN117" t="str">
            <v/>
          </cell>
          <cell r="CO117" t="str">
            <v/>
          </cell>
          <cell r="CP117" t="str">
            <v/>
          </cell>
          <cell r="CQ117" t="str">
            <v/>
          </cell>
          <cell r="CR117" t="str">
            <v/>
          </cell>
          <cell r="CS117" t="str">
            <v/>
          </cell>
          <cell r="CT117" t="str">
            <v/>
          </cell>
          <cell r="CU117" t="str">
            <v/>
          </cell>
          <cell r="CV117" t="str">
            <v/>
          </cell>
          <cell r="CW117" t="str">
            <v/>
          </cell>
          <cell r="CX117" t="str">
            <v/>
          </cell>
          <cell r="CY117" t="str">
            <v/>
          </cell>
          <cell r="CZ117" t="str">
            <v/>
          </cell>
          <cell r="DA117" t="str">
            <v/>
          </cell>
          <cell r="DB117" t="str">
            <v/>
          </cell>
          <cell r="DC117" t="str">
            <v/>
          </cell>
          <cell r="DD117" t="str">
            <v/>
          </cell>
          <cell r="DE117" t="str">
            <v/>
          </cell>
          <cell r="DF117" t="str">
            <v/>
          </cell>
          <cell r="DG117" t="str">
            <v/>
          </cell>
          <cell r="DH117" t="str">
            <v/>
          </cell>
          <cell r="DI117" t="str">
            <v/>
          </cell>
          <cell r="DJ117" t="str">
            <v/>
          </cell>
          <cell r="DK117" t="str">
            <v/>
          </cell>
          <cell r="DL117" t="str">
            <v/>
          </cell>
          <cell r="DM117" t="str">
            <v/>
          </cell>
          <cell r="DN117" t="str">
            <v/>
          </cell>
          <cell r="DO117" t="str">
            <v/>
          </cell>
          <cell r="DP117" t="str">
            <v/>
          </cell>
          <cell r="DQ117" t="str">
            <v/>
          </cell>
          <cell r="DR117" t="str">
            <v/>
          </cell>
          <cell r="DS117" t="str">
            <v/>
          </cell>
          <cell r="DT117" t="str">
            <v/>
          </cell>
          <cell r="DU117" t="str">
            <v/>
          </cell>
          <cell r="DV117" t="str">
            <v/>
          </cell>
          <cell r="DW117" t="str">
            <v/>
          </cell>
          <cell r="DX117" t="str">
            <v/>
          </cell>
          <cell r="DY117" t="str">
            <v/>
          </cell>
          <cell r="DZ117" t="str">
            <v/>
          </cell>
          <cell r="EA117" t="str">
            <v/>
          </cell>
          <cell r="EB117" t="str">
            <v/>
          </cell>
          <cell r="EC117" t="str">
            <v/>
          </cell>
          <cell r="ED117" t="str">
            <v/>
          </cell>
          <cell r="EE117" t="str">
            <v/>
          </cell>
          <cell r="EF117" t="str">
            <v/>
          </cell>
          <cell r="EG117" t="str">
            <v/>
          </cell>
          <cell r="EH117" t="str">
            <v/>
          </cell>
          <cell r="EI117" t="str">
            <v/>
          </cell>
          <cell r="EJ117" t="str">
            <v/>
          </cell>
          <cell r="EK117" t="str">
            <v/>
          </cell>
          <cell r="EL117" t="str">
            <v/>
          </cell>
          <cell r="EM117" t="str">
            <v/>
          </cell>
          <cell r="EN117" t="str">
            <v/>
          </cell>
          <cell r="EO117" t="str">
            <v/>
          </cell>
          <cell r="EP117" t="str">
            <v/>
          </cell>
          <cell r="EQ117" t="str">
            <v/>
          </cell>
          <cell r="ER117" t="str">
            <v/>
          </cell>
          <cell r="ES117" t="str">
            <v/>
          </cell>
          <cell r="ET117" t="str">
            <v/>
          </cell>
          <cell r="EU117" t="str">
            <v/>
          </cell>
          <cell r="EV117" t="str">
            <v/>
          </cell>
          <cell r="EW117" t="str">
            <v/>
          </cell>
          <cell r="EX117" t="str">
            <v/>
          </cell>
          <cell r="EY117" t="str">
            <v/>
          </cell>
          <cell r="EZ117" t="str">
            <v/>
          </cell>
          <cell r="FA117" t="str">
            <v/>
          </cell>
          <cell r="FB117" t="str">
            <v/>
          </cell>
          <cell r="FC117" t="str">
            <v/>
          </cell>
          <cell r="FD117" t="str">
            <v/>
          </cell>
          <cell r="FE117" t="str">
            <v/>
          </cell>
          <cell r="FF117" t="str">
            <v/>
          </cell>
          <cell r="FG117" t="str">
            <v/>
          </cell>
          <cell r="FH117" t="str">
            <v/>
          </cell>
          <cell r="FI117" t="str">
            <v/>
          </cell>
        </row>
        <row r="118">
          <cell r="V118" t="str">
            <v>PRODUCTION</v>
          </cell>
          <cell r="W118">
            <v>150</v>
          </cell>
          <cell r="X118">
            <v>950000</v>
          </cell>
          <cell r="AA118">
            <v>950000.03</v>
          </cell>
          <cell r="AB118" t="str">
            <v/>
          </cell>
          <cell r="AC118" t="str">
            <v/>
          </cell>
          <cell r="AD118" t="str">
            <v/>
          </cell>
          <cell r="AE118" t="str">
            <v/>
          </cell>
          <cell r="AF118" t="str">
            <v/>
          </cell>
          <cell r="AG118" t="str">
            <v/>
          </cell>
          <cell r="AH118" t="str">
            <v/>
          </cell>
          <cell r="AI118" t="str">
            <v/>
          </cell>
          <cell r="AJ118" t="str">
            <v/>
          </cell>
          <cell r="AK118" t="str">
            <v/>
          </cell>
          <cell r="AL118" t="str">
            <v/>
          </cell>
          <cell r="AM118" t="str">
            <v/>
          </cell>
          <cell r="AN118" t="str">
            <v/>
          </cell>
          <cell r="AO118" t="str">
            <v/>
          </cell>
          <cell r="AP118" t="str">
            <v/>
          </cell>
          <cell r="AQ118" t="str">
            <v/>
          </cell>
          <cell r="AR118" t="str">
            <v/>
          </cell>
          <cell r="AS118" t="str">
            <v/>
          </cell>
          <cell r="AT118" t="str">
            <v/>
          </cell>
          <cell r="AU118" t="str">
            <v/>
          </cell>
          <cell r="AV118" t="str">
            <v/>
          </cell>
          <cell r="AW118" t="str">
            <v/>
          </cell>
          <cell r="AX118" t="str">
            <v/>
          </cell>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t="str">
            <v/>
          </cell>
          <cell r="BJ118">
            <v>155714.29</v>
          </cell>
          <cell r="BK118">
            <v>130000</v>
          </cell>
          <cell r="BL118" t="str">
            <v/>
          </cell>
          <cell r="BM118" t="str">
            <v/>
          </cell>
          <cell r="BN118" t="str">
            <v/>
          </cell>
          <cell r="BO118" t="str">
            <v/>
          </cell>
          <cell r="BP118" t="str">
            <v/>
          </cell>
          <cell r="BQ118" t="str">
            <v/>
          </cell>
          <cell r="BR118" t="str">
            <v/>
          </cell>
          <cell r="BS118" t="str">
            <v/>
          </cell>
          <cell r="BT118" t="str">
            <v/>
          </cell>
          <cell r="BU118" t="str">
            <v/>
          </cell>
          <cell r="BV118" t="str">
            <v/>
          </cell>
          <cell r="BW118" t="str">
            <v/>
          </cell>
          <cell r="BX118" t="str">
            <v/>
          </cell>
          <cell r="BY118" t="str">
            <v/>
          </cell>
          <cell r="BZ118" t="str">
            <v/>
          </cell>
          <cell r="CA118" t="str">
            <v/>
          </cell>
          <cell r="CB118" t="str">
            <v/>
          </cell>
          <cell r="CC118" t="str">
            <v/>
          </cell>
          <cell r="CD118" t="str">
            <v/>
          </cell>
          <cell r="CE118" t="str">
            <v/>
          </cell>
          <cell r="CF118" t="str">
            <v/>
          </cell>
          <cell r="CG118" t="str">
            <v/>
          </cell>
          <cell r="CH118" t="str">
            <v/>
          </cell>
          <cell r="CI118" t="str">
            <v/>
          </cell>
          <cell r="CJ118" t="str">
            <v/>
          </cell>
          <cell r="CK118" t="str">
            <v/>
          </cell>
          <cell r="CL118" t="str">
            <v/>
          </cell>
          <cell r="CM118" t="str">
            <v/>
          </cell>
          <cell r="CN118" t="str">
            <v/>
          </cell>
          <cell r="CO118" t="str">
            <v/>
          </cell>
          <cell r="CP118" t="str">
            <v/>
          </cell>
          <cell r="CQ118" t="str">
            <v/>
          </cell>
          <cell r="CR118" t="str">
            <v/>
          </cell>
          <cell r="CS118" t="str">
            <v/>
          </cell>
          <cell r="CT118" t="str">
            <v/>
          </cell>
          <cell r="CU118" t="str">
            <v/>
          </cell>
          <cell r="CV118" t="str">
            <v/>
          </cell>
          <cell r="CW118" t="str">
            <v/>
          </cell>
          <cell r="CX118" t="str">
            <v/>
          </cell>
          <cell r="CY118" t="str">
            <v/>
          </cell>
          <cell r="CZ118" t="str">
            <v/>
          </cell>
          <cell r="DA118" t="str">
            <v/>
          </cell>
          <cell r="DB118" t="str">
            <v/>
          </cell>
          <cell r="DC118" t="str">
            <v/>
          </cell>
          <cell r="DD118" t="str">
            <v/>
          </cell>
          <cell r="DE118" t="str">
            <v/>
          </cell>
          <cell r="DF118" t="str">
            <v/>
          </cell>
          <cell r="DG118" t="str">
            <v/>
          </cell>
          <cell r="DH118" t="str">
            <v/>
          </cell>
          <cell r="DI118" t="str">
            <v/>
          </cell>
          <cell r="DJ118" t="str">
            <v/>
          </cell>
          <cell r="DK118" t="str">
            <v/>
          </cell>
          <cell r="DL118" t="str">
            <v/>
          </cell>
          <cell r="DM118" t="str">
            <v/>
          </cell>
          <cell r="DN118" t="str">
            <v/>
          </cell>
          <cell r="DO118" t="str">
            <v/>
          </cell>
          <cell r="DP118" t="str">
            <v/>
          </cell>
          <cell r="DQ118" t="str">
            <v/>
          </cell>
          <cell r="DR118" t="str">
            <v/>
          </cell>
          <cell r="DS118" t="str">
            <v/>
          </cell>
          <cell r="DT118" t="str">
            <v/>
          </cell>
          <cell r="DU118" t="str">
            <v/>
          </cell>
          <cell r="DV118" t="str">
            <v/>
          </cell>
          <cell r="DW118" t="str">
            <v/>
          </cell>
          <cell r="DX118" t="str">
            <v/>
          </cell>
          <cell r="DY118" t="str">
            <v/>
          </cell>
          <cell r="DZ118" t="str">
            <v/>
          </cell>
          <cell r="EA118" t="str">
            <v/>
          </cell>
          <cell r="EB118" t="str">
            <v/>
          </cell>
          <cell r="EC118" t="str">
            <v/>
          </cell>
          <cell r="ED118" t="str">
            <v/>
          </cell>
          <cell r="EE118" t="str">
            <v/>
          </cell>
          <cell r="EF118" t="str">
            <v/>
          </cell>
          <cell r="EG118" t="str">
            <v/>
          </cell>
          <cell r="EH118" t="str">
            <v/>
          </cell>
          <cell r="EI118" t="str">
            <v/>
          </cell>
          <cell r="EJ118" t="str">
            <v/>
          </cell>
          <cell r="EK118" t="str">
            <v/>
          </cell>
          <cell r="EL118" t="str">
            <v/>
          </cell>
          <cell r="EM118" t="str">
            <v/>
          </cell>
          <cell r="EN118" t="str">
            <v/>
          </cell>
          <cell r="EO118" t="str">
            <v/>
          </cell>
          <cell r="EP118" t="str">
            <v/>
          </cell>
          <cell r="EQ118" t="str">
            <v/>
          </cell>
          <cell r="ER118" t="str">
            <v/>
          </cell>
          <cell r="ES118" t="str">
            <v/>
          </cell>
          <cell r="ET118" t="str">
            <v/>
          </cell>
          <cell r="EU118" t="str">
            <v/>
          </cell>
          <cell r="EV118" t="str">
            <v/>
          </cell>
          <cell r="EW118" t="str">
            <v/>
          </cell>
          <cell r="EX118" t="str">
            <v/>
          </cell>
          <cell r="EY118" t="str">
            <v/>
          </cell>
          <cell r="EZ118" t="str">
            <v/>
          </cell>
          <cell r="FA118" t="str">
            <v/>
          </cell>
          <cell r="FB118" t="str">
            <v/>
          </cell>
          <cell r="FC118" t="str">
            <v/>
          </cell>
          <cell r="FD118" t="str">
            <v/>
          </cell>
          <cell r="FE118" t="str">
            <v/>
          </cell>
          <cell r="FF118" t="str">
            <v/>
          </cell>
          <cell r="FG118" t="str">
            <v/>
          </cell>
          <cell r="FH118" t="str">
            <v/>
          </cell>
          <cell r="FI118" t="str">
            <v/>
          </cell>
        </row>
        <row r="119">
          <cell r="V119" t="str">
            <v>INK &amp; PAINT</v>
          </cell>
          <cell r="W119">
            <v>8</v>
          </cell>
          <cell r="X119">
            <v>32400</v>
          </cell>
          <cell r="AA119" t="str">
            <v/>
          </cell>
          <cell r="AB119" t="str">
            <v/>
          </cell>
          <cell r="AC119" t="str">
            <v/>
          </cell>
          <cell r="AD119" t="str">
            <v/>
          </cell>
          <cell r="AE119" t="str">
            <v/>
          </cell>
          <cell r="AF119" t="str">
            <v/>
          </cell>
          <cell r="AG119" t="str">
            <v/>
          </cell>
          <cell r="AH119" t="str">
            <v/>
          </cell>
          <cell r="AI119" t="str">
            <v/>
          </cell>
          <cell r="AJ119" t="str">
            <v/>
          </cell>
          <cell r="AK119" t="str">
            <v/>
          </cell>
          <cell r="AL119" t="str">
            <v/>
          </cell>
          <cell r="AM119" t="str">
            <v/>
          </cell>
          <cell r="AN119" t="str">
            <v/>
          </cell>
          <cell r="AO119" t="str">
            <v/>
          </cell>
          <cell r="AP119" t="str">
            <v/>
          </cell>
          <cell r="AQ119" t="str">
            <v/>
          </cell>
          <cell r="AR119" t="str">
            <v/>
          </cell>
          <cell r="AS119" t="str">
            <v/>
          </cell>
          <cell r="AT119" t="str">
            <v/>
          </cell>
          <cell r="AU119" t="str">
            <v/>
          </cell>
          <cell r="AV119" t="str">
            <v/>
          </cell>
          <cell r="AW119" t="str">
            <v/>
          </cell>
          <cell r="AX119" t="str">
            <v/>
          </cell>
          <cell r="AY119" t="str">
            <v/>
          </cell>
          <cell r="AZ119" t="str">
            <v/>
          </cell>
          <cell r="BA119" t="str">
            <v/>
          </cell>
          <cell r="BB119" t="str">
            <v/>
          </cell>
          <cell r="BC119" t="str">
            <v/>
          </cell>
          <cell r="BD119" t="str">
            <v/>
          </cell>
          <cell r="BE119" t="str">
            <v/>
          </cell>
          <cell r="BF119">
            <v>1800</v>
          </cell>
          <cell r="BG119">
            <v>3600</v>
          </cell>
          <cell r="BH119">
            <v>5400</v>
          </cell>
          <cell r="BI119" t="str">
            <v/>
          </cell>
          <cell r="BJ119">
            <v>7200</v>
          </cell>
          <cell r="BK119">
            <v>7200</v>
          </cell>
          <cell r="BL119">
            <v>7200</v>
          </cell>
          <cell r="BM119" t="str">
            <v/>
          </cell>
          <cell r="BN119" t="str">
            <v/>
          </cell>
          <cell r="BO119" t="str">
            <v/>
          </cell>
          <cell r="BP119" t="str">
            <v/>
          </cell>
          <cell r="BQ119" t="str">
            <v/>
          </cell>
          <cell r="BR119" t="str">
            <v/>
          </cell>
          <cell r="BS119" t="str">
            <v/>
          </cell>
          <cell r="BT119" t="str">
            <v/>
          </cell>
          <cell r="BU119" t="str">
            <v/>
          </cell>
          <cell r="BV119" t="str">
            <v/>
          </cell>
          <cell r="BW119" t="str">
            <v/>
          </cell>
          <cell r="BX119" t="str">
            <v/>
          </cell>
          <cell r="BY119" t="str">
            <v/>
          </cell>
          <cell r="BZ119" t="str">
            <v/>
          </cell>
          <cell r="CA119" t="str">
            <v/>
          </cell>
          <cell r="CB119" t="str">
            <v/>
          </cell>
          <cell r="CC119" t="str">
            <v/>
          </cell>
          <cell r="CD119" t="str">
            <v/>
          </cell>
          <cell r="CE119" t="str">
            <v/>
          </cell>
          <cell r="CF119" t="str">
            <v/>
          </cell>
          <cell r="CG119" t="str">
            <v/>
          </cell>
          <cell r="CH119" t="str">
            <v/>
          </cell>
          <cell r="CI119" t="str">
            <v/>
          </cell>
          <cell r="CJ119" t="str">
            <v/>
          </cell>
          <cell r="CK119" t="str">
            <v/>
          </cell>
          <cell r="CL119" t="str">
            <v/>
          </cell>
          <cell r="CM119" t="str">
            <v/>
          </cell>
          <cell r="CN119" t="str">
            <v/>
          </cell>
          <cell r="CO119" t="str">
            <v/>
          </cell>
          <cell r="CP119" t="str">
            <v/>
          </cell>
          <cell r="CQ119" t="str">
            <v/>
          </cell>
          <cell r="CR119" t="str">
            <v/>
          </cell>
          <cell r="CS119" t="str">
            <v/>
          </cell>
          <cell r="CT119" t="str">
            <v/>
          </cell>
          <cell r="CU119" t="str">
            <v/>
          </cell>
          <cell r="CV119" t="str">
            <v/>
          </cell>
          <cell r="CW119" t="str">
            <v/>
          </cell>
          <cell r="CX119" t="str">
            <v/>
          </cell>
          <cell r="CY119" t="str">
            <v/>
          </cell>
          <cell r="CZ119" t="str">
            <v/>
          </cell>
          <cell r="DA119" t="str">
            <v/>
          </cell>
          <cell r="DB119" t="str">
            <v/>
          </cell>
          <cell r="DC119" t="str">
            <v/>
          </cell>
          <cell r="DD119" t="str">
            <v/>
          </cell>
          <cell r="DE119" t="str">
            <v/>
          </cell>
          <cell r="DF119" t="str">
            <v/>
          </cell>
          <cell r="DG119" t="str">
            <v/>
          </cell>
          <cell r="DH119" t="str">
            <v/>
          </cell>
          <cell r="DI119" t="str">
            <v/>
          </cell>
          <cell r="DJ119" t="str">
            <v/>
          </cell>
          <cell r="DK119" t="str">
            <v/>
          </cell>
          <cell r="DL119" t="str">
            <v/>
          </cell>
          <cell r="DM119" t="str">
            <v/>
          </cell>
          <cell r="DN119" t="str">
            <v/>
          </cell>
          <cell r="DO119" t="str">
            <v/>
          </cell>
          <cell r="DP119" t="str">
            <v/>
          </cell>
          <cell r="DQ119" t="str">
            <v/>
          </cell>
          <cell r="DR119" t="str">
            <v/>
          </cell>
          <cell r="DS119" t="str">
            <v/>
          </cell>
          <cell r="DT119" t="str">
            <v/>
          </cell>
          <cell r="DU119" t="str">
            <v/>
          </cell>
          <cell r="DV119" t="str">
            <v/>
          </cell>
          <cell r="DW119" t="str">
            <v/>
          </cell>
          <cell r="DX119" t="str">
            <v/>
          </cell>
          <cell r="DY119" t="str">
            <v/>
          </cell>
          <cell r="DZ119" t="str">
            <v/>
          </cell>
          <cell r="EA119" t="str">
            <v/>
          </cell>
          <cell r="EB119" t="str">
            <v/>
          </cell>
          <cell r="EC119" t="str">
            <v/>
          </cell>
          <cell r="ED119" t="str">
            <v/>
          </cell>
          <cell r="EE119" t="str">
            <v/>
          </cell>
          <cell r="EF119" t="str">
            <v/>
          </cell>
          <cell r="EG119" t="str">
            <v/>
          </cell>
          <cell r="EH119" t="str">
            <v/>
          </cell>
          <cell r="EI119" t="str">
            <v/>
          </cell>
          <cell r="EJ119" t="str">
            <v/>
          </cell>
          <cell r="EK119" t="str">
            <v/>
          </cell>
          <cell r="EL119" t="str">
            <v/>
          </cell>
          <cell r="EM119" t="str">
            <v/>
          </cell>
          <cell r="EN119" t="str">
            <v/>
          </cell>
          <cell r="EO119" t="str">
            <v/>
          </cell>
          <cell r="EP119" t="str">
            <v/>
          </cell>
          <cell r="EQ119" t="str">
            <v/>
          </cell>
          <cell r="ER119" t="str">
            <v/>
          </cell>
          <cell r="ES119" t="str">
            <v/>
          </cell>
          <cell r="ET119" t="str">
            <v/>
          </cell>
          <cell r="EU119" t="str">
            <v/>
          </cell>
          <cell r="EV119" t="str">
            <v/>
          </cell>
          <cell r="EW119" t="str">
            <v/>
          </cell>
          <cell r="EX119" t="str">
            <v/>
          </cell>
          <cell r="EY119" t="str">
            <v/>
          </cell>
          <cell r="EZ119" t="str">
            <v/>
          </cell>
          <cell r="FA119" t="str">
            <v/>
          </cell>
          <cell r="FB119" t="str">
            <v/>
          </cell>
          <cell r="FC119" t="str">
            <v/>
          </cell>
          <cell r="FD119" t="str">
            <v/>
          </cell>
          <cell r="FE119" t="str">
            <v/>
          </cell>
          <cell r="FF119" t="str">
            <v/>
          </cell>
          <cell r="FG119" t="str">
            <v/>
          </cell>
          <cell r="FH119" t="str">
            <v/>
          </cell>
          <cell r="FI119" t="str">
            <v/>
          </cell>
        </row>
        <row r="120">
          <cell r="V120" t="str">
            <v>INK &amp; PAINT</v>
          </cell>
          <cell r="W120">
            <v>8</v>
          </cell>
          <cell r="X120">
            <v>72000</v>
          </cell>
          <cell r="AA120">
            <v>72000</v>
          </cell>
          <cell r="AB120" t="str">
            <v/>
          </cell>
          <cell r="AC120" t="str">
            <v/>
          </cell>
          <cell r="AD120" t="str">
            <v/>
          </cell>
          <cell r="AE120" t="str">
            <v/>
          </cell>
          <cell r="AF120" t="str">
            <v/>
          </cell>
          <cell r="AG120" t="str">
            <v/>
          </cell>
          <cell r="AH120" t="str">
            <v/>
          </cell>
          <cell r="AI120" t="str">
            <v/>
          </cell>
          <cell r="AJ120" t="str">
            <v/>
          </cell>
          <cell r="AK120" t="str">
            <v/>
          </cell>
          <cell r="AL120" t="str">
            <v/>
          </cell>
          <cell r="AM120" t="str">
            <v/>
          </cell>
          <cell r="AN120" t="str">
            <v/>
          </cell>
          <cell r="AO120" t="str">
            <v/>
          </cell>
          <cell r="AP120" t="str">
            <v/>
          </cell>
          <cell r="AQ120" t="str">
            <v/>
          </cell>
          <cell r="AR120" t="str">
            <v/>
          </cell>
          <cell r="AS120" t="str">
            <v/>
          </cell>
          <cell r="AT120" t="str">
            <v/>
          </cell>
          <cell r="AU120" t="str">
            <v/>
          </cell>
          <cell r="AV120" t="str">
            <v/>
          </cell>
          <cell r="AW120" t="str">
            <v/>
          </cell>
          <cell r="AX120" t="str">
            <v/>
          </cell>
          <cell r="AY120" t="str">
            <v/>
          </cell>
          <cell r="AZ120" t="str">
            <v/>
          </cell>
          <cell r="BA120" t="str">
            <v/>
          </cell>
          <cell r="BB120" t="str">
            <v/>
          </cell>
          <cell r="BC120" t="str">
            <v/>
          </cell>
          <cell r="BD120" t="str">
            <v/>
          </cell>
          <cell r="BE120" t="str">
            <v/>
          </cell>
          <cell r="BF120" t="str">
            <v/>
          </cell>
          <cell r="BG120">
            <v>8000</v>
          </cell>
          <cell r="BH120">
            <v>10000</v>
          </cell>
          <cell r="BI120" t="str">
            <v/>
          </cell>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t="str">
            <v/>
          </cell>
          <cell r="EV123" t="str">
            <v/>
          </cell>
        </row>
        <row r="124">
          <cell r="S124" t="str">
            <v>COST TO DATE</v>
          </cell>
          <cell r="T124" t="str">
            <v>ACTUAL COST TO DATE</v>
          </cell>
          <cell r="V124" t="str">
            <v>DIRECT TO DATE</v>
          </cell>
          <cell r="W124" t="str">
            <v>BUDGET</v>
          </cell>
          <cell r="AC124" t="str">
            <v>ADJ</v>
          </cell>
          <cell r="DL124" t="str">
            <v/>
          </cell>
          <cell r="DM124" t="str">
            <v/>
          </cell>
          <cell r="DN124" t="str">
            <v/>
          </cell>
          <cell r="DO124" t="str">
            <v/>
          </cell>
          <cell r="DP124" t="str">
            <v/>
          </cell>
          <cell r="DQ124" t="str">
            <v/>
          </cell>
          <cell r="DR124" t="str">
            <v/>
          </cell>
          <cell r="DS124" t="str">
            <v/>
          </cell>
          <cell r="DT124" t="str">
            <v/>
          </cell>
          <cell r="DU124" t="str">
            <v/>
          </cell>
          <cell r="DV124" t="str">
            <v/>
          </cell>
          <cell r="DW124" t="str">
            <v/>
          </cell>
          <cell r="DX124" t="str">
            <v/>
          </cell>
          <cell r="DY124" t="str">
            <v/>
          </cell>
          <cell r="DZ124" t="str">
            <v/>
          </cell>
          <cell r="EA124" t="str">
            <v/>
          </cell>
          <cell r="EB124" t="str">
            <v/>
          </cell>
          <cell r="EC124" t="str">
            <v/>
          </cell>
          <cell r="ED124" t="str">
            <v/>
          </cell>
          <cell r="EE124" t="str">
            <v/>
          </cell>
          <cell r="EF124" t="str">
            <v/>
          </cell>
          <cell r="EG124" t="str">
            <v/>
          </cell>
          <cell r="EH124" t="str">
            <v/>
          </cell>
          <cell r="EI124" t="str">
            <v/>
          </cell>
          <cell r="EJ124" t="str">
            <v/>
          </cell>
          <cell r="EK124" t="str">
            <v/>
          </cell>
          <cell r="EL124" t="str">
            <v/>
          </cell>
          <cell r="EM124" t="str">
            <v/>
          </cell>
          <cell r="EN124" t="str">
            <v/>
          </cell>
          <cell r="EO124" t="str">
            <v/>
          </cell>
          <cell r="EP124" t="str">
            <v/>
          </cell>
          <cell r="EQ124" t="str">
            <v/>
          </cell>
          <cell r="ER124" t="str">
            <v/>
          </cell>
          <cell r="ES124" t="str">
            <v/>
          </cell>
          <cell r="ET124" t="str">
            <v/>
          </cell>
          <cell r="EU124" t="str">
            <v/>
          </cell>
          <cell r="EV124" t="str">
            <v/>
          </cell>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t="str">
            <v/>
          </cell>
          <cell r="AB136" t="str">
            <v/>
          </cell>
          <cell r="AC136" t="str">
            <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t="str">
            <v/>
          </cell>
          <cell r="BC136" t="str">
            <v/>
          </cell>
          <cell r="BD136" t="str">
            <v/>
          </cell>
          <cell r="BE136" t="str">
            <v/>
          </cell>
          <cell r="BF136" t="str">
            <v/>
          </cell>
          <cell r="BG136" t="str">
            <v/>
          </cell>
          <cell r="BH136" t="str">
            <v/>
          </cell>
          <cell r="BJ136" t="str">
            <v/>
          </cell>
          <cell r="BK136" t="str">
            <v/>
          </cell>
          <cell r="BL136" t="str">
            <v/>
          </cell>
          <cell r="BM136" t="str">
            <v/>
          </cell>
          <cell r="BN136" t="str">
            <v/>
          </cell>
          <cell r="BO136" t="str">
            <v/>
          </cell>
          <cell r="BP136" t="str">
            <v/>
          </cell>
          <cell r="BQ136" t="str">
            <v/>
          </cell>
          <cell r="BR136" t="str">
            <v/>
          </cell>
          <cell r="BS136" t="str">
            <v/>
          </cell>
          <cell r="BT136" t="str">
            <v/>
          </cell>
          <cell r="BU136" t="str">
            <v/>
          </cell>
          <cell r="BV136" t="str">
            <v/>
          </cell>
          <cell r="BW136" t="str">
            <v/>
          </cell>
          <cell r="BX136" t="str">
            <v/>
          </cell>
          <cell r="BY136" t="str">
            <v/>
          </cell>
          <cell r="BZ136" t="str">
            <v/>
          </cell>
          <cell r="CA136" t="str">
            <v/>
          </cell>
          <cell r="CB136" t="str">
            <v/>
          </cell>
          <cell r="CC136" t="str">
            <v/>
          </cell>
          <cell r="CD136" t="str">
            <v/>
          </cell>
          <cell r="CE136" t="str">
            <v/>
          </cell>
          <cell r="CF136" t="str">
            <v/>
          </cell>
          <cell r="CG136" t="str">
            <v/>
          </cell>
          <cell r="CH136" t="str">
            <v/>
          </cell>
          <cell r="CI136" t="str">
            <v/>
          </cell>
          <cell r="CJ136" t="str">
            <v/>
          </cell>
          <cell r="CK136" t="str">
            <v/>
          </cell>
          <cell r="CL136" t="str">
            <v/>
          </cell>
          <cell r="CM136" t="str">
            <v/>
          </cell>
        </row>
        <row r="137">
          <cell r="V137" t="str">
            <v>PROJECTED RTM</v>
          </cell>
          <cell r="X137">
            <v>35907</v>
          </cell>
          <cell r="Y137">
            <v>119</v>
          </cell>
          <cell r="Z137">
            <v>39.666666666666671</v>
          </cell>
          <cell r="AA137" t="str">
            <v/>
          </cell>
          <cell r="AB137" t="str">
            <v/>
          </cell>
          <cell r="AC137" t="str">
            <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BA137" t="str">
            <v/>
          </cell>
          <cell r="BB137" t="str">
            <v/>
          </cell>
          <cell r="BC137" t="str">
            <v/>
          </cell>
          <cell r="BD137" t="str">
            <v/>
          </cell>
          <cell r="BE137" t="str">
            <v/>
          </cell>
          <cell r="BF137" t="str">
            <v/>
          </cell>
          <cell r="BG137" t="str">
            <v/>
          </cell>
          <cell r="BH137" t="str">
            <v/>
          </cell>
          <cell r="BJ137" t="str">
            <v/>
          </cell>
          <cell r="BK137" t="str">
            <v/>
          </cell>
          <cell r="BL137" t="str">
            <v/>
          </cell>
          <cell r="BM137" t="str">
            <v/>
          </cell>
          <cell r="BN137" t="str">
            <v/>
          </cell>
          <cell r="BO137" t="str">
            <v/>
          </cell>
          <cell r="BP137" t="str">
            <v/>
          </cell>
          <cell r="BQ137" t="str">
            <v/>
          </cell>
          <cell r="BR137" t="str">
            <v/>
          </cell>
          <cell r="BS137" t="str">
            <v/>
          </cell>
          <cell r="BT137" t="str">
            <v/>
          </cell>
          <cell r="BU137" t="str">
            <v/>
          </cell>
          <cell r="BV137" t="str">
            <v/>
          </cell>
          <cell r="BW137" t="str">
            <v/>
          </cell>
          <cell r="BX137" t="str">
            <v/>
          </cell>
          <cell r="BY137" t="str">
            <v/>
          </cell>
          <cell r="BZ137" t="str">
            <v/>
          </cell>
          <cell r="CA137" t="str">
            <v/>
          </cell>
          <cell r="CB137" t="str">
            <v/>
          </cell>
          <cell r="CC137" t="str">
            <v/>
          </cell>
          <cell r="CD137" t="str">
            <v/>
          </cell>
          <cell r="CE137" t="str">
            <v/>
          </cell>
          <cell r="CF137" t="str">
            <v/>
          </cell>
          <cell r="CG137" t="str">
            <v/>
          </cell>
          <cell r="CH137" t="str">
            <v/>
          </cell>
          <cell r="CI137" t="str">
            <v/>
          </cell>
          <cell r="CJ137" t="str">
            <v/>
          </cell>
          <cell r="CK137" t="str">
            <v/>
          </cell>
          <cell r="CL137" t="str">
            <v/>
          </cell>
          <cell r="CM137" t="str">
            <v/>
          </cell>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t="str">
            <v/>
          </cell>
          <cell r="CF142" t="str">
            <v/>
          </cell>
          <cell r="CG142" t="str">
            <v/>
          </cell>
          <cell r="CH142" t="str">
            <v/>
          </cell>
          <cell r="CI142" t="str">
            <v/>
          </cell>
          <cell r="CJ142" t="str">
            <v/>
          </cell>
          <cell r="CK142" t="str">
            <v/>
          </cell>
          <cell r="CL142" t="str">
            <v/>
          </cell>
          <cell r="CM142" t="str">
            <v/>
          </cell>
          <cell r="CN142" t="str">
            <v/>
          </cell>
          <cell r="CO142" t="str">
            <v/>
          </cell>
          <cell r="CP142" t="str">
            <v/>
          </cell>
          <cell r="CQ142" t="str">
            <v/>
          </cell>
          <cell r="CR142" t="str">
            <v/>
          </cell>
          <cell r="CS142" t="str">
            <v/>
          </cell>
          <cell r="CT142" t="str">
            <v/>
          </cell>
          <cell r="CU142" t="str">
            <v/>
          </cell>
          <cell r="CV142" t="str">
            <v/>
          </cell>
          <cell r="CW142" t="str">
            <v/>
          </cell>
          <cell r="CX142" t="str">
            <v/>
          </cell>
          <cell r="CY142" t="str">
            <v/>
          </cell>
          <cell r="CZ142" t="str">
            <v/>
          </cell>
          <cell r="DA142" t="str">
            <v/>
          </cell>
          <cell r="DB142" t="str">
            <v/>
          </cell>
          <cell r="DC142" t="str">
            <v/>
          </cell>
          <cell r="DD142" t="str">
            <v/>
          </cell>
          <cell r="DE142" t="str">
            <v/>
          </cell>
          <cell r="DF142" t="str">
            <v/>
          </cell>
          <cell r="DG142" t="str">
            <v/>
          </cell>
          <cell r="DH142" t="str">
            <v/>
          </cell>
          <cell r="DI142" t="str">
            <v/>
          </cell>
          <cell r="DJ142" t="str">
            <v/>
          </cell>
          <cell r="DK142" t="str">
            <v/>
          </cell>
          <cell r="DL142" t="str">
            <v/>
          </cell>
          <cell r="DM142" t="str">
            <v/>
          </cell>
          <cell r="DN142" t="str">
            <v/>
          </cell>
          <cell r="DO142" t="str">
            <v/>
          </cell>
          <cell r="DP142" t="str">
            <v/>
          </cell>
          <cell r="DQ142" t="str">
            <v/>
          </cell>
          <cell r="DR142" t="str">
            <v/>
          </cell>
          <cell r="DS142" t="str">
            <v/>
          </cell>
          <cell r="DT142" t="str">
            <v/>
          </cell>
          <cell r="DU142" t="str">
            <v/>
          </cell>
          <cell r="DV142" t="str">
            <v/>
          </cell>
          <cell r="DW142" t="str">
            <v/>
          </cell>
          <cell r="DX142" t="str">
            <v/>
          </cell>
          <cell r="DY142" t="str">
            <v/>
          </cell>
          <cell r="DZ142" t="str">
            <v/>
          </cell>
          <cell r="EA142" t="str">
            <v/>
          </cell>
          <cell r="EB142" t="str">
            <v/>
          </cell>
          <cell r="EC142" t="str">
            <v/>
          </cell>
          <cell r="ED142" t="str">
            <v/>
          </cell>
          <cell r="EE142" t="str">
            <v/>
          </cell>
          <cell r="EF142" t="str">
            <v/>
          </cell>
          <cell r="EG142" t="str">
            <v/>
          </cell>
          <cell r="EH142" t="str">
            <v/>
          </cell>
          <cell r="EI142" t="str">
            <v/>
          </cell>
          <cell r="EJ142" t="str">
            <v/>
          </cell>
          <cell r="EK142" t="str">
            <v/>
          </cell>
          <cell r="EL142" t="str">
            <v/>
          </cell>
          <cell r="EM142" t="str">
            <v/>
          </cell>
          <cell r="EN142" t="str">
            <v/>
          </cell>
          <cell r="EO142" t="str">
            <v/>
          </cell>
          <cell r="EP142" t="str">
            <v/>
          </cell>
          <cell r="EQ142" t="str">
            <v/>
          </cell>
          <cell r="ER142" t="str">
            <v/>
          </cell>
          <cell r="ES142" t="str">
            <v/>
          </cell>
          <cell r="ET142" t="str">
            <v/>
          </cell>
          <cell r="EU142" t="str">
            <v/>
          </cell>
          <cell r="EV142" t="str">
            <v/>
          </cell>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t="str">
            <v/>
          </cell>
          <cell r="CF143" t="str">
            <v/>
          </cell>
          <cell r="CG143" t="str">
            <v/>
          </cell>
          <cell r="CH143" t="str">
            <v/>
          </cell>
          <cell r="CI143" t="str">
            <v/>
          </cell>
          <cell r="CJ143" t="str">
            <v/>
          </cell>
          <cell r="CK143" t="str">
            <v/>
          </cell>
          <cell r="CL143" t="str">
            <v/>
          </cell>
          <cell r="CM143" t="str">
            <v/>
          </cell>
          <cell r="CN143" t="str">
            <v/>
          </cell>
          <cell r="CO143" t="str">
            <v/>
          </cell>
          <cell r="CP143" t="str">
            <v/>
          </cell>
          <cell r="CQ143" t="str">
            <v/>
          </cell>
          <cell r="CR143" t="str">
            <v/>
          </cell>
          <cell r="CS143" t="str">
            <v/>
          </cell>
          <cell r="CT143" t="str">
            <v/>
          </cell>
          <cell r="CU143" t="str">
            <v/>
          </cell>
          <cell r="CV143" t="str">
            <v/>
          </cell>
          <cell r="CW143" t="str">
            <v/>
          </cell>
          <cell r="CX143" t="str">
            <v/>
          </cell>
          <cell r="CY143" t="str">
            <v/>
          </cell>
          <cell r="CZ143" t="str">
            <v/>
          </cell>
          <cell r="DA143" t="str">
            <v/>
          </cell>
          <cell r="DB143" t="str">
            <v/>
          </cell>
          <cell r="DC143" t="str">
            <v/>
          </cell>
          <cell r="DD143" t="str">
            <v/>
          </cell>
          <cell r="DE143" t="str">
            <v/>
          </cell>
          <cell r="DF143" t="str">
            <v/>
          </cell>
          <cell r="DG143" t="str">
            <v/>
          </cell>
          <cell r="DH143" t="str">
            <v/>
          </cell>
          <cell r="DI143" t="str">
            <v/>
          </cell>
          <cell r="DJ143" t="str">
            <v/>
          </cell>
          <cell r="DK143" t="str">
            <v/>
          </cell>
          <cell r="DL143" t="str">
            <v/>
          </cell>
          <cell r="DM143" t="str">
            <v/>
          </cell>
          <cell r="DN143" t="str">
            <v/>
          </cell>
          <cell r="DO143" t="str">
            <v/>
          </cell>
          <cell r="DP143" t="str">
            <v/>
          </cell>
          <cell r="DQ143" t="str">
            <v/>
          </cell>
          <cell r="DR143" t="str">
            <v/>
          </cell>
          <cell r="DS143" t="str">
            <v/>
          </cell>
          <cell r="DT143" t="str">
            <v/>
          </cell>
          <cell r="DU143" t="str">
            <v/>
          </cell>
          <cell r="DV143" t="str">
            <v/>
          </cell>
          <cell r="DW143" t="str">
            <v/>
          </cell>
          <cell r="DX143" t="str">
            <v/>
          </cell>
          <cell r="DY143" t="str">
            <v/>
          </cell>
          <cell r="DZ143" t="str">
            <v/>
          </cell>
          <cell r="EA143" t="str">
            <v/>
          </cell>
          <cell r="EB143" t="str">
            <v/>
          </cell>
          <cell r="EC143" t="str">
            <v/>
          </cell>
          <cell r="ED143" t="str">
            <v/>
          </cell>
          <cell r="EE143" t="str">
            <v/>
          </cell>
          <cell r="EF143" t="str">
            <v/>
          </cell>
          <cell r="EG143" t="str">
            <v/>
          </cell>
          <cell r="EH143" t="str">
            <v/>
          </cell>
          <cell r="EI143" t="str">
            <v/>
          </cell>
          <cell r="EJ143" t="str">
            <v/>
          </cell>
          <cell r="EK143" t="str">
            <v/>
          </cell>
          <cell r="EL143" t="str">
            <v/>
          </cell>
          <cell r="EM143" t="str">
            <v/>
          </cell>
          <cell r="EN143" t="str">
            <v/>
          </cell>
          <cell r="EO143" t="str">
            <v/>
          </cell>
          <cell r="EP143" t="str">
            <v/>
          </cell>
          <cell r="EQ143" t="str">
            <v/>
          </cell>
          <cell r="ER143" t="str">
            <v/>
          </cell>
          <cell r="ES143" t="str">
            <v/>
          </cell>
          <cell r="ET143" t="str">
            <v/>
          </cell>
          <cell r="EU143" t="str">
            <v/>
          </cell>
          <cell r="EV143" t="str">
            <v/>
          </cell>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t="str">
            <v/>
          </cell>
          <cell r="CF144" t="str">
            <v/>
          </cell>
          <cell r="CG144" t="str">
            <v/>
          </cell>
          <cell r="CH144" t="str">
            <v/>
          </cell>
          <cell r="CI144" t="str">
            <v/>
          </cell>
          <cell r="CJ144" t="str">
            <v/>
          </cell>
          <cell r="CK144" t="str">
            <v/>
          </cell>
          <cell r="CL144" t="str">
            <v/>
          </cell>
          <cell r="CM144" t="str">
            <v/>
          </cell>
          <cell r="CN144" t="str">
            <v/>
          </cell>
          <cell r="CO144" t="str">
            <v/>
          </cell>
          <cell r="CP144" t="str">
            <v/>
          </cell>
          <cell r="CQ144" t="str">
            <v/>
          </cell>
          <cell r="CR144" t="str">
            <v/>
          </cell>
          <cell r="CS144" t="str">
            <v/>
          </cell>
          <cell r="CT144" t="str">
            <v/>
          </cell>
          <cell r="CU144" t="str">
            <v/>
          </cell>
          <cell r="CV144" t="str">
            <v/>
          </cell>
          <cell r="CW144" t="str">
            <v/>
          </cell>
          <cell r="CX144" t="str">
            <v/>
          </cell>
          <cell r="CY144" t="str">
            <v/>
          </cell>
          <cell r="CZ144" t="str">
            <v/>
          </cell>
          <cell r="DA144" t="str">
            <v/>
          </cell>
          <cell r="DB144" t="str">
            <v/>
          </cell>
          <cell r="DC144" t="str">
            <v/>
          </cell>
          <cell r="DD144" t="str">
            <v/>
          </cell>
          <cell r="DE144" t="str">
            <v/>
          </cell>
          <cell r="DF144" t="str">
            <v/>
          </cell>
          <cell r="DG144" t="str">
            <v/>
          </cell>
          <cell r="DH144" t="str">
            <v/>
          </cell>
          <cell r="DI144" t="str">
            <v/>
          </cell>
          <cell r="DJ144" t="str">
            <v/>
          </cell>
          <cell r="DK144" t="str">
            <v/>
          </cell>
          <cell r="DL144" t="str">
            <v/>
          </cell>
          <cell r="DM144" t="str">
            <v/>
          </cell>
          <cell r="DN144" t="str">
            <v/>
          </cell>
          <cell r="DO144" t="str">
            <v/>
          </cell>
          <cell r="DP144" t="str">
            <v/>
          </cell>
          <cell r="DQ144" t="str">
            <v/>
          </cell>
          <cell r="DR144" t="str">
            <v/>
          </cell>
          <cell r="DS144" t="str">
            <v/>
          </cell>
          <cell r="DT144" t="str">
            <v/>
          </cell>
          <cell r="DU144" t="str">
            <v/>
          </cell>
          <cell r="DV144" t="str">
            <v/>
          </cell>
          <cell r="DW144" t="str">
            <v/>
          </cell>
          <cell r="DX144" t="str">
            <v/>
          </cell>
          <cell r="DY144" t="str">
            <v/>
          </cell>
          <cell r="DZ144" t="str">
            <v/>
          </cell>
          <cell r="EA144" t="str">
            <v/>
          </cell>
          <cell r="EB144" t="str">
            <v/>
          </cell>
          <cell r="EC144" t="str">
            <v/>
          </cell>
          <cell r="ED144" t="str">
            <v/>
          </cell>
          <cell r="EE144" t="str">
            <v/>
          </cell>
          <cell r="EF144" t="str">
            <v/>
          </cell>
          <cell r="EG144" t="str">
            <v/>
          </cell>
          <cell r="EH144" t="str">
            <v/>
          </cell>
          <cell r="EI144" t="str">
            <v/>
          </cell>
          <cell r="EJ144" t="str">
            <v/>
          </cell>
          <cell r="EK144" t="str">
            <v/>
          </cell>
          <cell r="EL144" t="str">
            <v/>
          </cell>
          <cell r="EM144" t="str">
            <v/>
          </cell>
          <cell r="EN144" t="str">
            <v/>
          </cell>
          <cell r="EO144" t="str">
            <v/>
          </cell>
          <cell r="EP144" t="str">
            <v/>
          </cell>
          <cell r="EQ144" t="str">
            <v/>
          </cell>
          <cell r="ER144" t="str">
            <v/>
          </cell>
          <cell r="ES144" t="str">
            <v/>
          </cell>
          <cell r="ET144" t="str">
            <v/>
          </cell>
          <cell r="EU144" t="str">
            <v/>
          </cell>
          <cell r="EV144" t="str">
            <v/>
          </cell>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t="str">
            <v/>
          </cell>
          <cell r="CF153" t="str">
            <v/>
          </cell>
          <cell r="CG153" t="str">
            <v/>
          </cell>
          <cell r="CH153" t="str">
            <v/>
          </cell>
          <cell r="CI153" t="str">
            <v/>
          </cell>
          <cell r="CJ153" t="str">
            <v/>
          </cell>
          <cell r="CK153" t="str">
            <v/>
          </cell>
          <cell r="CL153" t="str">
            <v/>
          </cell>
          <cell r="CM153" t="str">
            <v/>
          </cell>
          <cell r="CN153" t="str">
            <v/>
          </cell>
          <cell r="CO153" t="str">
            <v/>
          </cell>
          <cell r="CP153" t="str">
            <v/>
          </cell>
          <cell r="CQ153" t="str">
            <v/>
          </cell>
          <cell r="CR153" t="str">
            <v/>
          </cell>
          <cell r="CS153" t="str">
            <v/>
          </cell>
          <cell r="CT153" t="str">
            <v/>
          </cell>
          <cell r="CU153" t="str">
            <v/>
          </cell>
          <cell r="CV153" t="str">
            <v/>
          </cell>
          <cell r="CW153" t="str">
            <v/>
          </cell>
          <cell r="CX153" t="str">
            <v/>
          </cell>
          <cell r="CY153" t="str">
            <v/>
          </cell>
          <cell r="CZ153" t="str">
            <v/>
          </cell>
          <cell r="DA153" t="str">
            <v/>
          </cell>
          <cell r="DB153" t="str">
            <v/>
          </cell>
          <cell r="DC153" t="str">
            <v/>
          </cell>
          <cell r="DD153" t="str">
            <v/>
          </cell>
          <cell r="DE153" t="str">
            <v/>
          </cell>
          <cell r="DF153" t="str">
            <v/>
          </cell>
          <cell r="DG153" t="str">
            <v/>
          </cell>
          <cell r="DH153" t="str">
            <v/>
          </cell>
          <cell r="DI153" t="str">
            <v/>
          </cell>
          <cell r="DJ153" t="str">
            <v/>
          </cell>
          <cell r="DK153" t="str">
            <v/>
          </cell>
          <cell r="DL153" t="str">
            <v/>
          </cell>
          <cell r="DM153" t="str">
            <v/>
          </cell>
          <cell r="DN153" t="str">
            <v/>
          </cell>
          <cell r="DO153" t="str">
            <v/>
          </cell>
          <cell r="DP153" t="str">
            <v/>
          </cell>
          <cell r="DQ153" t="str">
            <v/>
          </cell>
          <cell r="DR153" t="str">
            <v/>
          </cell>
          <cell r="DS153" t="str">
            <v/>
          </cell>
          <cell r="DT153" t="str">
            <v/>
          </cell>
          <cell r="DU153" t="str">
            <v/>
          </cell>
          <cell r="DV153" t="str">
            <v/>
          </cell>
          <cell r="DW153" t="str">
            <v/>
          </cell>
          <cell r="DX153" t="str">
            <v/>
          </cell>
          <cell r="DY153" t="str">
            <v/>
          </cell>
          <cell r="DZ153" t="str">
            <v/>
          </cell>
          <cell r="EA153" t="str">
            <v/>
          </cell>
          <cell r="EB153" t="str">
            <v/>
          </cell>
          <cell r="EC153" t="str">
            <v/>
          </cell>
          <cell r="ED153" t="str">
            <v/>
          </cell>
          <cell r="EE153" t="str">
            <v/>
          </cell>
          <cell r="EF153" t="str">
            <v/>
          </cell>
          <cell r="EG153" t="str">
            <v/>
          </cell>
          <cell r="EH153" t="str">
            <v/>
          </cell>
          <cell r="EI153" t="str">
            <v/>
          </cell>
          <cell r="EJ153" t="str">
            <v/>
          </cell>
          <cell r="EK153" t="str">
            <v/>
          </cell>
          <cell r="EL153" t="str">
            <v/>
          </cell>
          <cell r="EM153" t="str">
            <v/>
          </cell>
          <cell r="EN153" t="str">
            <v/>
          </cell>
          <cell r="EO153" t="str">
            <v/>
          </cell>
          <cell r="EP153" t="str">
            <v/>
          </cell>
          <cell r="EQ153" t="str">
            <v/>
          </cell>
          <cell r="ER153" t="str">
            <v/>
          </cell>
          <cell r="ES153" t="str">
            <v/>
          </cell>
          <cell r="ET153" t="str">
            <v/>
          </cell>
          <cell r="EU153" t="str">
            <v/>
          </cell>
          <cell r="EV153" t="str">
            <v/>
          </cell>
        </row>
        <row r="154">
          <cell r="S154" t="str">
            <v>COST TO DATE</v>
          </cell>
          <cell r="V154" t="str">
            <v>DIRECT TO DATE</v>
          </cell>
          <cell r="CE154" t="str">
            <v/>
          </cell>
          <cell r="CF154" t="str">
            <v/>
          </cell>
          <cell r="CG154" t="str">
            <v/>
          </cell>
          <cell r="CH154" t="str">
            <v/>
          </cell>
          <cell r="CI154" t="str">
            <v/>
          </cell>
          <cell r="CJ154" t="str">
            <v/>
          </cell>
          <cell r="CK154" t="str">
            <v/>
          </cell>
          <cell r="CL154" t="str">
            <v/>
          </cell>
          <cell r="CM154" t="str">
            <v/>
          </cell>
          <cell r="CN154" t="str">
            <v/>
          </cell>
          <cell r="CO154" t="str">
            <v/>
          </cell>
          <cell r="CP154" t="str">
            <v/>
          </cell>
          <cell r="CQ154" t="str">
            <v/>
          </cell>
          <cell r="CR154" t="str">
            <v/>
          </cell>
          <cell r="CS154" t="str">
            <v/>
          </cell>
          <cell r="CT154" t="str">
            <v/>
          </cell>
          <cell r="CU154" t="str">
            <v/>
          </cell>
          <cell r="CV154" t="str">
            <v/>
          </cell>
          <cell r="CW154" t="str">
            <v/>
          </cell>
          <cell r="CX154" t="str">
            <v/>
          </cell>
          <cell r="CY154" t="str">
            <v/>
          </cell>
          <cell r="CZ154" t="str">
            <v/>
          </cell>
          <cell r="DA154" t="str">
            <v/>
          </cell>
          <cell r="DB154" t="str">
            <v/>
          </cell>
          <cell r="DC154" t="str">
            <v/>
          </cell>
          <cell r="DD154" t="str">
            <v/>
          </cell>
          <cell r="DE154" t="str">
            <v/>
          </cell>
          <cell r="DF154" t="str">
            <v/>
          </cell>
          <cell r="DG154" t="str">
            <v/>
          </cell>
          <cell r="DH154" t="str">
            <v/>
          </cell>
          <cell r="DI154" t="str">
            <v/>
          </cell>
          <cell r="DJ154" t="str">
            <v/>
          </cell>
          <cell r="DK154" t="str">
            <v/>
          </cell>
          <cell r="DL154" t="str">
            <v/>
          </cell>
          <cell r="DM154" t="str">
            <v/>
          </cell>
          <cell r="DN154" t="str">
            <v/>
          </cell>
          <cell r="DO154" t="str">
            <v/>
          </cell>
          <cell r="DP154" t="str">
            <v/>
          </cell>
          <cell r="DQ154" t="str">
            <v/>
          </cell>
          <cell r="DR154" t="str">
            <v/>
          </cell>
          <cell r="DS154" t="str">
            <v/>
          </cell>
          <cell r="DT154" t="str">
            <v/>
          </cell>
          <cell r="DU154" t="str">
            <v/>
          </cell>
          <cell r="DV154" t="str">
            <v/>
          </cell>
          <cell r="DW154" t="str">
            <v/>
          </cell>
          <cell r="DX154" t="str">
            <v/>
          </cell>
          <cell r="DY154" t="str">
            <v/>
          </cell>
          <cell r="DZ154" t="str">
            <v/>
          </cell>
          <cell r="EA154" t="str">
            <v/>
          </cell>
          <cell r="EB154" t="str">
            <v/>
          </cell>
          <cell r="EC154" t="str">
            <v/>
          </cell>
          <cell r="ED154" t="str">
            <v/>
          </cell>
          <cell r="EE154" t="str">
            <v/>
          </cell>
          <cell r="EF154" t="str">
            <v/>
          </cell>
          <cell r="EG154" t="str">
            <v/>
          </cell>
          <cell r="EH154" t="str">
            <v/>
          </cell>
          <cell r="EI154" t="str">
            <v/>
          </cell>
          <cell r="EJ154" t="str">
            <v/>
          </cell>
          <cell r="EK154" t="str">
            <v/>
          </cell>
          <cell r="EL154" t="str">
            <v/>
          </cell>
          <cell r="EM154" t="str">
            <v/>
          </cell>
          <cell r="EN154" t="str">
            <v/>
          </cell>
          <cell r="EO154" t="str">
            <v/>
          </cell>
          <cell r="EP154" t="str">
            <v/>
          </cell>
          <cell r="EQ154" t="str">
            <v/>
          </cell>
          <cell r="ER154" t="str">
            <v/>
          </cell>
          <cell r="ES154" t="str">
            <v/>
          </cell>
          <cell r="ET154" t="str">
            <v/>
          </cell>
          <cell r="EU154" t="str">
            <v/>
          </cell>
          <cell r="EV154" t="str">
            <v/>
          </cell>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t="str">
            <v/>
          </cell>
          <cell r="AB165" t="str">
            <v/>
          </cell>
          <cell r="AC165" t="str">
            <v/>
          </cell>
          <cell r="AD165" t="str">
            <v/>
          </cell>
          <cell r="AE165" t="str">
            <v/>
          </cell>
          <cell r="AF165" t="str">
            <v/>
          </cell>
          <cell r="AG165" t="str">
            <v/>
          </cell>
          <cell r="AH165" t="str">
            <v/>
          </cell>
          <cell r="AI165" t="str">
            <v/>
          </cell>
          <cell r="AJ165" t="str">
            <v/>
          </cell>
          <cell r="AK165" t="str">
            <v/>
          </cell>
          <cell r="AL165" t="str">
            <v/>
          </cell>
          <cell r="AM165" t="str">
            <v/>
          </cell>
          <cell r="AN165" t="str">
            <v/>
          </cell>
          <cell r="AO165" t="str">
            <v/>
          </cell>
          <cell r="AP165" t="str">
            <v/>
          </cell>
          <cell r="AQ165" t="str">
            <v/>
          </cell>
          <cell r="AR165" t="str">
            <v/>
          </cell>
          <cell r="AS165" t="str">
            <v/>
          </cell>
          <cell r="AT165" t="str">
            <v/>
          </cell>
          <cell r="AU165" t="str">
            <v/>
          </cell>
          <cell r="AV165" t="str">
            <v/>
          </cell>
          <cell r="AW165" t="str">
            <v/>
          </cell>
          <cell r="AX165" t="str">
            <v/>
          </cell>
          <cell r="AY165">
            <v>428.57142857142856</v>
          </cell>
          <cell r="AZ165">
            <v>428.57142857142856</v>
          </cell>
          <cell r="BA165">
            <v>428.57142857142856</v>
          </cell>
          <cell r="BB165">
            <v>428.57142857142856</v>
          </cell>
          <cell r="BC165">
            <v>428.57142857142856</v>
          </cell>
          <cell r="BD165" t="str">
            <v/>
          </cell>
          <cell r="BE165" t="str">
            <v/>
          </cell>
          <cell r="BF165" t="str">
            <v/>
          </cell>
          <cell r="BG165" t="str">
            <v/>
          </cell>
          <cell r="BH165" t="str">
            <v/>
          </cell>
          <cell r="BJ165" t="str">
            <v/>
          </cell>
          <cell r="BK165" t="str">
            <v/>
          </cell>
          <cell r="BL165" t="str">
            <v/>
          </cell>
          <cell r="BM165" t="str">
            <v/>
          </cell>
          <cell r="BN165" t="str">
            <v/>
          </cell>
          <cell r="BO165" t="str">
            <v/>
          </cell>
          <cell r="BP165" t="str">
            <v/>
          </cell>
          <cell r="BQ165" t="str">
            <v/>
          </cell>
          <cell r="BR165" t="str">
            <v/>
          </cell>
          <cell r="BS165" t="str">
            <v/>
          </cell>
          <cell r="BT165" t="str">
            <v/>
          </cell>
          <cell r="BU165" t="str">
            <v/>
          </cell>
          <cell r="BV165" t="str">
            <v/>
          </cell>
          <cell r="BW165" t="str">
            <v/>
          </cell>
          <cell r="BX165" t="str">
            <v/>
          </cell>
          <cell r="BY165" t="str">
            <v/>
          </cell>
          <cell r="BZ165" t="str">
            <v/>
          </cell>
          <cell r="CA165" t="str">
            <v/>
          </cell>
          <cell r="CB165" t="str">
            <v/>
          </cell>
          <cell r="CC165" t="str">
            <v/>
          </cell>
          <cell r="CD165" t="str">
            <v/>
          </cell>
          <cell r="CE165" t="str">
            <v/>
          </cell>
          <cell r="CF165" t="str">
            <v/>
          </cell>
          <cell r="CG165" t="str">
            <v/>
          </cell>
          <cell r="CH165" t="str">
            <v/>
          </cell>
          <cell r="CI165" t="str">
            <v/>
          </cell>
          <cell r="CJ165" t="str">
            <v/>
          </cell>
          <cell r="CK165" t="str">
            <v/>
          </cell>
          <cell r="CL165" t="str">
            <v/>
          </cell>
          <cell r="CM165" t="str">
            <v/>
          </cell>
        </row>
        <row r="166">
          <cell r="V166" t="str">
            <v>PROJECTED RTM</v>
          </cell>
          <cell r="Y166" t="e">
            <v>#REF!</v>
          </cell>
          <cell r="Z166" t="e">
            <v>#REF!</v>
          </cell>
          <cell r="AA166" t="str">
            <v/>
          </cell>
          <cell r="AB166" t="str">
            <v/>
          </cell>
          <cell r="AC166" t="str">
            <v/>
          </cell>
          <cell r="AD166" t="str">
            <v/>
          </cell>
          <cell r="AE166" t="str">
            <v/>
          </cell>
          <cell r="AF166" t="str">
            <v/>
          </cell>
          <cell r="AG166" t="str">
            <v/>
          </cell>
          <cell r="AH166" t="str">
            <v/>
          </cell>
          <cell r="AI166" t="str">
            <v/>
          </cell>
          <cell r="AJ166" t="str">
            <v/>
          </cell>
          <cell r="AK166" t="str">
            <v/>
          </cell>
          <cell r="AL166" t="str">
            <v/>
          </cell>
          <cell r="AM166" t="str">
            <v/>
          </cell>
          <cell r="AN166" t="str">
            <v/>
          </cell>
          <cell r="AO166" t="str">
            <v/>
          </cell>
          <cell r="AP166" t="str">
            <v/>
          </cell>
          <cell r="AQ166" t="str">
            <v/>
          </cell>
          <cell r="AR166" t="str">
            <v/>
          </cell>
          <cell r="AS166" t="str">
            <v/>
          </cell>
          <cell r="AT166" t="str">
            <v/>
          </cell>
          <cell r="AU166" t="str">
            <v/>
          </cell>
          <cell r="AV166" t="str">
            <v/>
          </cell>
          <cell r="AW166" t="str">
            <v/>
          </cell>
          <cell r="AX166" t="str">
            <v/>
          </cell>
          <cell r="BD166" t="str">
            <v/>
          </cell>
          <cell r="BE166" t="str">
            <v/>
          </cell>
          <cell r="BF166" t="str">
            <v/>
          </cell>
          <cell r="BG166" t="str">
            <v/>
          </cell>
          <cell r="BH166" t="str">
            <v/>
          </cell>
          <cell r="BJ166" t="str">
            <v/>
          </cell>
          <cell r="BK166" t="str">
            <v/>
          </cell>
          <cell r="BL166" t="str">
            <v/>
          </cell>
          <cell r="BM166" t="str">
            <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t="str">
            <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t="str">
            <v/>
          </cell>
          <cell r="CM166" t="str">
            <v/>
          </cell>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t="str">
            <v/>
          </cell>
          <cell r="AB170" t="str">
            <v/>
          </cell>
          <cell r="AC170" t="str">
            <v/>
          </cell>
          <cell r="AD170" t="str">
            <v/>
          </cell>
          <cell r="AE170" t="str">
            <v/>
          </cell>
          <cell r="AF170" t="str">
            <v/>
          </cell>
          <cell r="AG170" t="str">
            <v/>
          </cell>
          <cell r="AH170" t="str">
            <v/>
          </cell>
          <cell r="AI170" t="str">
            <v/>
          </cell>
          <cell r="AJ170" t="str">
            <v/>
          </cell>
          <cell r="AK170" t="str">
            <v/>
          </cell>
          <cell r="AL170" t="str">
            <v/>
          </cell>
          <cell r="AM170" t="str">
            <v/>
          </cell>
          <cell r="AN170" t="str">
            <v/>
          </cell>
          <cell r="AO170" t="str">
            <v/>
          </cell>
          <cell r="AP170" t="str">
            <v/>
          </cell>
          <cell r="AQ170" t="str">
            <v/>
          </cell>
          <cell r="AR170" t="str">
            <v/>
          </cell>
          <cell r="AS170" t="str">
            <v/>
          </cell>
          <cell r="AT170" t="str">
            <v/>
          </cell>
          <cell r="AU170" t="str">
            <v/>
          </cell>
          <cell r="AV170" t="str">
            <v/>
          </cell>
          <cell r="AW170" t="str">
            <v/>
          </cell>
          <cell r="AX170" t="str">
            <v/>
          </cell>
          <cell r="AY170" t="str">
            <v/>
          </cell>
          <cell r="AZ170">
            <v>35730</v>
          </cell>
          <cell r="BA170">
            <v>35737</v>
          </cell>
          <cell r="BB170">
            <v>35744</v>
          </cell>
          <cell r="BC170">
            <v>35751</v>
          </cell>
          <cell r="BD170">
            <v>35758</v>
          </cell>
          <cell r="BE170">
            <v>35765</v>
          </cell>
          <cell r="BF170">
            <v>35772</v>
          </cell>
          <cell r="BG170">
            <v>35779</v>
          </cell>
          <cell r="BH170">
            <v>35786</v>
          </cell>
          <cell r="BJ170" t="str">
            <v/>
          </cell>
          <cell r="BK170" t="str">
            <v/>
          </cell>
          <cell r="BL170" t="str">
            <v/>
          </cell>
          <cell r="BM170" t="str">
            <v/>
          </cell>
          <cell r="BN170" t="str">
            <v/>
          </cell>
          <cell r="BO170" t="str">
            <v/>
          </cell>
          <cell r="BP170" t="str">
            <v/>
          </cell>
          <cell r="BQ170" t="str">
            <v/>
          </cell>
          <cell r="BR170" t="str">
            <v/>
          </cell>
          <cell r="BS170" t="str">
            <v/>
          </cell>
          <cell r="BT170" t="str">
            <v/>
          </cell>
          <cell r="BU170" t="str">
            <v/>
          </cell>
          <cell r="BV170" t="str">
            <v/>
          </cell>
          <cell r="BW170" t="str">
            <v/>
          </cell>
          <cell r="BX170" t="str">
            <v/>
          </cell>
          <cell r="BY170" t="str">
            <v/>
          </cell>
          <cell r="BZ170" t="str">
            <v/>
          </cell>
          <cell r="CA170" t="str">
            <v/>
          </cell>
          <cell r="CB170" t="str">
            <v/>
          </cell>
          <cell r="CC170" t="str">
            <v/>
          </cell>
          <cell r="CD170" t="str">
            <v/>
          </cell>
          <cell r="CE170" t="str">
            <v/>
          </cell>
          <cell r="CF170" t="str">
            <v/>
          </cell>
          <cell r="CG170" t="str">
            <v/>
          </cell>
          <cell r="CH170" t="str">
            <v/>
          </cell>
          <cell r="CI170" t="str">
            <v/>
          </cell>
          <cell r="CJ170" t="str">
            <v/>
          </cell>
          <cell r="CK170" t="str">
            <v/>
          </cell>
          <cell r="CL170" t="str">
            <v/>
          </cell>
          <cell r="CM170" t="str">
            <v/>
          </cell>
          <cell r="CN170" t="str">
            <v/>
          </cell>
          <cell r="CO170" t="str">
            <v/>
          </cell>
          <cell r="CP170" t="str">
            <v/>
          </cell>
          <cell r="CQ170" t="str">
            <v/>
          </cell>
          <cell r="CR170" t="str">
            <v/>
          </cell>
          <cell r="CS170" t="str">
            <v/>
          </cell>
          <cell r="CT170" t="str">
            <v/>
          </cell>
          <cell r="CU170" t="str">
            <v/>
          </cell>
          <cell r="CV170" t="str">
            <v/>
          </cell>
          <cell r="CW170" t="str">
            <v/>
          </cell>
          <cell r="CX170" t="str">
            <v/>
          </cell>
          <cell r="CY170" t="str">
            <v/>
          </cell>
          <cell r="CZ170" t="str">
            <v/>
          </cell>
          <cell r="DA170" t="str">
            <v/>
          </cell>
          <cell r="DB170" t="str">
            <v/>
          </cell>
          <cell r="DC170" t="str">
            <v/>
          </cell>
          <cell r="DD170" t="str">
            <v/>
          </cell>
          <cell r="DE170" t="str">
            <v/>
          </cell>
          <cell r="DF170" t="str">
            <v/>
          </cell>
          <cell r="DG170" t="str">
            <v/>
          </cell>
          <cell r="DH170" t="str">
            <v/>
          </cell>
          <cell r="DI170" t="str">
            <v/>
          </cell>
          <cell r="DJ170" t="str">
            <v/>
          </cell>
          <cell r="DK170" t="str">
            <v/>
          </cell>
          <cell r="DL170" t="str">
            <v/>
          </cell>
          <cell r="DM170" t="str">
            <v/>
          </cell>
          <cell r="DN170" t="str">
            <v/>
          </cell>
          <cell r="DO170" t="str">
            <v/>
          </cell>
          <cell r="DP170" t="str">
            <v/>
          </cell>
          <cell r="DQ170" t="str">
            <v/>
          </cell>
          <cell r="DR170" t="str">
            <v/>
          </cell>
          <cell r="DS170" t="str">
            <v/>
          </cell>
          <cell r="DT170" t="str">
            <v/>
          </cell>
          <cell r="DU170" t="str">
            <v/>
          </cell>
          <cell r="DV170" t="str">
            <v/>
          </cell>
          <cell r="DW170" t="str">
            <v/>
          </cell>
          <cell r="DX170" t="str">
            <v/>
          </cell>
          <cell r="DY170" t="str">
            <v/>
          </cell>
          <cell r="DZ170" t="str">
            <v/>
          </cell>
          <cell r="EA170" t="str">
            <v/>
          </cell>
          <cell r="EB170" t="str">
            <v/>
          </cell>
          <cell r="EC170" t="str">
            <v/>
          </cell>
          <cell r="ED170" t="str">
            <v/>
          </cell>
          <cell r="EE170" t="str">
            <v/>
          </cell>
          <cell r="EF170" t="str">
            <v/>
          </cell>
          <cell r="EG170" t="str">
            <v/>
          </cell>
          <cell r="EH170" t="str">
            <v/>
          </cell>
          <cell r="EI170" t="str">
            <v/>
          </cell>
          <cell r="EJ170" t="str">
            <v/>
          </cell>
          <cell r="EK170" t="str">
            <v/>
          </cell>
          <cell r="EL170" t="str">
            <v/>
          </cell>
          <cell r="EM170" t="str">
            <v/>
          </cell>
          <cell r="EN170" t="str">
            <v/>
          </cell>
          <cell r="EO170" t="str">
            <v/>
          </cell>
          <cell r="EP170" t="str">
            <v/>
          </cell>
          <cell r="EQ170" t="str">
            <v/>
          </cell>
          <cell r="ER170" t="str">
            <v/>
          </cell>
          <cell r="ES170" t="str">
            <v/>
          </cell>
          <cell r="ET170" t="str">
            <v/>
          </cell>
          <cell r="EU170" t="str">
            <v/>
          </cell>
          <cell r="EV170" t="str">
            <v/>
          </cell>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t="str">
            <v/>
          </cell>
          <cell r="AB171" t="str">
            <v/>
          </cell>
          <cell r="AC171" t="str">
            <v/>
          </cell>
          <cell r="AD171" t="str">
            <v/>
          </cell>
          <cell r="AE171" t="str">
            <v/>
          </cell>
          <cell r="AF171" t="str">
            <v/>
          </cell>
          <cell r="AG171" t="str">
            <v/>
          </cell>
          <cell r="AH171" t="str">
            <v/>
          </cell>
          <cell r="AI171" t="str">
            <v/>
          </cell>
          <cell r="AJ171" t="str">
            <v/>
          </cell>
          <cell r="AK171" t="str">
            <v/>
          </cell>
          <cell r="AL171" t="str">
            <v/>
          </cell>
          <cell r="AM171" t="str">
            <v/>
          </cell>
          <cell r="AN171" t="str">
            <v/>
          </cell>
          <cell r="AO171" t="str">
            <v/>
          </cell>
          <cell r="AP171" t="str">
            <v/>
          </cell>
          <cell r="AQ171" t="str">
            <v/>
          </cell>
          <cell r="AR171" t="str">
            <v/>
          </cell>
          <cell r="AS171" t="str">
            <v/>
          </cell>
          <cell r="AT171" t="str">
            <v/>
          </cell>
          <cell r="AU171" t="str">
            <v/>
          </cell>
          <cell r="AV171" t="str">
            <v/>
          </cell>
          <cell r="AW171" t="str">
            <v/>
          </cell>
          <cell r="AX171" t="str">
            <v/>
          </cell>
          <cell r="AY171" t="str">
            <v/>
          </cell>
          <cell r="AZ171">
            <v>35730</v>
          </cell>
          <cell r="BA171">
            <v>35737</v>
          </cell>
          <cell r="BB171">
            <v>35744</v>
          </cell>
          <cell r="BC171">
            <v>35751</v>
          </cell>
          <cell r="BD171">
            <v>35758</v>
          </cell>
          <cell r="BE171">
            <v>35765</v>
          </cell>
          <cell r="BF171">
            <v>35772</v>
          </cell>
          <cell r="BG171">
            <v>35779</v>
          </cell>
          <cell r="BH171">
            <v>35786</v>
          </cell>
          <cell r="BI171" t="str">
            <v/>
          </cell>
          <cell r="BJ171" t="str">
            <v/>
          </cell>
          <cell r="BK171" t="str">
            <v/>
          </cell>
          <cell r="BL171" t="str">
            <v/>
          </cell>
          <cell r="BM171" t="str">
            <v/>
          </cell>
          <cell r="BN171" t="str">
            <v/>
          </cell>
          <cell r="BO171" t="str">
            <v/>
          </cell>
          <cell r="BP171" t="str">
            <v/>
          </cell>
          <cell r="BQ171" t="str">
            <v/>
          </cell>
          <cell r="BR171" t="str">
            <v/>
          </cell>
          <cell r="BS171" t="str">
            <v/>
          </cell>
          <cell r="BT171" t="str">
            <v/>
          </cell>
          <cell r="BU171" t="str">
            <v/>
          </cell>
          <cell r="BV171" t="str">
            <v/>
          </cell>
          <cell r="BW171" t="str">
            <v/>
          </cell>
          <cell r="BX171" t="str">
            <v/>
          </cell>
          <cell r="BY171" t="str">
            <v/>
          </cell>
          <cell r="BZ171" t="str">
            <v/>
          </cell>
          <cell r="CA171" t="str">
            <v/>
          </cell>
          <cell r="CB171" t="str">
            <v/>
          </cell>
          <cell r="CC171" t="str">
            <v/>
          </cell>
          <cell r="CD171" t="str">
            <v/>
          </cell>
          <cell r="CE171" t="str">
            <v/>
          </cell>
          <cell r="CF171" t="str">
            <v/>
          </cell>
          <cell r="CG171" t="str">
            <v/>
          </cell>
          <cell r="CH171" t="str">
            <v/>
          </cell>
          <cell r="CI171" t="str">
            <v/>
          </cell>
          <cell r="CJ171" t="str">
            <v/>
          </cell>
          <cell r="CK171" t="str">
            <v/>
          </cell>
          <cell r="CL171" t="str">
            <v/>
          </cell>
          <cell r="CM171" t="str">
            <v/>
          </cell>
          <cell r="CN171" t="str">
            <v/>
          </cell>
          <cell r="CO171" t="str">
            <v/>
          </cell>
          <cell r="CP171" t="str">
            <v/>
          </cell>
          <cell r="CQ171" t="str">
            <v/>
          </cell>
          <cell r="CR171" t="str">
            <v/>
          </cell>
          <cell r="CS171" t="str">
            <v/>
          </cell>
          <cell r="CT171" t="str">
            <v/>
          </cell>
          <cell r="CU171" t="str">
            <v/>
          </cell>
          <cell r="CV171" t="str">
            <v/>
          </cell>
          <cell r="CW171" t="str">
            <v/>
          </cell>
          <cell r="CX171" t="str">
            <v/>
          </cell>
          <cell r="CY171" t="str">
            <v/>
          </cell>
          <cell r="CZ171" t="str">
            <v/>
          </cell>
          <cell r="DA171" t="str">
            <v/>
          </cell>
          <cell r="DB171" t="str">
            <v/>
          </cell>
          <cell r="DC171" t="str">
            <v/>
          </cell>
          <cell r="DD171" t="str">
            <v/>
          </cell>
          <cell r="DE171" t="str">
            <v/>
          </cell>
          <cell r="DF171" t="str">
            <v/>
          </cell>
          <cell r="DG171" t="str">
            <v/>
          </cell>
          <cell r="DH171" t="str">
            <v/>
          </cell>
          <cell r="DI171" t="str">
            <v/>
          </cell>
          <cell r="DJ171" t="str">
            <v/>
          </cell>
          <cell r="DK171" t="str">
            <v/>
          </cell>
          <cell r="DL171" t="str">
            <v/>
          </cell>
          <cell r="DM171" t="str">
            <v/>
          </cell>
          <cell r="DN171" t="str">
            <v/>
          </cell>
          <cell r="DO171" t="str">
            <v/>
          </cell>
          <cell r="DP171" t="str">
            <v/>
          </cell>
          <cell r="DQ171" t="str">
            <v/>
          </cell>
          <cell r="DR171" t="str">
            <v/>
          </cell>
          <cell r="DS171" t="str">
            <v/>
          </cell>
          <cell r="DT171" t="str">
            <v/>
          </cell>
          <cell r="DU171" t="str">
            <v/>
          </cell>
          <cell r="DV171" t="str">
            <v/>
          </cell>
          <cell r="DW171" t="str">
            <v/>
          </cell>
          <cell r="DX171" t="str">
            <v/>
          </cell>
          <cell r="DY171" t="str">
            <v/>
          </cell>
          <cell r="DZ171" t="str">
            <v/>
          </cell>
          <cell r="EA171" t="str">
            <v/>
          </cell>
          <cell r="EB171" t="str">
            <v/>
          </cell>
          <cell r="EC171" t="str">
            <v/>
          </cell>
          <cell r="ED171" t="str">
            <v/>
          </cell>
          <cell r="EE171" t="str">
            <v/>
          </cell>
          <cell r="EF171" t="str">
            <v/>
          </cell>
          <cell r="EG171" t="str">
            <v/>
          </cell>
          <cell r="EH171" t="str">
            <v/>
          </cell>
          <cell r="EI171" t="str">
            <v/>
          </cell>
          <cell r="EJ171" t="str">
            <v/>
          </cell>
          <cell r="EK171" t="str">
            <v/>
          </cell>
          <cell r="EL171" t="str">
            <v/>
          </cell>
          <cell r="EM171" t="str">
            <v/>
          </cell>
          <cell r="EN171" t="str">
            <v/>
          </cell>
          <cell r="EO171" t="str">
            <v/>
          </cell>
          <cell r="EP171" t="str">
            <v/>
          </cell>
          <cell r="EQ171" t="str">
            <v/>
          </cell>
          <cell r="ER171" t="str">
            <v/>
          </cell>
          <cell r="ES171" t="str">
            <v/>
          </cell>
          <cell r="ET171" t="str">
            <v/>
          </cell>
          <cell r="EU171" t="str">
            <v/>
          </cell>
          <cell r="EV171" t="str">
            <v/>
          </cell>
          <cell r="EW171" t="str">
            <v/>
          </cell>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t="str">
            <v/>
          </cell>
          <cell r="AB172" t="str">
            <v/>
          </cell>
          <cell r="AC172" t="str">
            <v/>
          </cell>
          <cell r="AD172" t="str">
            <v/>
          </cell>
          <cell r="AE172" t="str">
            <v/>
          </cell>
          <cell r="AF172" t="str">
            <v/>
          </cell>
          <cell r="AG172" t="str">
            <v/>
          </cell>
          <cell r="AH172" t="str">
            <v/>
          </cell>
          <cell r="AI172" t="str">
            <v/>
          </cell>
          <cell r="AJ172" t="str">
            <v/>
          </cell>
          <cell r="AK172" t="str">
            <v/>
          </cell>
          <cell r="AL172" t="str">
            <v/>
          </cell>
          <cell r="AM172" t="str">
            <v/>
          </cell>
          <cell r="AN172" t="str">
            <v/>
          </cell>
          <cell r="AO172" t="str">
            <v/>
          </cell>
          <cell r="AP172" t="str">
            <v/>
          </cell>
          <cell r="AQ172" t="str">
            <v/>
          </cell>
          <cell r="AR172" t="str">
            <v/>
          </cell>
          <cell r="AS172" t="str">
            <v/>
          </cell>
          <cell r="AT172" t="str">
            <v/>
          </cell>
          <cell r="AU172" t="str">
            <v/>
          </cell>
          <cell r="AV172" t="str">
            <v/>
          </cell>
          <cell r="AW172" t="str">
            <v/>
          </cell>
          <cell r="AX172" t="str">
            <v/>
          </cell>
          <cell r="AY172" t="str">
            <v/>
          </cell>
          <cell r="AZ172">
            <v>100</v>
          </cell>
          <cell r="BA172">
            <v>200</v>
          </cell>
          <cell r="BB172">
            <v>300</v>
          </cell>
          <cell r="BC172">
            <v>400</v>
          </cell>
          <cell r="BD172">
            <v>400</v>
          </cell>
          <cell r="BE172">
            <v>400</v>
          </cell>
          <cell r="BF172">
            <v>400</v>
          </cell>
          <cell r="BG172">
            <v>400</v>
          </cell>
          <cell r="BH172">
            <v>400</v>
          </cell>
          <cell r="BI172" t="str">
            <v/>
          </cell>
          <cell r="BJ172" t="str">
            <v/>
          </cell>
          <cell r="BK172" t="str">
            <v/>
          </cell>
          <cell r="BL172" t="str">
            <v/>
          </cell>
          <cell r="BM172" t="str">
            <v/>
          </cell>
          <cell r="BN172" t="str">
            <v/>
          </cell>
          <cell r="BP172" t="str">
            <v/>
          </cell>
          <cell r="BQ172" t="str">
            <v/>
          </cell>
          <cell r="BR172" t="str">
            <v/>
          </cell>
          <cell r="BS172" t="str">
            <v/>
          </cell>
          <cell r="BT172" t="str">
            <v/>
          </cell>
          <cell r="BU172" t="str">
            <v/>
          </cell>
          <cell r="BV172" t="str">
            <v/>
          </cell>
          <cell r="BW172" t="str">
            <v/>
          </cell>
          <cell r="BX172" t="str">
            <v/>
          </cell>
          <cell r="BY172" t="str">
            <v/>
          </cell>
          <cell r="BZ172" t="str">
            <v/>
          </cell>
          <cell r="CA172" t="str">
            <v/>
          </cell>
          <cell r="CB172" t="str">
            <v/>
          </cell>
          <cell r="CC172" t="str">
            <v/>
          </cell>
          <cell r="CD172" t="str">
            <v/>
          </cell>
          <cell r="CE172" t="str">
            <v/>
          </cell>
          <cell r="CF172" t="str">
            <v/>
          </cell>
          <cell r="CG172" t="str">
            <v/>
          </cell>
          <cell r="CH172" t="str">
            <v/>
          </cell>
          <cell r="CI172" t="str">
            <v/>
          </cell>
          <cell r="CJ172" t="str">
            <v/>
          </cell>
          <cell r="CK172" t="str">
            <v/>
          </cell>
          <cell r="CL172" t="str">
            <v/>
          </cell>
          <cell r="CM172" t="str">
            <v/>
          </cell>
          <cell r="CN172" t="str">
            <v/>
          </cell>
          <cell r="CO172" t="str">
            <v/>
          </cell>
          <cell r="CP172" t="str">
            <v/>
          </cell>
          <cell r="CQ172" t="str">
            <v/>
          </cell>
          <cell r="CR172" t="str">
            <v/>
          </cell>
          <cell r="CS172" t="str">
            <v/>
          </cell>
          <cell r="CT172" t="str">
            <v/>
          </cell>
          <cell r="CU172" t="str">
            <v/>
          </cell>
          <cell r="CV172" t="str">
            <v/>
          </cell>
          <cell r="CW172" t="str">
            <v/>
          </cell>
          <cell r="CX172" t="str">
            <v/>
          </cell>
          <cell r="CY172" t="str">
            <v/>
          </cell>
          <cell r="CZ172" t="str">
            <v/>
          </cell>
          <cell r="DA172" t="str">
            <v/>
          </cell>
          <cell r="DB172" t="str">
            <v/>
          </cell>
          <cell r="DC172" t="str">
            <v/>
          </cell>
          <cell r="DD172" t="str">
            <v/>
          </cell>
          <cell r="DE172" t="str">
            <v/>
          </cell>
          <cell r="DF172" t="str">
            <v/>
          </cell>
          <cell r="DG172" t="str">
            <v/>
          </cell>
          <cell r="DH172" t="str">
            <v/>
          </cell>
          <cell r="DI172" t="str">
            <v/>
          </cell>
          <cell r="DJ172" t="str">
            <v/>
          </cell>
          <cell r="DK172" t="str">
            <v/>
          </cell>
          <cell r="DL172" t="str">
            <v/>
          </cell>
          <cell r="DM172" t="str">
            <v/>
          </cell>
          <cell r="DN172" t="str">
            <v/>
          </cell>
          <cell r="DO172" t="str">
            <v/>
          </cell>
          <cell r="DP172" t="str">
            <v/>
          </cell>
          <cell r="DQ172" t="str">
            <v/>
          </cell>
          <cell r="DR172" t="str">
            <v/>
          </cell>
          <cell r="DS172" t="str">
            <v/>
          </cell>
          <cell r="DT172" t="str">
            <v/>
          </cell>
          <cell r="DU172" t="str">
            <v/>
          </cell>
          <cell r="DV172" t="str">
            <v/>
          </cell>
          <cell r="DW172" t="str">
            <v/>
          </cell>
          <cell r="DX172" t="str">
            <v/>
          </cell>
          <cell r="DY172" t="str">
            <v/>
          </cell>
          <cell r="DZ172" t="str">
            <v/>
          </cell>
          <cell r="EA172" t="str">
            <v/>
          </cell>
          <cell r="EB172" t="str">
            <v/>
          </cell>
          <cell r="EC172" t="str">
            <v/>
          </cell>
          <cell r="ED172" t="str">
            <v/>
          </cell>
          <cell r="EE172" t="str">
            <v/>
          </cell>
          <cell r="EF172" t="str">
            <v/>
          </cell>
          <cell r="EG172" t="str">
            <v/>
          </cell>
          <cell r="EH172" t="str">
            <v/>
          </cell>
          <cell r="EI172" t="str">
            <v/>
          </cell>
          <cell r="EJ172" t="str">
            <v/>
          </cell>
          <cell r="EK172" t="str">
            <v/>
          </cell>
          <cell r="EL172" t="str">
            <v/>
          </cell>
          <cell r="EM172" t="str">
            <v/>
          </cell>
          <cell r="EN172" t="str">
            <v/>
          </cell>
          <cell r="EO172" t="str">
            <v/>
          </cell>
          <cell r="EP172" t="str">
            <v/>
          </cell>
          <cell r="EQ172" t="str">
            <v/>
          </cell>
          <cell r="ER172" t="str">
            <v/>
          </cell>
          <cell r="ES172" t="str">
            <v/>
          </cell>
          <cell r="ET172" t="str">
            <v/>
          </cell>
          <cell r="EU172" t="str">
            <v/>
          </cell>
          <cell r="EV172" t="str">
            <v/>
          </cell>
          <cell r="EW172" t="str">
            <v/>
          </cell>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t="str">
            <v/>
          </cell>
          <cell r="AB182" t="str">
            <v/>
          </cell>
          <cell r="AC182" t="str">
            <v/>
          </cell>
          <cell r="AD182" t="str">
            <v/>
          </cell>
          <cell r="AE182" t="str">
            <v/>
          </cell>
          <cell r="AF182" t="str">
            <v/>
          </cell>
          <cell r="AG182" t="str">
            <v/>
          </cell>
          <cell r="AH182" t="str">
            <v/>
          </cell>
          <cell r="AI182" t="str">
            <v/>
          </cell>
          <cell r="AJ182" t="str">
            <v/>
          </cell>
          <cell r="AK182" t="str">
            <v/>
          </cell>
          <cell r="AL182" t="str">
            <v/>
          </cell>
          <cell r="AM182" t="str">
            <v/>
          </cell>
          <cell r="AN182" t="str">
            <v/>
          </cell>
          <cell r="AO182" t="str">
            <v/>
          </cell>
          <cell r="AP182" t="str">
            <v/>
          </cell>
          <cell r="AQ182" t="str">
            <v/>
          </cell>
          <cell r="AR182" t="str">
            <v/>
          </cell>
          <cell r="AS182" t="str">
            <v/>
          </cell>
          <cell r="AT182" t="str">
            <v/>
          </cell>
          <cell r="AU182" t="str">
            <v/>
          </cell>
          <cell r="AV182" t="str">
            <v/>
          </cell>
          <cell r="AW182" t="str">
            <v/>
          </cell>
          <cell r="AX182" t="str">
            <v/>
          </cell>
          <cell r="AY182" t="str">
            <v/>
          </cell>
          <cell r="AZ182" t="str">
            <v/>
          </cell>
          <cell r="BA182" t="str">
            <v/>
          </cell>
          <cell r="BB182" t="str">
            <v/>
          </cell>
          <cell r="BC182" t="str">
            <v/>
          </cell>
          <cell r="BD182" t="str">
            <v/>
          </cell>
          <cell r="BE182" t="str">
            <v/>
          </cell>
          <cell r="BF182" t="str">
            <v/>
          </cell>
          <cell r="BG182" t="str">
            <v/>
          </cell>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t="str">
            <v/>
          </cell>
          <cell r="BU182" t="str">
            <v/>
          </cell>
          <cell r="BV182" t="str">
            <v/>
          </cell>
          <cell r="BW182" t="str">
            <v/>
          </cell>
          <cell r="BX182" t="str">
            <v/>
          </cell>
          <cell r="BY182" t="str">
            <v/>
          </cell>
          <cell r="BZ182" t="str">
            <v/>
          </cell>
          <cell r="CA182" t="str">
            <v/>
          </cell>
          <cell r="CB182" t="str">
            <v/>
          </cell>
          <cell r="CC182" t="str">
            <v/>
          </cell>
          <cell r="CD182" t="str">
            <v/>
          </cell>
          <cell r="CE182" t="str">
            <v/>
          </cell>
          <cell r="CF182" t="str">
            <v/>
          </cell>
          <cell r="CG182" t="str">
            <v/>
          </cell>
          <cell r="CH182" t="str">
            <v/>
          </cell>
          <cell r="CI182" t="str">
            <v/>
          </cell>
          <cell r="CJ182" t="str">
            <v/>
          </cell>
          <cell r="CK182" t="str">
            <v/>
          </cell>
          <cell r="CL182" t="str">
            <v/>
          </cell>
          <cell r="CM182" t="str">
            <v/>
          </cell>
          <cell r="CN182" t="str">
            <v/>
          </cell>
          <cell r="CO182" t="str">
            <v/>
          </cell>
          <cell r="CP182" t="str">
            <v/>
          </cell>
          <cell r="CQ182" t="str">
            <v/>
          </cell>
          <cell r="CR182" t="str">
            <v/>
          </cell>
          <cell r="CS182" t="str">
            <v/>
          </cell>
          <cell r="CT182" t="str">
            <v/>
          </cell>
          <cell r="CU182" t="str">
            <v/>
          </cell>
          <cell r="CV182" t="str">
            <v/>
          </cell>
          <cell r="CW182" t="str">
            <v/>
          </cell>
          <cell r="CX182" t="str">
            <v/>
          </cell>
          <cell r="CY182" t="str">
            <v/>
          </cell>
          <cell r="CZ182" t="str">
            <v/>
          </cell>
          <cell r="DA182" t="str">
            <v/>
          </cell>
          <cell r="DB182" t="str">
            <v/>
          </cell>
          <cell r="DC182" t="str">
            <v/>
          </cell>
          <cell r="DD182" t="str">
            <v/>
          </cell>
          <cell r="DE182" t="str">
            <v/>
          </cell>
          <cell r="DF182" t="str">
            <v/>
          </cell>
          <cell r="DG182" t="str">
            <v/>
          </cell>
          <cell r="DH182" t="str">
            <v/>
          </cell>
          <cell r="DI182" t="str">
            <v/>
          </cell>
          <cell r="DJ182" t="str">
            <v/>
          </cell>
          <cell r="DK182" t="str">
            <v/>
          </cell>
          <cell r="DL182" t="str">
            <v/>
          </cell>
          <cell r="DM182" t="str">
            <v/>
          </cell>
          <cell r="DN182" t="str">
            <v/>
          </cell>
          <cell r="DO182" t="str">
            <v/>
          </cell>
          <cell r="DP182" t="str">
            <v/>
          </cell>
          <cell r="DQ182" t="str">
            <v/>
          </cell>
          <cell r="DR182" t="str">
            <v/>
          </cell>
          <cell r="DS182" t="str">
            <v/>
          </cell>
          <cell r="DT182" t="str">
            <v/>
          </cell>
          <cell r="DU182" t="str">
            <v/>
          </cell>
          <cell r="DV182" t="str">
            <v/>
          </cell>
          <cell r="DW182" t="str">
            <v/>
          </cell>
          <cell r="DX182" t="str">
            <v/>
          </cell>
          <cell r="DY182" t="str">
            <v/>
          </cell>
          <cell r="DZ182" t="str">
            <v/>
          </cell>
          <cell r="EA182" t="str">
            <v/>
          </cell>
          <cell r="EB182" t="str">
            <v/>
          </cell>
          <cell r="EC182" t="str">
            <v/>
          </cell>
          <cell r="ED182" t="str">
            <v/>
          </cell>
          <cell r="EE182" t="str">
            <v/>
          </cell>
          <cell r="EF182" t="str">
            <v/>
          </cell>
          <cell r="EG182" t="str">
            <v/>
          </cell>
          <cell r="EH182" t="str">
            <v/>
          </cell>
          <cell r="EI182" t="str">
            <v/>
          </cell>
          <cell r="EJ182" t="str">
            <v/>
          </cell>
          <cell r="EK182" t="str">
            <v/>
          </cell>
          <cell r="EL182" t="str">
            <v/>
          </cell>
          <cell r="EM182" t="str">
            <v/>
          </cell>
          <cell r="EN182" t="str">
            <v/>
          </cell>
          <cell r="EO182" t="str">
            <v/>
          </cell>
          <cell r="EP182" t="str">
            <v/>
          </cell>
          <cell r="EQ182" t="str">
            <v/>
          </cell>
          <cell r="ER182" t="str">
            <v/>
          </cell>
          <cell r="ES182" t="str">
            <v/>
          </cell>
          <cell r="ET182" t="str">
            <v/>
          </cell>
          <cell r="EU182" t="str">
            <v/>
          </cell>
          <cell r="EV182" t="str">
            <v/>
          </cell>
          <cell r="EW182" t="str">
            <v/>
          </cell>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t="str">
            <v/>
          </cell>
          <cell r="AB183" t="str">
            <v/>
          </cell>
          <cell r="AC183" t="str">
            <v/>
          </cell>
          <cell r="AD183" t="str">
            <v/>
          </cell>
          <cell r="AE183" t="str">
            <v/>
          </cell>
          <cell r="AF183" t="str">
            <v/>
          </cell>
          <cell r="AG183" t="str">
            <v/>
          </cell>
          <cell r="AH183" t="str">
            <v/>
          </cell>
          <cell r="AI183" t="str">
            <v/>
          </cell>
          <cell r="AJ183" t="str">
            <v/>
          </cell>
          <cell r="AK183" t="str">
            <v/>
          </cell>
          <cell r="AL183" t="str">
            <v/>
          </cell>
          <cell r="AM183" t="str">
            <v/>
          </cell>
          <cell r="AN183" t="str">
            <v/>
          </cell>
          <cell r="AO183" t="str">
            <v/>
          </cell>
          <cell r="AP183" t="str">
            <v/>
          </cell>
          <cell r="AQ183" t="str">
            <v/>
          </cell>
          <cell r="AR183" t="str">
            <v/>
          </cell>
          <cell r="AS183" t="str">
            <v/>
          </cell>
          <cell r="AT183" t="str">
            <v/>
          </cell>
          <cell r="AU183" t="str">
            <v/>
          </cell>
          <cell r="AV183" t="str">
            <v/>
          </cell>
          <cell r="AW183" t="str">
            <v/>
          </cell>
          <cell r="AX183" t="str">
            <v/>
          </cell>
          <cell r="AY183" t="str">
            <v/>
          </cell>
          <cell r="AZ183" t="str">
            <v/>
          </cell>
          <cell r="BA183" t="str">
            <v/>
          </cell>
          <cell r="BB183" t="str">
            <v/>
          </cell>
          <cell r="BC183" t="str">
            <v/>
          </cell>
          <cell r="BD183" t="str">
            <v/>
          </cell>
          <cell r="BE183" t="str">
            <v/>
          </cell>
          <cell r="BF183" t="str">
            <v/>
          </cell>
          <cell r="BG183" t="str">
            <v/>
          </cell>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t="str">
            <v/>
          </cell>
          <cell r="BU183" t="str">
            <v/>
          </cell>
          <cell r="BV183" t="str">
            <v/>
          </cell>
          <cell r="BW183" t="str">
            <v/>
          </cell>
          <cell r="BX183" t="str">
            <v/>
          </cell>
          <cell r="BY183" t="str">
            <v/>
          </cell>
          <cell r="BZ183" t="str">
            <v/>
          </cell>
          <cell r="CA183" t="str">
            <v/>
          </cell>
          <cell r="CB183" t="str">
            <v/>
          </cell>
          <cell r="CC183" t="str">
            <v/>
          </cell>
          <cell r="CD183" t="str">
            <v/>
          </cell>
          <cell r="CE183" t="str">
            <v/>
          </cell>
          <cell r="CF183" t="str">
            <v/>
          </cell>
          <cell r="CG183" t="str">
            <v/>
          </cell>
          <cell r="CH183" t="str">
            <v/>
          </cell>
          <cell r="CI183" t="str">
            <v/>
          </cell>
          <cell r="CJ183" t="str">
            <v/>
          </cell>
          <cell r="CK183" t="str">
            <v/>
          </cell>
          <cell r="CL183" t="str">
            <v/>
          </cell>
          <cell r="CM183" t="str">
            <v/>
          </cell>
          <cell r="CN183" t="str">
            <v/>
          </cell>
          <cell r="CO183" t="str">
            <v/>
          </cell>
          <cell r="CP183" t="str">
            <v/>
          </cell>
          <cell r="CQ183" t="str">
            <v/>
          </cell>
          <cell r="CR183" t="str">
            <v/>
          </cell>
          <cell r="CS183" t="str">
            <v/>
          </cell>
          <cell r="CT183" t="str">
            <v/>
          </cell>
          <cell r="CU183" t="str">
            <v/>
          </cell>
          <cell r="CV183" t="str">
            <v/>
          </cell>
          <cell r="CW183" t="str">
            <v/>
          </cell>
          <cell r="CX183" t="str">
            <v/>
          </cell>
          <cell r="CY183" t="str">
            <v/>
          </cell>
          <cell r="CZ183" t="str">
            <v/>
          </cell>
          <cell r="DA183" t="str">
            <v/>
          </cell>
          <cell r="DB183" t="str">
            <v/>
          </cell>
          <cell r="DC183" t="str">
            <v/>
          </cell>
          <cell r="DD183" t="str">
            <v/>
          </cell>
          <cell r="DE183" t="str">
            <v/>
          </cell>
          <cell r="DF183" t="str">
            <v/>
          </cell>
          <cell r="DG183" t="str">
            <v/>
          </cell>
          <cell r="DH183" t="str">
            <v/>
          </cell>
          <cell r="DI183" t="str">
            <v/>
          </cell>
          <cell r="DJ183" t="str">
            <v/>
          </cell>
          <cell r="DK183" t="str">
            <v/>
          </cell>
          <cell r="DL183" t="str">
            <v/>
          </cell>
          <cell r="DM183" t="str">
            <v/>
          </cell>
          <cell r="DN183" t="str">
            <v/>
          </cell>
          <cell r="DO183" t="str">
            <v/>
          </cell>
          <cell r="DP183" t="str">
            <v/>
          </cell>
          <cell r="DQ183" t="str">
            <v/>
          </cell>
          <cell r="DR183" t="str">
            <v/>
          </cell>
          <cell r="DS183" t="str">
            <v/>
          </cell>
          <cell r="DT183" t="str">
            <v/>
          </cell>
          <cell r="DU183" t="str">
            <v/>
          </cell>
          <cell r="DV183" t="str">
            <v/>
          </cell>
          <cell r="DW183" t="str">
            <v/>
          </cell>
          <cell r="DX183" t="str">
            <v/>
          </cell>
          <cell r="DY183" t="str">
            <v/>
          </cell>
          <cell r="DZ183" t="str">
            <v/>
          </cell>
          <cell r="EA183" t="str">
            <v/>
          </cell>
          <cell r="EB183" t="str">
            <v/>
          </cell>
          <cell r="EC183" t="str">
            <v/>
          </cell>
          <cell r="ED183" t="str">
            <v/>
          </cell>
          <cell r="EE183" t="str">
            <v/>
          </cell>
          <cell r="EF183" t="str">
            <v/>
          </cell>
          <cell r="EG183" t="str">
            <v/>
          </cell>
          <cell r="EH183" t="str">
            <v/>
          </cell>
          <cell r="EI183" t="str">
            <v/>
          </cell>
          <cell r="EJ183" t="str">
            <v/>
          </cell>
          <cell r="EK183" t="str">
            <v/>
          </cell>
          <cell r="EL183" t="str">
            <v/>
          </cell>
          <cell r="EM183" t="str">
            <v/>
          </cell>
          <cell r="EN183" t="str">
            <v/>
          </cell>
          <cell r="EO183" t="str">
            <v/>
          </cell>
          <cell r="EP183" t="str">
            <v/>
          </cell>
          <cell r="EQ183" t="str">
            <v/>
          </cell>
          <cell r="ER183" t="str">
            <v/>
          </cell>
          <cell r="ES183" t="str">
            <v/>
          </cell>
          <cell r="ET183" t="str">
            <v/>
          </cell>
          <cell r="EU183" t="str">
            <v/>
          </cell>
          <cell r="EV183" t="str">
            <v/>
          </cell>
          <cell r="EW183" t="str">
            <v/>
          </cell>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t="str">
            <v/>
          </cell>
          <cell r="AB184" t="str">
            <v/>
          </cell>
          <cell r="AC184" t="str">
            <v/>
          </cell>
          <cell r="AD184" t="str">
            <v/>
          </cell>
          <cell r="AE184" t="str">
            <v/>
          </cell>
          <cell r="AF184" t="str">
            <v/>
          </cell>
          <cell r="AG184" t="str">
            <v/>
          </cell>
          <cell r="AH184" t="str">
            <v/>
          </cell>
          <cell r="AI184" t="str">
            <v/>
          </cell>
          <cell r="AJ184" t="str">
            <v/>
          </cell>
          <cell r="AK184" t="str">
            <v/>
          </cell>
          <cell r="AL184" t="str">
            <v/>
          </cell>
          <cell r="AM184" t="str">
            <v/>
          </cell>
          <cell r="AN184" t="str">
            <v/>
          </cell>
          <cell r="AO184" t="str">
            <v/>
          </cell>
          <cell r="AP184" t="str">
            <v/>
          </cell>
          <cell r="AQ184" t="str">
            <v/>
          </cell>
          <cell r="AR184" t="str">
            <v/>
          </cell>
          <cell r="AS184" t="str">
            <v/>
          </cell>
          <cell r="AT184" t="str">
            <v/>
          </cell>
          <cell r="AU184" t="str">
            <v/>
          </cell>
          <cell r="AV184" t="str">
            <v/>
          </cell>
          <cell r="AW184" t="str">
            <v/>
          </cell>
          <cell r="AX184" t="str">
            <v/>
          </cell>
          <cell r="AY184" t="str">
            <v/>
          </cell>
          <cell r="AZ184" t="str">
            <v/>
          </cell>
          <cell r="BA184" t="str">
            <v/>
          </cell>
          <cell r="BB184" t="str">
            <v/>
          </cell>
          <cell r="BC184" t="str">
            <v/>
          </cell>
          <cell r="BD184" t="str">
            <v/>
          </cell>
          <cell r="BE184" t="str">
            <v/>
          </cell>
          <cell r="BF184" t="str">
            <v/>
          </cell>
          <cell r="BG184" t="str">
            <v/>
          </cell>
          <cell r="BH184" t="str">
            <v/>
          </cell>
          <cell r="BI184" t="str">
            <v/>
          </cell>
          <cell r="BJ184" t="str">
            <v/>
          </cell>
          <cell r="BK184" t="str">
            <v/>
          </cell>
          <cell r="BL184" t="str">
            <v/>
          </cell>
          <cell r="BM184" t="str">
            <v/>
          </cell>
          <cell r="BN184">
            <v>225</v>
          </cell>
          <cell r="BO184">
            <v>450</v>
          </cell>
          <cell r="BP184">
            <v>450</v>
          </cell>
          <cell r="BQ184">
            <v>675</v>
          </cell>
          <cell r="BR184">
            <v>450</v>
          </cell>
          <cell r="BS184">
            <v>675</v>
          </cell>
          <cell r="BT184">
            <v>900</v>
          </cell>
          <cell r="BU184">
            <v>900</v>
          </cell>
          <cell r="BV184" t="str">
            <v/>
          </cell>
          <cell r="BW184" t="str">
            <v/>
          </cell>
          <cell r="BX184" t="str">
            <v/>
          </cell>
          <cell r="BY184" t="str">
            <v/>
          </cell>
          <cell r="BZ184" t="str">
            <v/>
          </cell>
          <cell r="CA184" t="str">
            <v/>
          </cell>
          <cell r="CB184" t="str">
            <v/>
          </cell>
          <cell r="CC184" t="str">
            <v/>
          </cell>
          <cell r="CD184" t="str">
            <v/>
          </cell>
          <cell r="CE184" t="str">
            <v/>
          </cell>
          <cell r="CF184" t="str">
            <v/>
          </cell>
          <cell r="CG184" t="str">
            <v/>
          </cell>
          <cell r="CH184" t="str">
            <v/>
          </cell>
          <cell r="CI184" t="str">
            <v/>
          </cell>
          <cell r="CJ184" t="str">
            <v/>
          </cell>
          <cell r="CK184" t="str">
            <v/>
          </cell>
          <cell r="CL184" t="str">
            <v/>
          </cell>
          <cell r="CM184" t="str">
            <v/>
          </cell>
          <cell r="CN184" t="str">
            <v/>
          </cell>
          <cell r="CO184" t="str">
            <v/>
          </cell>
          <cell r="CP184" t="str">
            <v/>
          </cell>
          <cell r="CQ184" t="str">
            <v/>
          </cell>
          <cell r="CR184" t="str">
            <v/>
          </cell>
          <cell r="CS184" t="str">
            <v/>
          </cell>
          <cell r="CT184" t="str">
            <v/>
          </cell>
          <cell r="CU184" t="str">
            <v/>
          </cell>
          <cell r="CV184" t="str">
            <v/>
          </cell>
          <cell r="CW184" t="str">
            <v/>
          </cell>
          <cell r="CX184" t="str">
            <v/>
          </cell>
          <cell r="CY184" t="str">
            <v/>
          </cell>
          <cell r="CZ184" t="str">
            <v/>
          </cell>
          <cell r="DA184" t="str">
            <v/>
          </cell>
          <cell r="DB184" t="str">
            <v/>
          </cell>
          <cell r="DC184" t="str">
            <v/>
          </cell>
          <cell r="DD184" t="str">
            <v/>
          </cell>
          <cell r="DE184" t="str">
            <v/>
          </cell>
          <cell r="DF184" t="str">
            <v/>
          </cell>
          <cell r="DG184" t="str">
            <v/>
          </cell>
          <cell r="DH184" t="str">
            <v/>
          </cell>
          <cell r="DI184" t="str">
            <v/>
          </cell>
          <cell r="DJ184" t="str">
            <v/>
          </cell>
          <cell r="DK184" t="str">
            <v/>
          </cell>
          <cell r="DL184" t="str">
            <v/>
          </cell>
          <cell r="DM184" t="str">
            <v/>
          </cell>
          <cell r="DN184" t="str">
            <v/>
          </cell>
          <cell r="DO184" t="str">
            <v/>
          </cell>
          <cell r="DP184" t="str">
            <v/>
          </cell>
          <cell r="DQ184" t="str">
            <v/>
          </cell>
          <cell r="DR184" t="str">
            <v/>
          </cell>
          <cell r="DS184" t="str">
            <v/>
          </cell>
          <cell r="DT184" t="str">
            <v/>
          </cell>
          <cell r="DU184" t="str">
            <v/>
          </cell>
          <cell r="DV184" t="str">
            <v/>
          </cell>
          <cell r="DW184" t="str">
            <v/>
          </cell>
          <cell r="DX184" t="str">
            <v/>
          </cell>
          <cell r="DY184" t="str">
            <v/>
          </cell>
          <cell r="DZ184" t="str">
            <v/>
          </cell>
          <cell r="EA184" t="str">
            <v/>
          </cell>
          <cell r="EB184" t="str">
            <v/>
          </cell>
          <cell r="EC184" t="str">
            <v/>
          </cell>
          <cell r="ED184" t="str">
            <v/>
          </cell>
          <cell r="EE184" t="str">
            <v/>
          </cell>
          <cell r="EF184" t="str">
            <v/>
          </cell>
          <cell r="EG184" t="str">
            <v/>
          </cell>
          <cell r="EH184" t="str">
            <v/>
          </cell>
          <cell r="EI184" t="str">
            <v/>
          </cell>
          <cell r="EJ184" t="str">
            <v/>
          </cell>
          <cell r="EK184" t="str">
            <v/>
          </cell>
          <cell r="EL184" t="str">
            <v/>
          </cell>
          <cell r="EM184" t="str">
            <v/>
          </cell>
          <cell r="EN184" t="str">
            <v/>
          </cell>
          <cell r="EO184" t="str">
            <v/>
          </cell>
          <cell r="EP184" t="str">
            <v/>
          </cell>
          <cell r="EQ184" t="str">
            <v/>
          </cell>
          <cell r="ER184" t="str">
            <v/>
          </cell>
          <cell r="ES184" t="str">
            <v/>
          </cell>
          <cell r="ET184" t="str">
            <v/>
          </cell>
          <cell r="EU184" t="str">
            <v/>
          </cell>
          <cell r="EV184" t="str">
            <v/>
          </cell>
          <cell r="EW184" t="str">
            <v/>
          </cell>
        </row>
        <row r="186">
          <cell r="T186" t="str">
            <v>BUDGET FORECAST</v>
          </cell>
          <cell r="AA186" t="str">
            <v/>
          </cell>
          <cell r="AB186" t="str">
            <v/>
          </cell>
          <cell r="AC186" t="str">
            <v/>
          </cell>
          <cell r="AD186" t="str">
            <v/>
          </cell>
          <cell r="AE186" t="str">
            <v/>
          </cell>
          <cell r="AF186" t="str">
            <v/>
          </cell>
          <cell r="AG186" t="str">
            <v/>
          </cell>
          <cell r="AH186" t="str">
            <v/>
          </cell>
          <cell r="AI186" t="str">
            <v/>
          </cell>
          <cell r="AJ186" t="str">
            <v/>
          </cell>
          <cell r="AK186" t="str">
            <v/>
          </cell>
          <cell r="AL186" t="str">
            <v/>
          </cell>
          <cell r="AM186" t="str">
            <v/>
          </cell>
          <cell r="AN186" t="str">
            <v/>
          </cell>
          <cell r="AO186" t="str">
            <v/>
          </cell>
          <cell r="AP186" t="str">
            <v/>
          </cell>
          <cell r="AQ186" t="str">
            <v/>
          </cell>
          <cell r="AR186" t="str">
            <v/>
          </cell>
          <cell r="AS186" t="str">
            <v/>
          </cell>
          <cell r="AT186" t="str">
            <v/>
          </cell>
          <cell r="AU186" t="str">
            <v/>
          </cell>
          <cell r="AV186" t="str">
            <v/>
          </cell>
          <cell r="AW186" t="str">
            <v/>
          </cell>
          <cell r="AX186" t="str">
            <v/>
          </cell>
          <cell r="AY186" t="str">
            <v/>
          </cell>
          <cell r="AZ186">
            <v>35730</v>
          </cell>
          <cell r="BA186">
            <v>35737</v>
          </cell>
          <cell r="BB186">
            <v>35744</v>
          </cell>
          <cell r="BC186">
            <v>35751</v>
          </cell>
          <cell r="BD186">
            <v>35758</v>
          </cell>
          <cell r="BE186">
            <v>35765</v>
          </cell>
          <cell r="BF186">
            <v>35772</v>
          </cell>
          <cell r="BG186">
            <v>35779</v>
          </cell>
          <cell r="BH186">
            <v>35786</v>
          </cell>
          <cell r="BI186" t="str">
            <v/>
          </cell>
          <cell r="BJ186" t="str">
            <v/>
          </cell>
          <cell r="BK186" t="str">
            <v/>
          </cell>
          <cell r="BL186" t="str">
            <v/>
          </cell>
          <cell r="BM186" t="str">
            <v/>
          </cell>
          <cell r="BN186" t="str">
            <v/>
          </cell>
          <cell r="BO186" t="str">
            <v/>
          </cell>
          <cell r="BP186" t="str">
            <v/>
          </cell>
          <cell r="BQ186" t="str">
            <v/>
          </cell>
          <cell r="BR186" t="str">
            <v/>
          </cell>
          <cell r="BS186" t="str">
            <v/>
          </cell>
          <cell r="BT186" t="str">
            <v/>
          </cell>
          <cell r="BU186" t="str">
            <v/>
          </cell>
          <cell r="BV186" t="str">
            <v/>
          </cell>
          <cell r="BW186" t="str">
            <v/>
          </cell>
          <cell r="BX186" t="str">
            <v/>
          </cell>
          <cell r="BY186" t="str">
            <v/>
          </cell>
          <cell r="BZ186" t="str">
            <v/>
          </cell>
          <cell r="CA186" t="str">
            <v/>
          </cell>
          <cell r="CB186" t="str">
            <v/>
          </cell>
          <cell r="CC186" t="str">
            <v/>
          </cell>
          <cell r="CD186" t="str">
            <v/>
          </cell>
          <cell r="CE186" t="str">
            <v/>
          </cell>
          <cell r="CF186" t="str">
            <v/>
          </cell>
          <cell r="CG186" t="str">
            <v/>
          </cell>
          <cell r="CH186" t="str">
            <v/>
          </cell>
          <cell r="CI186" t="str">
            <v/>
          </cell>
          <cell r="CJ186" t="str">
            <v/>
          </cell>
          <cell r="CK186" t="str">
            <v/>
          </cell>
          <cell r="CL186" t="str">
            <v/>
          </cell>
          <cell r="CM186" t="str">
            <v/>
          </cell>
          <cell r="CN186" t="str">
            <v/>
          </cell>
          <cell r="CO186" t="str">
            <v/>
          </cell>
          <cell r="CP186" t="str">
            <v/>
          </cell>
          <cell r="CQ186" t="str">
            <v/>
          </cell>
          <cell r="CR186" t="str">
            <v/>
          </cell>
          <cell r="CS186" t="str">
            <v/>
          </cell>
          <cell r="CT186" t="str">
            <v/>
          </cell>
          <cell r="CU186" t="str">
            <v/>
          </cell>
          <cell r="CV186" t="str">
            <v/>
          </cell>
          <cell r="CW186" t="str">
            <v/>
          </cell>
          <cell r="CX186" t="str">
            <v/>
          </cell>
          <cell r="CY186" t="str">
            <v/>
          </cell>
          <cell r="CZ186" t="str">
            <v/>
          </cell>
          <cell r="DA186" t="str">
            <v/>
          </cell>
          <cell r="DB186" t="str">
            <v/>
          </cell>
          <cell r="DC186" t="str">
            <v/>
          </cell>
          <cell r="DD186" t="str">
            <v/>
          </cell>
          <cell r="DE186" t="str">
            <v/>
          </cell>
          <cell r="DF186" t="str">
            <v/>
          </cell>
          <cell r="DG186" t="str">
            <v/>
          </cell>
          <cell r="DH186" t="str">
            <v/>
          </cell>
          <cell r="DI186" t="str">
            <v/>
          </cell>
          <cell r="DJ186" t="str">
            <v/>
          </cell>
          <cell r="DK186" t="str">
            <v/>
          </cell>
          <cell r="DL186" t="str">
            <v/>
          </cell>
          <cell r="DM186" t="str">
            <v/>
          </cell>
          <cell r="DN186" t="str">
            <v/>
          </cell>
          <cell r="DO186" t="str">
            <v/>
          </cell>
          <cell r="DP186" t="str">
            <v/>
          </cell>
          <cell r="DQ186" t="str">
            <v/>
          </cell>
          <cell r="DR186" t="str">
            <v/>
          </cell>
          <cell r="DS186" t="str">
            <v/>
          </cell>
          <cell r="DT186" t="str">
            <v/>
          </cell>
          <cell r="DU186" t="str">
            <v/>
          </cell>
          <cell r="DV186" t="str">
            <v/>
          </cell>
          <cell r="DW186" t="str">
            <v/>
          </cell>
          <cell r="DX186" t="str">
            <v/>
          </cell>
          <cell r="DY186" t="str">
            <v/>
          </cell>
          <cell r="DZ186" t="str">
            <v/>
          </cell>
          <cell r="EA186" t="str">
            <v/>
          </cell>
          <cell r="EB186" t="str">
            <v/>
          </cell>
          <cell r="EC186" t="str">
            <v/>
          </cell>
          <cell r="ED186" t="str">
            <v/>
          </cell>
          <cell r="EE186" t="str">
            <v/>
          </cell>
          <cell r="EF186" t="str">
            <v/>
          </cell>
          <cell r="EG186" t="str">
            <v/>
          </cell>
          <cell r="EH186" t="str">
            <v/>
          </cell>
          <cell r="EI186" t="str">
            <v/>
          </cell>
          <cell r="EJ186" t="str">
            <v/>
          </cell>
          <cell r="EK186" t="str">
            <v/>
          </cell>
          <cell r="EL186" t="str">
            <v/>
          </cell>
          <cell r="EM186" t="str">
            <v/>
          </cell>
          <cell r="EN186" t="str">
            <v/>
          </cell>
          <cell r="EO186" t="str">
            <v/>
          </cell>
          <cell r="EP186" t="str">
            <v/>
          </cell>
          <cell r="EQ186" t="str">
            <v/>
          </cell>
          <cell r="ER186" t="str">
            <v/>
          </cell>
          <cell r="ES186" t="str">
            <v/>
          </cell>
          <cell r="ET186" t="str">
            <v/>
          </cell>
          <cell r="EU186" t="str">
            <v/>
          </cell>
          <cell r="EV186" t="str">
            <v/>
          </cell>
          <cell r="EW186" t="str">
            <v/>
          </cell>
          <cell r="EX186" t="str">
            <v/>
          </cell>
          <cell r="EY186" t="str">
            <v/>
          </cell>
          <cell r="EZ186" t="str">
            <v/>
          </cell>
          <cell r="FA186" t="str">
            <v/>
          </cell>
          <cell r="FB186" t="str">
            <v/>
          </cell>
          <cell r="FC186" t="str">
            <v/>
          </cell>
          <cell r="FD186" t="str">
            <v/>
          </cell>
          <cell r="FE186" t="str">
            <v/>
          </cell>
          <cell r="FF186" t="str">
            <v/>
          </cell>
          <cell r="FG186" t="str">
            <v/>
          </cell>
          <cell r="FH186" t="str">
            <v/>
          </cell>
          <cell r="FI186" t="str">
            <v/>
          </cell>
        </row>
        <row r="187">
          <cell r="T187" t="str">
            <v>BUDGET FORECAST</v>
          </cell>
          <cell r="V187" t="str">
            <v>PRE PROD</v>
          </cell>
          <cell r="W187">
            <v>30</v>
          </cell>
          <cell r="X187">
            <v>90000</v>
          </cell>
          <cell r="AA187" t="str">
            <v/>
          </cell>
          <cell r="AB187" t="str">
            <v/>
          </cell>
          <cell r="AC187" t="str">
            <v/>
          </cell>
          <cell r="AD187" t="str">
            <v/>
          </cell>
          <cell r="AE187" t="str">
            <v/>
          </cell>
          <cell r="AF187" t="str">
            <v/>
          </cell>
          <cell r="AG187" t="str">
            <v/>
          </cell>
          <cell r="AH187" t="str">
            <v/>
          </cell>
          <cell r="AI187" t="str">
            <v/>
          </cell>
          <cell r="AJ187" t="str">
            <v/>
          </cell>
          <cell r="AK187" t="str">
            <v/>
          </cell>
          <cell r="AL187" t="str">
            <v/>
          </cell>
          <cell r="AM187" t="str">
            <v/>
          </cell>
          <cell r="AN187" t="str">
            <v/>
          </cell>
          <cell r="AO187" t="str">
            <v/>
          </cell>
          <cell r="AP187" t="str">
            <v/>
          </cell>
          <cell r="AQ187" t="str">
            <v/>
          </cell>
          <cell r="AR187" t="str">
            <v/>
          </cell>
          <cell r="AS187" t="str">
            <v/>
          </cell>
          <cell r="AT187" t="str">
            <v/>
          </cell>
          <cell r="AU187" t="str">
            <v/>
          </cell>
          <cell r="AV187" t="str">
            <v/>
          </cell>
          <cell r="AW187" t="str">
            <v/>
          </cell>
          <cell r="AX187" t="str">
            <v/>
          </cell>
          <cell r="AY187" t="str">
            <v/>
          </cell>
          <cell r="AZ187">
            <v>3000</v>
          </cell>
          <cell r="BA187">
            <v>6000</v>
          </cell>
          <cell r="BB187">
            <v>9000</v>
          </cell>
          <cell r="BC187">
            <v>12000</v>
          </cell>
          <cell r="BD187">
            <v>12000</v>
          </cell>
          <cell r="BE187">
            <v>12000</v>
          </cell>
          <cell r="BF187">
            <v>12000</v>
          </cell>
          <cell r="BG187">
            <v>12000</v>
          </cell>
          <cell r="BH187">
            <v>12000</v>
          </cell>
          <cell r="BI187" t="str">
            <v/>
          </cell>
          <cell r="BJ187" t="str">
            <v/>
          </cell>
          <cell r="BK187" t="str">
            <v/>
          </cell>
          <cell r="BL187" t="str">
            <v/>
          </cell>
          <cell r="BM187" t="str">
            <v/>
          </cell>
          <cell r="BN187" t="str">
            <v/>
          </cell>
          <cell r="BO187" t="str">
            <v/>
          </cell>
          <cell r="BP187" t="str">
            <v/>
          </cell>
          <cell r="BQ187" t="str">
            <v/>
          </cell>
          <cell r="BR187" t="str">
            <v/>
          </cell>
          <cell r="BS187" t="str">
            <v/>
          </cell>
          <cell r="BT187" t="str">
            <v/>
          </cell>
          <cell r="BU187" t="str">
            <v/>
          </cell>
          <cell r="BV187" t="str">
            <v/>
          </cell>
          <cell r="BW187" t="str">
            <v/>
          </cell>
          <cell r="BX187" t="str">
            <v/>
          </cell>
          <cell r="BY187" t="str">
            <v/>
          </cell>
          <cell r="BZ187" t="str">
            <v/>
          </cell>
          <cell r="CA187" t="str">
            <v/>
          </cell>
          <cell r="CB187" t="str">
            <v/>
          </cell>
          <cell r="CC187" t="str">
            <v/>
          </cell>
          <cell r="CD187" t="str">
            <v/>
          </cell>
          <cell r="CE187" t="str">
            <v/>
          </cell>
          <cell r="CF187" t="str">
            <v/>
          </cell>
          <cell r="CG187" t="str">
            <v/>
          </cell>
          <cell r="CH187" t="str">
            <v/>
          </cell>
          <cell r="CI187" t="str">
            <v/>
          </cell>
          <cell r="CJ187" t="str">
            <v/>
          </cell>
          <cell r="CK187" t="str">
            <v/>
          </cell>
          <cell r="CL187" t="str">
            <v/>
          </cell>
          <cell r="CM187" t="str">
            <v/>
          </cell>
          <cell r="CN187" t="str">
            <v/>
          </cell>
          <cell r="CO187" t="str">
            <v/>
          </cell>
          <cell r="CP187" t="str">
            <v/>
          </cell>
          <cell r="CQ187" t="str">
            <v/>
          </cell>
          <cell r="CR187" t="str">
            <v/>
          </cell>
          <cell r="CS187" t="str">
            <v/>
          </cell>
          <cell r="CT187" t="str">
            <v/>
          </cell>
          <cell r="CU187" t="str">
            <v/>
          </cell>
          <cell r="CV187" t="str">
            <v/>
          </cell>
          <cell r="CW187" t="str">
            <v/>
          </cell>
          <cell r="CX187" t="str">
            <v/>
          </cell>
          <cell r="CY187" t="str">
            <v/>
          </cell>
          <cell r="CZ187" t="str">
            <v/>
          </cell>
          <cell r="DA187" t="str">
            <v/>
          </cell>
          <cell r="DB187" t="str">
            <v/>
          </cell>
          <cell r="DC187" t="str">
            <v/>
          </cell>
          <cell r="DD187" t="str">
            <v/>
          </cell>
          <cell r="DE187" t="str">
            <v/>
          </cell>
          <cell r="DF187" t="str">
            <v/>
          </cell>
          <cell r="DG187" t="str">
            <v/>
          </cell>
          <cell r="DH187" t="str">
            <v/>
          </cell>
          <cell r="DI187" t="str">
            <v/>
          </cell>
          <cell r="DJ187" t="str">
            <v/>
          </cell>
          <cell r="DK187" t="str">
            <v/>
          </cell>
          <cell r="DL187" t="str">
            <v/>
          </cell>
          <cell r="DM187" t="str">
            <v/>
          </cell>
          <cell r="DN187" t="str">
            <v/>
          </cell>
          <cell r="DO187" t="str">
            <v/>
          </cell>
          <cell r="DP187" t="str">
            <v/>
          </cell>
          <cell r="DQ187" t="str">
            <v/>
          </cell>
          <cell r="DR187" t="str">
            <v/>
          </cell>
          <cell r="DS187" t="str">
            <v/>
          </cell>
          <cell r="DT187" t="str">
            <v/>
          </cell>
          <cell r="DU187" t="str">
            <v/>
          </cell>
          <cell r="DV187" t="str">
            <v/>
          </cell>
          <cell r="DW187" t="str">
            <v/>
          </cell>
          <cell r="DX187" t="str">
            <v/>
          </cell>
          <cell r="DY187" t="str">
            <v/>
          </cell>
          <cell r="DZ187" t="str">
            <v/>
          </cell>
          <cell r="EA187" t="str">
            <v/>
          </cell>
          <cell r="EB187" t="str">
            <v/>
          </cell>
          <cell r="EC187" t="str">
            <v/>
          </cell>
          <cell r="ED187" t="str">
            <v/>
          </cell>
          <cell r="EE187" t="str">
            <v/>
          </cell>
          <cell r="EF187" t="str">
            <v/>
          </cell>
          <cell r="EG187" t="str">
            <v/>
          </cell>
          <cell r="EH187" t="str">
            <v/>
          </cell>
          <cell r="EI187" t="str">
            <v/>
          </cell>
          <cell r="EJ187" t="str">
            <v/>
          </cell>
          <cell r="EK187" t="str">
            <v/>
          </cell>
          <cell r="EL187" t="str">
            <v/>
          </cell>
          <cell r="EM187" t="str">
            <v/>
          </cell>
          <cell r="EN187" t="str">
            <v/>
          </cell>
          <cell r="EO187" t="str">
            <v/>
          </cell>
          <cell r="EP187" t="str">
            <v/>
          </cell>
          <cell r="EQ187" t="str">
            <v/>
          </cell>
          <cell r="ER187" t="str">
            <v/>
          </cell>
          <cell r="ES187" t="str">
            <v/>
          </cell>
          <cell r="ET187" t="str">
            <v/>
          </cell>
          <cell r="EU187" t="str">
            <v/>
          </cell>
          <cell r="EV187" t="str">
            <v/>
          </cell>
          <cell r="EW187" t="str">
            <v/>
          </cell>
          <cell r="EX187" t="str">
            <v/>
          </cell>
          <cell r="EY187" t="str">
            <v/>
          </cell>
          <cell r="EZ187" t="str">
            <v/>
          </cell>
          <cell r="FA187" t="str">
            <v/>
          </cell>
          <cell r="FB187" t="str">
            <v/>
          </cell>
          <cell r="FC187" t="str">
            <v/>
          </cell>
          <cell r="FD187" t="str">
            <v/>
          </cell>
          <cell r="FE187" t="str">
            <v/>
          </cell>
          <cell r="FF187" t="str">
            <v/>
          </cell>
          <cell r="FG187" t="str">
            <v/>
          </cell>
          <cell r="FH187" t="str">
            <v/>
          </cell>
          <cell r="FI187" t="str">
            <v/>
          </cell>
        </row>
        <row r="188">
          <cell r="V188" t="str">
            <v>PRE PROD</v>
          </cell>
          <cell r="W188">
            <v>30</v>
          </cell>
          <cell r="X188">
            <v>97000</v>
          </cell>
          <cell r="AA188" t="str">
            <v/>
          </cell>
          <cell r="AB188" t="str">
            <v/>
          </cell>
          <cell r="AC188" t="str">
            <v/>
          </cell>
          <cell r="AD188" t="str">
            <v/>
          </cell>
          <cell r="AE188" t="str">
            <v/>
          </cell>
          <cell r="AF188" t="str">
            <v/>
          </cell>
          <cell r="AG188" t="str">
            <v/>
          </cell>
          <cell r="AH188" t="str">
            <v/>
          </cell>
          <cell r="AI188" t="str">
            <v/>
          </cell>
          <cell r="AJ188" t="str">
            <v/>
          </cell>
          <cell r="AK188" t="str">
            <v/>
          </cell>
          <cell r="AL188" t="str">
            <v/>
          </cell>
          <cell r="AM188" t="str">
            <v/>
          </cell>
          <cell r="AN188" t="str">
            <v/>
          </cell>
          <cell r="AO188" t="str">
            <v/>
          </cell>
          <cell r="AP188" t="str">
            <v/>
          </cell>
          <cell r="AQ188" t="str">
            <v/>
          </cell>
          <cell r="AR188" t="str">
            <v/>
          </cell>
          <cell r="AS188" t="str">
            <v/>
          </cell>
          <cell r="AT188" t="str">
            <v/>
          </cell>
          <cell r="AU188" t="str">
            <v/>
          </cell>
          <cell r="AV188" t="str">
            <v/>
          </cell>
          <cell r="AW188" t="str">
            <v/>
          </cell>
          <cell r="AX188" t="str">
            <v/>
          </cell>
          <cell r="AY188" t="str">
            <v/>
          </cell>
          <cell r="AZ188">
            <v>3000</v>
          </cell>
          <cell r="BA188">
            <v>6000</v>
          </cell>
          <cell r="BB188">
            <v>9000</v>
          </cell>
          <cell r="BC188">
            <v>12000</v>
          </cell>
          <cell r="BD188">
            <v>12000</v>
          </cell>
          <cell r="BE188">
            <v>12000</v>
          </cell>
          <cell r="BF188">
            <v>13000</v>
          </cell>
          <cell r="BG188">
            <v>18000</v>
          </cell>
          <cell r="BH188">
            <v>12000</v>
          </cell>
          <cell r="BI188" t="str">
            <v/>
          </cell>
          <cell r="BJ188" t="str">
            <v/>
          </cell>
          <cell r="BK188" t="str">
            <v/>
          </cell>
          <cell r="BL188" t="str">
            <v/>
          </cell>
          <cell r="BM188" t="str">
            <v/>
          </cell>
          <cell r="BN188" t="str">
            <v/>
          </cell>
          <cell r="BO188" t="str">
            <v/>
          </cell>
          <cell r="BP188" t="str">
            <v/>
          </cell>
          <cell r="BQ188" t="str">
            <v/>
          </cell>
          <cell r="BR188" t="str">
            <v/>
          </cell>
          <cell r="BS188" t="str">
            <v/>
          </cell>
          <cell r="BT188" t="str">
            <v/>
          </cell>
          <cell r="BU188" t="str">
            <v/>
          </cell>
          <cell r="BV188" t="str">
            <v/>
          </cell>
          <cell r="BW188" t="str">
            <v/>
          </cell>
          <cell r="BX188" t="str">
            <v/>
          </cell>
          <cell r="BY188" t="str">
            <v/>
          </cell>
          <cell r="BZ188" t="str">
            <v/>
          </cell>
          <cell r="CA188" t="str">
            <v/>
          </cell>
          <cell r="CB188" t="str">
            <v/>
          </cell>
          <cell r="CC188" t="str">
            <v/>
          </cell>
          <cell r="CD188" t="str">
            <v/>
          </cell>
          <cell r="CE188" t="str">
            <v/>
          </cell>
          <cell r="CF188" t="str">
            <v/>
          </cell>
          <cell r="CG188" t="str">
            <v/>
          </cell>
          <cell r="CH188" t="str">
            <v/>
          </cell>
          <cell r="CI188" t="str">
            <v/>
          </cell>
          <cell r="CJ188" t="str">
            <v/>
          </cell>
          <cell r="CK188" t="str">
            <v/>
          </cell>
          <cell r="CL188" t="str">
            <v/>
          </cell>
          <cell r="CM188" t="str">
            <v/>
          </cell>
          <cell r="CN188" t="str">
            <v/>
          </cell>
          <cell r="CO188" t="str">
            <v/>
          </cell>
          <cell r="CP188" t="str">
            <v/>
          </cell>
          <cell r="CQ188" t="str">
            <v/>
          </cell>
          <cell r="CR188" t="str">
            <v/>
          </cell>
          <cell r="CS188" t="str">
            <v/>
          </cell>
          <cell r="CT188" t="str">
            <v/>
          </cell>
          <cell r="CU188" t="str">
            <v/>
          </cell>
          <cell r="CV188" t="str">
            <v/>
          </cell>
          <cell r="CW188" t="str">
            <v/>
          </cell>
          <cell r="CX188" t="str">
            <v/>
          </cell>
          <cell r="CY188" t="str">
            <v/>
          </cell>
          <cell r="CZ188" t="str">
            <v/>
          </cell>
          <cell r="DA188" t="str">
            <v/>
          </cell>
          <cell r="DB188" t="str">
            <v/>
          </cell>
          <cell r="DC188" t="str">
            <v/>
          </cell>
          <cell r="DD188" t="str">
            <v/>
          </cell>
          <cell r="DE188" t="str">
            <v/>
          </cell>
          <cell r="DF188" t="str">
            <v/>
          </cell>
          <cell r="DG188" t="str">
            <v/>
          </cell>
          <cell r="DH188" t="str">
            <v/>
          </cell>
          <cell r="DI188" t="str">
            <v/>
          </cell>
          <cell r="DJ188" t="str">
            <v/>
          </cell>
          <cell r="DK188" t="str">
            <v/>
          </cell>
          <cell r="DL188" t="str">
            <v/>
          </cell>
          <cell r="DM188" t="str">
            <v/>
          </cell>
          <cell r="DN188" t="str">
            <v/>
          </cell>
          <cell r="DO188" t="str">
            <v/>
          </cell>
          <cell r="DP188" t="str">
            <v/>
          </cell>
          <cell r="DQ188" t="str">
            <v/>
          </cell>
          <cell r="DR188" t="str">
            <v/>
          </cell>
          <cell r="DS188" t="str">
            <v/>
          </cell>
          <cell r="DT188" t="str">
            <v/>
          </cell>
          <cell r="DU188" t="str">
            <v/>
          </cell>
          <cell r="DV188" t="str">
            <v/>
          </cell>
          <cell r="DW188" t="str">
            <v/>
          </cell>
          <cell r="DX188" t="str">
            <v/>
          </cell>
          <cell r="DY188" t="str">
            <v/>
          </cell>
          <cell r="DZ188" t="str">
            <v/>
          </cell>
          <cell r="EA188" t="str">
            <v/>
          </cell>
          <cell r="EB188" t="str">
            <v/>
          </cell>
          <cell r="EC188" t="str">
            <v/>
          </cell>
          <cell r="ED188" t="str">
            <v/>
          </cell>
          <cell r="EE188" t="str">
            <v/>
          </cell>
          <cell r="EF188" t="str">
            <v/>
          </cell>
          <cell r="EG188" t="str">
            <v/>
          </cell>
          <cell r="EH188" t="str">
            <v/>
          </cell>
          <cell r="EI188" t="str">
            <v/>
          </cell>
          <cell r="EJ188" t="str">
            <v/>
          </cell>
          <cell r="EK188" t="str">
            <v/>
          </cell>
          <cell r="EL188" t="str">
            <v/>
          </cell>
          <cell r="EM188" t="str">
            <v/>
          </cell>
          <cell r="EN188" t="str">
            <v/>
          </cell>
          <cell r="EO188" t="str">
            <v/>
          </cell>
          <cell r="EP188" t="str">
            <v/>
          </cell>
          <cell r="EQ188" t="str">
            <v/>
          </cell>
          <cell r="ER188" t="str">
            <v/>
          </cell>
          <cell r="ES188" t="str">
            <v/>
          </cell>
          <cell r="ET188" t="str">
            <v/>
          </cell>
          <cell r="EU188" t="str">
            <v/>
          </cell>
          <cell r="EV188" t="str">
            <v/>
          </cell>
          <cell r="EW188" t="str">
            <v/>
          </cell>
          <cell r="EX188" t="str">
            <v/>
          </cell>
          <cell r="EY188" t="str">
            <v/>
          </cell>
          <cell r="EZ188" t="str">
            <v/>
          </cell>
          <cell r="FA188" t="str">
            <v/>
          </cell>
          <cell r="FB188" t="str">
            <v/>
          </cell>
          <cell r="FC188" t="str">
            <v/>
          </cell>
          <cell r="FD188" t="str">
            <v/>
          </cell>
          <cell r="FE188" t="str">
            <v/>
          </cell>
          <cell r="FF188" t="str">
            <v/>
          </cell>
          <cell r="FG188" t="str">
            <v/>
          </cell>
          <cell r="FH188" t="str">
            <v/>
          </cell>
          <cell r="FI188" t="str">
            <v/>
          </cell>
        </row>
        <row r="189">
          <cell r="V189" t="str">
            <v>PRODUCTION</v>
          </cell>
          <cell r="W189">
            <v>150</v>
          </cell>
          <cell r="X189">
            <v>438750</v>
          </cell>
          <cell r="AA189">
            <v>0</v>
          </cell>
          <cell r="AB189" t="str">
            <v/>
          </cell>
          <cell r="AC189" t="str">
            <v/>
          </cell>
          <cell r="AD189" t="str">
            <v/>
          </cell>
          <cell r="AE189" t="str">
            <v/>
          </cell>
          <cell r="AF189" t="str">
            <v/>
          </cell>
          <cell r="AG189" t="str">
            <v/>
          </cell>
          <cell r="AH189" t="str">
            <v/>
          </cell>
          <cell r="AI189" t="str">
            <v/>
          </cell>
          <cell r="AJ189" t="str">
            <v/>
          </cell>
          <cell r="AK189" t="str">
            <v/>
          </cell>
          <cell r="AL189" t="str">
            <v/>
          </cell>
          <cell r="AM189" t="str">
            <v/>
          </cell>
          <cell r="AN189" t="str">
            <v/>
          </cell>
          <cell r="AO189" t="str">
            <v/>
          </cell>
          <cell r="AP189" t="str">
            <v/>
          </cell>
          <cell r="AQ189" t="str">
            <v/>
          </cell>
          <cell r="AR189" t="str">
            <v/>
          </cell>
          <cell r="AS189" t="str">
            <v/>
          </cell>
          <cell r="AT189" t="str">
            <v/>
          </cell>
          <cell r="AU189" t="str">
            <v/>
          </cell>
          <cell r="AV189" t="str">
            <v/>
          </cell>
          <cell r="AW189" t="str">
            <v/>
          </cell>
          <cell r="AX189" t="str">
            <v/>
          </cell>
          <cell r="AY189" t="str">
            <v/>
          </cell>
          <cell r="AZ189" t="str">
            <v/>
          </cell>
          <cell r="BA189" t="str">
            <v/>
          </cell>
          <cell r="BB189" t="str">
            <v/>
          </cell>
          <cell r="BC189" t="str">
            <v/>
          </cell>
          <cell r="BD189" t="str">
            <v/>
          </cell>
          <cell r="BE189" t="str">
            <v/>
          </cell>
          <cell r="BF189" t="str">
            <v/>
          </cell>
          <cell r="BG189" t="str">
            <v/>
          </cell>
          <cell r="BH189">
            <v>0</v>
          </cell>
          <cell r="BI189">
            <v>0</v>
          </cell>
          <cell r="BJ189">
            <v>0</v>
          </cell>
          <cell r="BK189">
            <v>0</v>
          </cell>
          <cell r="BL189">
            <v>56250</v>
          </cell>
          <cell r="BM189">
            <v>63750</v>
          </cell>
          <cell r="BN189">
            <v>63750</v>
          </cell>
          <cell r="BO189">
            <v>63750</v>
          </cell>
          <cell r="BP189">
            <v>63750</v>
          </cell>
          <cell r="BQ189">
            <v>63750</v>
          </cell>
          <cell r="BR189">
            <v>63750</v>
          </cell>
          <cell r="BS189" t="str">
            <v/>
          </cell>
          <cell r="BT189" t="str">
            <v/>
          </cell>
          <cell r="BU189" t="str">
            <v/>
          </cell>
          <cell r="BV189" t="str">
            <v/>
          </cell>
          <cell r="BW189" t="str">
            <v/>
          </cell>
          <cell r="BX189" t="str">
            <v/>
          </cell>
          <cell r="BY189" t="str">
            <v/>
          </cell>
          <cell r="BZ189" t="str">
            <v/>
          </cell>
          <cell r="CA189" t="str">
            <v/>
          </cell>
          <cell r="CB189" t="str">
            <v/>
          </cell>
          <cell r="CC189" t="str">
            <v/>
          </cell>
          <cell r="CD189" t="str">
            <v/>
          </cell>
          <cell r="CE189" t="str">
            <v/>
          </cell>
          <cell r="CF189" t="str">
            <v/>
          </cell>
          <cell r="CG189" t="str">
            <v/>
          </cell>
          <cell r="CH189" t="str">
            <v/>
          </cell>
          <cell r="CI189" t="str">
            <v/>
          </cell>
          <cell r="CJ189" t="str">
            <v/>
          </cell>
          <cell r="CK189" t="str">
            <v/>
          </cell>
          <cell r="CL189" t="str">
            <v/>
          </cell>
          <cell r="CM189" t="str">
            <v/>
          </cell>
          <cell r="CN189" t="str">
            <v/>
          </cell>
          <cell r="CO189" t="str">
            <v/>
          </cell>
          <cell r="CP189" t="str">
            <v/>
          </cell>
          <cell r="CQ189" t="str">
            <v/>
          </cell>
          <cell r="CR189" t="str">
            <v/>
          </cell>
          <cell r="CS189" t="str">
            <v/>
          </cell>
          <cell r="CT189" t="str">
            <v/>
          </cell>
          <cell r="CU189" t="str">
            <v/>
          </cell>
          <cell r="CV189" t="str">
            <v/>
          </cell>
          <cell r="CW189" t="str">
            <v/>
          </cell>
          <cell r="CX189" t="str">
            <v/>
          </cell>
          <cell r="CY189" t="str">
            <v/>
          </cell>
          <cell r="CZ189" t="str">
            <v/>
          </cell>
          <cell r="DA189" t="str">
            <v/>
          </cell>
          <cell r="DB189" t="str">
            <v/>
          </cell>
          <cell r="DC189" t="str">
            <v/>
          </cell>
          <cell r="DD189" t="str">
            <v/>
          </cell>
          <cell r="DE189" t="str">
            <v/>
          </cell>
          <cell r="DF189" t="str">
            <v/>
          </cell>
          <cell r="DG189" t="str">
            <v/>
          </cell>
          <cell r="DH189" t="str">
            <v/>
          </cell>
          <cell r="DI189" t="str">
            <v/>
          </cell>
          <cell r="DJ189" t="str">
            <v/>
          </cell>
          <cell r="DK189" t="str">
            <v/>
          </cell>
          <cell r="DL189" t="str">
            <v/>
          </cell>
          <cell r="DM189" t="str">
            <v/>
          </cell>
          <cell r="DN189" t="str">
            <v/>
          </cell>
          <cell r="DO189" t="str">
            <v/>
          </cell>
          <cell r="DP189" t="str">
            <v/>
          </cell>
          <cell r="DQ189" t="str">
            <v/>
          </cell>
          <cell r="DR189" t="str">
            <v/>
          </cell>
          <cell r="DS189" t="str">
            <v/>
          </cell>
          <cell r="DT189" t="str">
            <v/>
          </cell>
          <cell r="DU189" t="str">
            <v/>
          </cell>
          <cell r="DV189" t="str">
            <v/>
          </cell>
          <cell r="DW189" t="str">
            <v/>
          </cell>
          <cell r="DX189" t="str">
            <v/>
          </cell>
          <cell r="DY189" t="str">
            <v/>
          </cell>
          <cell r="DZ189" t="str">
            <v/>
          </cell>
          <cell r="EA189" t="str">
            <v/>
          </cell>
          <cell r="EB189" t="str">
            <v/>
          </cell>
          <cell r="EC189" t="str">
            <v/>
          </cell>
          <cell r="ED189" t="str">
            <v/>
          </cell>
          <cell r="EE189" t="str">
            <v/>
          </cell>
          <cell r="EF189" t="str">
            <v/>
          </cell>
          <cell r="EG189" t="str">
            <v/>
          </cell>
          <cell r="EH189" t="str">
            <v/>
          </cell>
          <cell r="EI189" t="str">
            <v/>
          </cell>
          <cell r="EJ189" t="str">
            <v/>
          </cell>
          <cell r="EK189" t="str">
            <v/>
          </cell>
          <cell r="EL189" t="str">
            <v/>
          </cell>
          <cell r="EM189" t="str">
            <v/>
          </cell>
          <cell r="EN189" t="str">
            <v/>
          </cell>
          <cell r="EO189" t="str">
            <v/>
          </cell>
          <cell r="EP189" t="str">
            <v/>
          </cell>
          <cell r="EQ189" t="str">
            <v/>
          </cell>
          <cell r="ER189" t="str">
            <v/>
          </cell>
          <cell r="ES189" t="str">
            <v/>
          </cell>
          <cell r="ET189" t="str">
            <v/>
          </cell>
          <cell r="EU189" t="str">
            <v/>
          </cell>
          <cell r="EV189" t="str">
            <v/>
          </cell>
          <cell r="EW189" t="str">
            <v/>
          </cell>
          <cell r="EX189" t="str">
            <v/>
          </cell>
          <cell r="EY189" t="str">
            <v/>
          </cell>
          <cell r="EZ189" t="str">
            <v/>
          </cell>
          <cell r="FA189" t="str">
            <v/>
          </cell>
          <cell r="FB189" t="str">
            <v/>
          </cell>
          <cell r="FC189" t="str">
            <v/>
          </cell>
          <cell r="FD189" t="str">
            <v/>
          </cell>
          <cell r="FE189" t="str">
            <v/>
          </cell>
          <cell r="FF189" t="str">
            <v/>
          </cell>
          <cell r="FG189" t="str">
            <v/>
          </cell>
          <cell r="FH189" t="str">
            <v/>
          </cell>
          <cell r="FI189" t="str">
            <v/>
          </cell>
        </row>
        <row r="190">
          <cell r="V190" t="str">
            <v>PRODUCTION</v>
          </cell>
          <cell r="W190">
            <v>150</v>
          </cell>
          <cell r="X190">
            <v>531400</v>
          </cell>
          <cell r="AA190" t="str">
            <v/>
          </cell>
          <cell r="AB190" t="str">
            <v/>
          </cell>
          <cell r="AC190" t="str">
            <v/>
          </cell>
          <cell r="AD190" t="str">
            <v/>
          </cell>
          <cell r="AE190" t="str">
            <v/>
          </cell>
          <cell r="AF190" t="str">
            <v/>
          </cell>
          <cell r="AG190" t="str">
            <v/>
          </cell>
          <cell r="AH190" t="str">
            <v/>
          </cell>
          <cell r="AI190" t="str">
            <v/>
          </cell>
          <cell r="AJ190" t="str">
            <v/>
          </cell>
          <cell r="AK190" t="str">
            <v/>
          </cell>
          <cell r="AL190" t="str">
            <v/>
          </cell>
          <cell r="AM190" t="str">
            <v/>
          </cell>
          <cell r="AN190" t="str">
            <v/>
          </cell>
          <cell r="AO190" t="str">
            <v/>
          </cell>
          <cell r="AP190" t="str">
            <v/>
          </cell>
          <cell r="AQ190" t="str">
            <v/>
          </cell>
          <cell r="AR190" t="str">
            <v/>
          </cell>
          <cell r="AS190" t="str">
            <v/>
          </cell>
          <cell r="AT190" t="str">
            <v/>
          </cell>
          <cell r="AU190" t="str">
            <v/>
          </cell>
          <cell r="AV190" t="str">
            <v/>
          </cell>
          <cell r="AW190" t="str">
            <v/>
          </cell>
          <cell r="AX190" t="str">
            <v/>
          </cell>
          <cell r="AY190" t="str">
            <v/>
          </cell>
          <cell r="AZ190" t="str">
            <v/>
          </cell>
          <cell r="BA190" t="str">
            <v/>
          </cell>
          <cell r="BB190" t="str">
            <v/>
          </cell>
          <cell r="BC190" t="str">
            <v/>
          </cell>
          <cell r="BD190" t="str">
            <v/>
          </cell>
          <cell r="BE190" t="str">
            <v/>
          </cell>
          <cell r="BF190" t="str">
            <v/>
          </cell>
          <cell r="BG190" t="str">
            <v/>
          </cell>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t="str">
            <v/>
          </cell>
          <cell r="BT190" t="str">
            <v/>
          </cell>
          <cell r="BU190" t="str">
            <v/>
          </cell>
          <cell r="BV190" t="str">
            <v/>
          </cell>
          <cell r="BW190" t="str">
            <v/>
          </cell>
          <cell r="BX190" t="str">
            <v/>
          </cell>
          <cell r="BY190" t="str">
            <v/>
          </cell>
          <cell r="BZ190" t="str">
            <v/>
          </cell>
          <cell r="CA190" t="str">
            <v/>
          </cell>
          <cell r="CB190" t="str">
            <v/>
          </cell>
          <cell r="CC190" t="str">
            <v/>
          </cell>
          <cell r="CD190" t="str">
            <v/>
          </cell>
          <cell r="CE190" t="str">
            <v/>
          </cell>
          <cell r="CF190" t="str">
            <v/>
          </cell>
          <cell r="CG190" t="str">
            <v/>
          </cell>
          <cell r="CH190" t="str">
            <v/>
          </cell>
          <cell r="CI190" t="str">
            <v/>
          </cell>
          <cell r="CJ190" t="str">
            <v/>
          </cell>
          <cell r="CK190" t="str">
            <v/>
          </cell>
          <cell r="CL190" t="str">
            <v/>
          </cell>
          <cell r="CM190" t="str">
            <v/>
          </cell>
          <cell r="CN190" t="str">
            <v/>
          </cell>
          <cell r="CO190" t="str">
            <v/>
          </cell>
          <cell r="CP190" t="str">
            <v/>
          </cell>
          <cell r="CQ190" t="str">
            <v/>
          </cell>
          <cell r="CR190" t="str">
            <v/>
          </cell>
          <cell r="CS190" t="str">
            <v/>
          </cell>
          <cell r="CT190" t="str">
            <v/>
          </cell>
          <cell r="CU190" t="str">
            <v/>
          </cell>
          <cell r="CV190" t="str">
            <v/>
          </cell>
          <cell r="CW190" t="str">
            <v/>
          </cell>
          <cell r="CX190" t="str">
            <v/>
          </cell>
          <cell r="CY190" t="str">
            <v/>
          </cell>
          <cell r="CZ190" t="str">
            <v/>
          </cell>
          <cell r="DA190" t="str">
            <v/>
          </cell>
          <cell r="DB190" t="str">
            <v/>
          </cell>
          <cell r="DC190" t="str">
            <v/>
          </cell>
          <cell r="DD190" t="str">
            <v/>
          </cell>
          <cell r="DE190" t="str">
            <v/>
          </cell>
          <cell r="DF190" t="str">
            <v/>
          </cell>
          <cell r="DG190" t="str">
            <v/>
          </cell>
          <cell r="DH190" t="str">
            <v/>
          </cell>
          <cell r="DI190" t="str">
            <v/>
          </cell>
          <cell r="DJ190" t="str">
            <v/>
          </cell>
          <cell r="DK190" t="str">
            <v/>
          </cell>
          <cell r="DL190" t="str">
            <v/>
          </cell>
          <cell r="DM190" t="str">
            <v/>
          </cell>
          <cell r="DN190" t="str">
            <v/>
          </cell>
          <cell r="DO190" t="str">
            <v/>
          </cell>
          <cell r="DP190" t="str">
            <v/>
          </cell>
          <cell r="DQ190" t="str">
            <v/>
          </cell>
          <cell r="DR190" t="str">
            <v/>
          </cell>
          <cell r="DS190" t="str">
            <v/>
          </cell>
          <cell r="DT190" t="str">
            <v/>
          </cell>
          <cell r="DU190" t="str">
            <v/>
          </cell>
          <cell r="DV190" t="str">
            <v/>
          </cell>
          <cell r="DW190" t="str">
            <v/>
          </cell>
          <cell r="DX190" t="str">
            <v/>
          </cell>
          <cell r="DY190" t="str">
            <v/>
          </cell>
          <cell r="DZ190" t="str">
            <v/>
          </cell>
          <cell r="EA190" t="str">
            <v/>
          </cell>
          <cell r="EB190" t="str">
            <v/>
          </cell>
          <cell r="EC190" t="str">
            <v/>
          </cell>
          <cell r="ED190" t="str">
            <v/>
          </cell>
          <cell r="EE190" t="str">
            <v/>
          </cell>
          <cell r="EF190" t="str">
            <v/>
          </cell>
          <cell r="EG190" t="str">
            <v/>
          </cell>
          <cell r="EH190" t="str">
            <v/>
          </cell>
          <cell r="EI190" t="str">
            <v/>
          </cell>
          <cell r="EJ190" t="str">
            <v/>
          </cell>
          <cell r="EK190" t="str">
            <v/>
          </cell>
          <cell r="EL190" t="str">
            <v/>
          </cell>
          <cell r="EM190" t="str">
            <v/>
          </cell>
          <cell r="EN190" t="str">
            <v/>
          </cell>
          <cell r="EO190" t="str">
            <v/>
          </cell>
          <cell r="EP190" t="str">
            <v/>
          </cell>
          <cell r="EQ190" t="str">
            <v/>
          </cell>
          <cell r="ER190" t="str">
            <v/>
          </cell>
          <cell r="ES190" t="str">
            <v/>
          </cell>
          <cell r="ET190" t="str">
            <v/>
          </cell>
          <cell r="EU190" t="str">
            <v/>
          </cell>
          <cell r="EV190" t="str">
            <v/>
          </cell>
          <cell r="EW190" t="str">
            <v/>
          </cell>
          <cell r="EX190" t="str">
            <v/>
          </cell>
          <cell r="EY190" t="str">
            <v/>
          </cell>
          <cell r="EZ190" t="str">
            <v/>
          </cell>
          <cell r="FA190" t="str">
            <v/>
          </cell>
          <cell r="FB190" t="str">
            <v/>
          </cell>
          <cell r="FC190" t="str">
            <v/>
          </cell>
          <cell r="FD190" t="str">
            <v/>
          </cell>
          <cell r="FE190" t="str">
            <v/>
          </cell>
          <cell r="FF190" t="str">
            <v/>
          </cell>
          <cell r="FG190" t="str">
            <v/>
          </cell>
          <cell r="FH190" t="str">
            <v/>
          </cell>
          <cell r="FI190" t="str">
            <v/>
          </cell>
        </row>
        <row r="191">
          <cell r="V191" t="str">
            <v>INK &amp; PAINT</v>
          </cell>
          <cell r="W191">
            <v>8</v>
          </cell>
          <cell r="X191">
            <v>34200</v>
          </cell>
          <cell r="AA191" t="str">
            <v/>
          </cell>
          <cell r="AB191" t="str">
            <v/>
          </cell>
          <cell r="AC191" t="str">
            <v/>
          </cell>
          <cell r="AD191" t="str">
            <v/>
          </cell>
          <cell r="AE191" t="str">
            <v/>
          </cell>
          <cell r="AF191" t="str">
            <v/>
          </cell>
          <cell r="AG191" t="str">
            <v/>
          </cell>
          <cell r="AH191" t="str">
            <v/>
          </cell>
          <cell r="AI191" t="str">
            <v/>
          </cell>
          <cell r="AJ191" t="str">
            <v/>
          </cell>
          <cell r="AK191" t="str">
            <v/>
          </cell>
          <cell r="AL191" t="str">
            <v/>
          </cell>
          <cell r="AM191" t="str">
            <v/>
          </cell>
          <cell r="AN191" t="str">
            <v/>
          </cell>
          <cell r="AO191" t="str">
            <v/>
          </cell>
          <cell r="AP191" t="str">
            <v/>
          </cell>
          <cell r="AQ191" t="str">
            <v/>
          </cell>
          <cell r="AR191" t="str">
            <v/>
          </cell>
          <cell r="AS191" t="str">
            <v/>
          </cell>
          <cell r="AT191" t="str">
            <v/>
          </cell>
          <cell r="AU191" t="str">
            <v/>
          </cell>
          <cell r="AV191" t="str">
            <v/>
          </cell>
          <cell r="AW191" t="str">
            <v/>
          </cell>
          <cell r="AX191" t="str">
            <v/>
          </cell>
          <cell r="AY191" t="str">
            <v/>
          </cell>
          <cell r="AZ191" t="str">
            <v/>
          </cell>
          <cell r="BA191" t="str">
            <v/>
          </cell>
          <cell r="BB191" t="str">
            <v/>
          </cell>
          <cell r="BC191" t="str">
            <v/>
          </cell>
          <cell r="BD191" t="str">
            <v/>
          </cell>
          <cell r="BE191" t="str">
            <v/>
          </cell>
          <cell r="BF191" t="str">
            <v/>
          </cell>
          <cell r="BG191" t="str">
            <v/>
          </cell>
          <cell r="BH191" t="str">
            <v/>
          </cell>
          <cell r="BI191" t="str">
            <v/>
          </cell>
          <cell r="BJ191" t="str">
            <v/>
          </cell>
          <cell r="BK191" t="str">
            <v/>
          </cell>
          <cell r="BL191" t="str">
            <v/>
          </cell>
          <cell r="BM191" t="str">
            <v/>
          </cell>
          <cell r="BN191">
            <v>1800</v>
          </cell>
          <cell r="BO191">
            <v>3600</v>
          </cell>
          <cell r="BP191">
            <v>5400</v>
          </cell>
          <cell r="BQ191">
            <v>3600</v>
          </cell>
          <cell r="BR191">
            <v>5400</v>
          </cell>
          <cell r="BS191">
            <v>7200</v>
          </cell>
          <cell r="BT191">
            <v>7200</v>
          </cell>
          <cell r="BU191" t="str">
            <v/>
          </cell>
          <cell r="BV191" t="str">
            <v/>
          </cell>
          <cell r="BW191" t="str">
            <v/>
          </cell>
          <cell r="BX191" t="str">
            <v/>
          </cell>
          <cell r="BY191" t="str">
            <v/>
          </cell>
          <cell r="BZ191" t="str">
            <v/>
          </cell>
          <cell r="CA191" t="str">
            <v/>
          </cell>
          <cell r="CB191" t="str">
            <v/>
          </cell>
          <cell r="CC191" t="str">
            <v/>
          </cell>
          <cell r="CD191" t="str">
            <v/>
          </cell>
          <cell r="CE191" t="str">
            <v/>
          </cell>
          <cell r="CF191" t="str">
            <v/>
          </cell>
          <cell r="CG191" t="str">
            <v/>
          </cell>
          <cell r="CH191" t="str">
            <v/>
          </cell>
          <cell r="CI191" t="str">
            <v/>
          </cell>
          <cell r="CJ191" t="str">
            <v/>
          </cell>
          <cell r="CK191" t="str">
            <v/>
          </cell>
          <cell r="CL191" t="str">
            <v/>
          </cell>
          <cell r="CM191" t="str">
            <v/>
          </cell>
          <cell r="CN191" t="str">
            <v/>
          </cell>
          <cell r="CO191" t="str">
            <v/>
          </cell>
          <cell r="CP191" t="str">
            <v/>
          </cell>
          <cell r="CQ191" t="str">
            <v/>
          </cell>
          <cell r="CR191" t="str">
            <v/>
          </cell>
          <cell r="CS191" t="str">
            <v/>
          </cell>
          <cell r="CT191" t="str">
            <v/>
          </cell>
          <cell r="CU191" t="str">
            <v/>
          </cell>
          <cell r="CV191" t="str">
            <v/>
          </cell>
          <cell r="CW191" t="str">
            <v/>
          </cell>
          <cell r="CX191" t="str">
            <v/>
          </cell>
          <cell r="CY191" t="str">
            <v/>
          </cell>
          <cell r="CZ191" t="str">
            <v/>
          </cell>
          <cell r="DA191" t="str">
            <v/>
          </cell>
          <cell r="DB191" t="str">
            <v/>
          </cell>
          <cell r="DC191" t="str">
            <v/>
          </cell>
          <cell r="DD191" t="str">
            <v/>
          </cell>
          <cell r="DE191" t="str">
            <v/>
          </cell>
          <cell r="DF191" t="str">
            <v/>
          </cell>
          <cell r="DG191" t="str">
            <v/>
          </cell>
          <cell r="DH191" t="str">
            <v/>
          </cell>
          <cell r="DI191" t="str">
            <v/>
          </cell>
          <cell r="DJ191" t="str">
            <v/>
          </cell>
          <cell r="DK191" t="str">
            <v/>
          </cell>
          <cell r="DL191" t="str">
            <v/>
          </cell>
          <cell r="DM191" t="str">
            <v/>
          </cell>
          <cell r="DN191" t="str">
            <v/>
          </cell>
          <cell r="DO191" t="str">
            <v/>
          </cell>
          <cell r="DP191" t="str">
            <v/>
          </cell>
          <cell r="DQ191" t="str">
            <v/>
          </cell>
          <cell r="DR191" t="str">
            <v/>
          </cell>
          <cell r="DS191" t="str">
            <v/>
          </cell>
          <cell r="DT191" t="str">
            <v/>
          </cell>
          <cell r="DU191" t="str">
            <v/>
          </cell>
          <cell r="DV191" t="str">
            <v/>
          </cell>
          <cell r="DW191" t="str">
            <v/>
          </cell>
          <cell r="DX191" t="str">
            <v/>
          </cell>
          <cell r="DY191" t="str">
            <v/>
          </cell>
          <cell r="DZ191" t="str">
            <v/>
          </cell>
          <cell r="EA191" t="str">
            <v/>
          </cell>
          <cell r="EB191" t="str">
            <v/>
          </cell>
          <cell r="EC191" t="str">
            <v/>
          </cell>
          <cell r="ED191" t="str">
            <v/>
          </cell>
          <cell r="EE191" t="str">
            <v/>
          </cell>
          <cell r="EF191" t="str">
            <v/>
          </cell>
          <cell r="EG191" t="str">
            <v/>
          </cell>
          <cell r="EH191" t="str">
            <v/>
          </cell>
          <cell r="EI191" t="str">
            <v/>
          </cell>
          <cell r="EJ191" t="str">
            <v/>
          </cell>
          <cell r="EK191" t="str">
            <v/>
          </cell>
          <cell r="EL191" t="str">
            <v/>
          </cell>
          <cell r="EM191" t="str">
            <v/>
          </cell>
          <cell r="EN191" t="str">
            <v/>
          </cell>
          <cell r="EO191" t="str">
            <v/>
          </cell>
          <cell r="EP191" t="str">
            <v/>
          </cell>
          <cell r="EQ191" t="str">
            <v/>
          </cell>
          <cell r="ER191" t="str">
            <v/>
          </cell>
          <cell r="ES191" t="str">
            <v/>
          </cell>
          <cell r="ET191" t="str">
            <v/>
          </cell>
          <cell r="EU191" t="str">
            <v/>
          </cell>
          <cell r="EV191" t="str">
            <v/>
          </cell>
          <cell r="EW191" t="str">
            <v/>
          </cell>
          <cell r="EX191" t="str">
            <v/>
          </cell>
          <cell r="EY191" t="str">
            <v/>
          </cell>
          <cell r="EZ191" t="str">
            <v/>
          </cell>
          <cell r="FA191" t="str">
            <v/>
          </cell>
          <cell r="FB191" t="str">
            <v/>
          </cell>
          <cell r="FC191" t="str">
            <v/>
          </cell>
          <cell r="FD191" t="str">
            <v/>
          </cell>
          <cell r="FE191" t="str">
            <v/>
          </cell>
          <cell r="FF191" t="str">
            <v/>
          </cell>
          <cell r="FG191" t="str">
            <v/>
          </cell>
          <cell r="FH191" t="str">
            <v/>
          </cell>
          <cell r="FI191" t="str">
            <v/>
          </cell>
        </row>
        <row r="192">
          <cell r="V192" t="str">
            <v>INK &amp; PAINT</v>
          </cell>
          <cell r="W192">
            <v>8</v>
          </cell>
          <cell r="X192">
            <v>39600</v>
          </cell>
          <cell r="AA192" t="str">
            <v/>
          </cell>
          <cell r="AB192" t="str">
            <v/>
          </cell>
          <cell r="AC192" t="str">
            <v/>
          </cell>
          <cell r="AD192" t="str">
            <v/>
          </cell>
          <cell r="AE192" t="str">
            <v/>
          </cell>
          <cell r="AF192" t="str">
            <v/>
          </cell>
          <cell r="AG192" t="str">
            <v/>
          </cell>
          <cell r="AH192" t="str">
            <v/>
          </cell>
          <cell r="AI192" t="str">
            <v/>
          </cell>
          <cell r="AJ192" t="str">
            <v/>
          </cell>
          <cell r="AK192" t="str">
            <v/>
          </cell>
          <cell r="AL192" t="str">
            <v/>
          </cell>
          <cell r="AM192" t="str">
            <v/>
          </cell>
          <cell r="AN192" t="str">
            <v/>
          </cell>
          <cell r="AO192" t="str">
            <v/>
          </cell>
          <cell r="AP192" t="str">
            <v/>
          </cell>
          <cell r="AQ192" t="str">
            <v/>
          </cell>
          <cell r="AR192" t="str">
            <v/>
          </cell>
          <cell r="AS192" t="str">
            <v/>
          </cell>
          <cell r="AT192" t="str">
            <v/>
          </cell>
          <cell r="AU192" t="str">
            <v/>
          </cell>
          <cell r="AV192" t="str">
            <v/>
          </cell>
          <cell r="AW192" t="str">
            <v/>
          </cell>
          <cell r="AX192" t="str">
            <v/>
          </cell>
          <cell r="AY192" t="str">
            <v/>
          </cell>
          <cell r="AZ192" t="str">
            <v/>
          </cell>
          <cell r="BA192" t="str">
            <v/>
          </cell>
          <cell r="BB192" t="str">
            <v/>
          </cell>
          <cell r="BC192" t="str">
            <v/>
          </cell>
          <cell r="BD192" t="str">
            <v/>
          </cell>
          <cell r="BE192" t="str">
            <v/>
          </cell>
          <cell r="BF192" t="str">
            <v/>
          </cell>
          <cell r="BG192" t="str">
            <v/>
          </cell>
          <cell r="BH192" t="str">
            <v/>
          </cell>
          <cell r="BI192" t="str">
            <v/>
          </cell>
          <cell r="BJ192" t="str">
            <v/>
          </cell>
          <cell r="BK192" t="str">
            <v/>
          </cell>
          <cell r="BL192" t="str">
            <v/>
          </cell>
          <cell r="BM192" t="str">
            <v/>
          </cell>
          <cell r="BN192">
            <v>1800</v>
          </cell>
          <cell r="BO192">
            <v>3600</v>
          </cell>
          <cell r="BP192">
            <v>5400</v>
          </cell>
          <cell r="BQ192">
            <v>7200</v>
          </cell>
          <cell r="BR192">
            <v>7200</v>
          </cell>
          <cell r="BS192">
            <v>7200</v>
          </cell>
          <cell r="BT192">
            <v>7200</v>
          </cell>
          <cell r="BU192" t="str">
            <v/>
          </cell>
          <cell r="BV192" t="str">
            <v/>
          </cell>
          <cell r="BW192" t="str">
            <v/>
          </cell>
          <cell r="BX192" t="str">
            <v/>
          </cell>
          <cell r="BY192" t="str">
            <v/>
          </cell>
          <cell r="BZ192" t="str">
            <v/>
          </cell>
          <cell r="CA192" t="str">
            <v/>
          </cell>
          <cell r="CB192" t="str">
            <v/>
          </cell>
          <cell r="CC192" t="str">
            <v/>
          </cell>
          <cell r="CD192" t="str">
            <v/>
          </cell>
          <cell r="CE192" t="str">
            <v/>
          </cell>
          <cell r="CF192" t="str">
            <v/>
          </cell>
          <cell r="CG192" t="str">
            <v/>
          </cell>
          <cell r="CH192" t="str">
            <v/>
          </cell>
          <cell r="CI192" t="str">
            <v/>
          </cell>
          <cell r="CJ192" t="str">
            <v/>
          </cell>
          <cell r="CK192" t="str">
            <v/>
          </cell>
          <cell r="CL192" t="str">
            <v/>
          </cell>
          <cell r="CM192" t="str">
            <v/>
          </cell>
          <cell r="CN192" t="str">
            <v/>
          </cell>
          <cell r="CO192" t="str">
            <v/>
          </cell>
          <cell r="CP192" t="str">
            <v/>
          </cell>
          <cell r="CQ192" t="str">
            <v/>
          </cell>
          <cell r="CR192" t="str">
            <v/>
          </cell>
          <cell r="CS192" t="str">
            <v/>
          </cell>
          <cell r="CT192" t="str">
            <v/>
          </cell>
          <cell r="CU192" t="str">
            <v/>
          </cell>
          <cell r="CV192" t="str">
            <v/>
          </cell>
          <cell r="CW192" t="str">
            <v/>
          </cell>
          <cell r="CX192" t="str">
            <v/>
          </cell>
          <cell r="CY192" t="str">
            <v/>
          </cell>
          <cell r="CZ192" t="str">
            <v/>
          </cell>
          <cell r="DA192" t="str">
            <v/>
          </cell>
          <cell r="DB192" t="str">
            <v/>
          </cell>
          <cell r="DC192" t="str">
            <v/>
          </cell>
          <cell r="DD192" t="str">
            <v/>
          </cell>
          <cell r="DE192" t="str">
            <v/>
          </cell>
          <cell r="DF192" t="str">
            <v/>
          </cell>
          <cell r="DG192" t="str">
            <v/>
          </cell>
          <cell r="DH192" t="str">
            <v/>
          </cell>
          <cell r="DI192" t="str">
            <v/>
          </cell>
          <cell r="DJ192" t="str">
            <v/>
          </cell>
          <cell r="DK192" t="str">
            <v/>
          </cell>
          <cell r="DL192" t="str">
            <v/>
          </cell>
          <cell r="DM192" t="str">
            <v/>
          </cell>
          <cell r="DN192" t="str">
            <v/>
          </cell>
          <cell r="DO192" t="str">
            <v/>
          </cell>
          <cell r="DP192" t="str">
            <v/>
          </cell>
          <cell r="DQ192" t="str">
            <v/>
          </cell>
          <cell r="DR192" t="str">
            <v/>
          </cell>
          <cell r="DS192" t="str">
            <v/>
          </cell>
          <cell r="DT192" t="str">
            <v/>
          </cell>
          <cell r="DU192" t="str">
            <v/>
          </cell>
          <cell r="DV192" t="str">
            <v/>
          </cell>
          <cell r="DW192" t="str">
            <v/>
          </cell>
          <cell r="DX192" t="str">
            <v/>
          </cell>
          <cell r="DY192" t="str">
            <v/>
          </cell>
          <cell r="DZ192" t="str">
            <v/>
          </cell>
          <cell r="EA192" t="str">
            <v/>
          </cell>
          <cell r="EB192" t="str">
            <v/>
          </cell>
          <cell r="EC192" t="str">
            <v/>
          </cell>
          <cell r="ED192" t="str">
            <v/>
          </cell>
          <cell r="EE192" t="str">
            <v/>
          </cell>
          <cell r="EF192" t="str">
            <v/>
          </cell>
          <cell r="EG192" t="str">
            <v/>
          </cell>
          <cell r="EH192" t="str">
            <v/>
          </cell>
          <cell r="EI192" t="str">
            <v/>
          </cell>
          <cell r="EJ192" t="str">
            <v/>
          </cell>
          <cell r="EK192" t="str">
            <v/>
          </cell>
          <cell r="EL192" t="str">
            <v/>
          </cell>
          <cell r="EM192" t="str">
            <v/>
          </cell>
          <cell r="EN192" t="str">
            <v/>
          </cell>
          <cell r="EO192" t="str">
            <v/>
          </cell>
          <cell r="EP192" t="str">
            <v/>
          </cell>
          <cell r="EQ192" t="str">
            <v/>
          </cell>
          <cell r="ER192" t="str">
            <v/>
          </cell>
          <cell r="ES192" t="str">
            <v/>
          </cell>
          <cell r="ET192" t="str">
            <v/>
          </cell>
          <cell r="EU192" t="str">
            <v/>
          </cell>
          <cell r="EV192" t="str">
            <v/>
          </cell>
          <cell r="EW192" t="str">
            <v/>
          </cell>
          <cell r="EX192" t="str">
            <v/>
          </cell>
          <cell r="EY192" t="str">
            <v/>
          </cell>
          <cell r="EZ192" t="str">
            <v/>
          </cell>
          <cell r="FA192" t="str">
            <v/>
          </cell>
          <cell r="FB192" t="str">
            <v/>
          </cell>
          <cell r="FC192" t="str">
            <v/>
          </cell>
          <cell r="FD192" t="str">
            <v/>
          </cell>
          <cell r="FE192" t="str">
            <v/>
          </cell>
          <cell r="FF192" t="str">
            <v/>
          </cell>
          <cell r="FG192" t="str">
            <v/>
          </cell>
          <cell r="FH192" t="str">
            <v/>
          </cell>
          <cell r="FI192" t="str">
            <v/>
          </cell>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t="str">
            <v/>
          </cell>
          <cell r="AB196" t="str">
            <v/>
          </cell>
          <cell r="AC196" t="str">
            <v/>
          </cell>
          <cell r="AD196" t="str">
            <v/>
          </cell>
          <cell r="AE196" t="str">
            <v/>
          </cell>
          <cell r="AF196" t="str">
            <v/>
          </cell>
          <cell r="AG196" t="str">
            <v/>
          </cell>
          <cell r="AH196" t="str">
            <v/>
          </cell>
          <cell r="AI196" t="str">
            <v/>
          </cell>
          <cell r="AJ196" t="str">
            <v/>
          </cell>
          <cell r="AK196" t="str">
            <v/>
          </cell>
          <cell r="AL196" t="str">
            <v/>
          </cell>
          <cell r="AM196" t="str">
            <v/>
          </cell>
          <cell r="AN196" t="str">
            <v/>
          </cell>
          <cell r="AO196" t="str">
            <v/>
          </cell>
          <cell r="AP196" t="str">
            <v/>
          </cell>
          <cell r="AQ196" t="str">
            <v/>
          </cell>
          <cell r="AR196" t="str">
            <v/>
          </cell>
          <cell r="AS196" t="str">
            <v/>
          </cell>
          <cell r="AT196" t="str">
            <v/>
          </cell>
          <cell r="AU196" t="str">
            <v/>
          </cell>
          <cell r="AV196" t="str">
            <v/>
          </cell>
          <cell r="AW196" t="str">
            <v/>
          </cell>
          <cell r="AX196" t="str">
            <v/>
          </cell>
          <cell r="AY196" t="str">
            <v/>
          </cell>
          <cell r="AZ196" t="str">
            <v/>
          </cell>
          <cell r="BA196" t="str">
            <v/>
          </cell>
          <cell r="BB196" t="str">
            <v/>
          </cell>
          <cell r="BC196" t="str">
            <v/>
          </cell>
          <cell r="BD196" t="str">
            <v/>
          </cell>
          <cell r="BE196" t="str">
            <v/>
          </cell>
          <cell r="BF196" t="str">
            <v/>
          </cell>
          <cell r="BG196" t="str">
            <v/>
          </cell>
          <cell r="BH196" t="str">
            <v/>
          </cell>
          <cell r="BJ196" t="str">
            <v/>
          </cell>
          <cell r="BK196" t="str">
            <v/>
          </cell>
          <cell r="BT196">
            <v>35870</v>
          </cell>
          <cell r="BU196" t="str">
            <v/>
          </cell>
          <cell r="BV196" t="str">
            <v/>
          </cell>
          <cell r="BW196" t="str">
            <v/>
          </cell>
          <cell r="BX196" t="str">
            <v/>
          </cell>
          <cell r="BY196" t="str">
            <v/>
          </cell>
          <cell r="BZ196" t="str">
            <v/>
          </cell>
          <cell r="CA196" t="str">
            <v/>
          </cell>
          <cell r="CB196" t="str">
            <v/>
          </cell>
          <cell r="CC196" t="str">
            <v/>
          </cell>
          <cell r="CD196" t="str">
            <v/>
          </cell>
          <cell r="CE196" t="str">
            <v/>
          </cell>
          <cell r="CF196" t="str">
            <v/>
          </cell>
          <cell r="CG196" t="str">
            <v/>
          </cell>
          <cell r="CH196" t="str">
            <v/>
          </cell>
          <cell r="CI196" t="str">
            <v/>
          </cell>
          <cell r="CJ196" t="str">
            <v/>
          </cell>
          <cell r="CK196" t="str">
            <v/>
          </cell>
          <cell r="CL196" t="str">
            <v/>
          </cell>
          <cell r="CM196" t="str">
            <v/>
          </cell>
          <cell r="CN196" t="str">
            <v/>
          </cell>
          <cell r="CO196" t="str">
            <v/>
          </cell>
          <cell r="CP196" t="str">
            <v/>
          </cell>
          <cell r="CQ196" t="str">
            <v/>
          </cell>
          <cell r="CR196" t="str">
            <v/>
          </cell>
          <cell r="CS196" t="str">
            <v/>
          </cell>
          <cell r="CT196" t="str">
            <v/>
          </cell>
          <cell r="CU196" t="str">
            <v/>
          </cell>
          <cell r="CV196" t="str">
            <v/>
          </cell>
          <cell r="CW196" t="str">
            <v/>
          </cell>
          <cell r="CX196" t="str">
            <v/>
          </cell>
          <cell r="CY196" t="str">
            <v/>
          </cell>
          <cell r="CZ196" t="str">
            <v/>
          </cell>
          <cell r="DA196" t="str">
            <v/>
          </cell>
          <cell r="DB196" t="str">
            <v/>
          </cell>
          <cell r="DC196" t="str">
            <v/>
          </cell>
          <cell r="DD196" t="str">
            <v/>
          </cell>
          <cell r="DE196" t="str">
            <v/>
          </cell>
          <cell r="DF196" t="str">
            <v/>
          </cell>
          <cell r="DG196" t="str">
            <v/>
          </cell>
          <cell r="DH196" t="str">
            <v/>
          </cell>
          <cell r="DI196" t="str">
            <v/>
          </cell>
          <cell r="DJ196" t="str">
            <v/>
          </cell>
          <cell r="DK196" t="str">
            <v/>
          </cell>
          <cell r="DL196" t="str">
            <v/>
          </cell>
          <cell r="DM196" t="str">
            <v/>
          </cell>
          <cell r="DN196" t="str">
            <v/>
          </cell>
          <cell r="DO196" t="str">
            <v/>
          </cell>
          <cell r="DP196" t="str">
            <v/>
          </cell>
          <cell r="DQ196" t="str">
            <v/>
          </cell>
          <cell r="DR196" t="str">
            <v/>
          </cell>
          <cell r="DS196" t="str">
            <v/>
          </cell>
          <cell r="DT196" t="str">
            <v/>
          </cell>
          <cell r="DU196" t="str">
            <v/>
          </cell>
          <cell r="DV196" t="str">
            <v/>
          </cell>
          <cell r="DW196" t="str">
            <v/>
          </cell>
          <cell r="DX196" t="str">
            <v/>
          </cell>
          <cell r="DY196" t="str">
            <v/>
          </cell>
          <cell r="DZ196" t="str">
            <v/>
          </cell>
          <cell r="EA196" t="str">
            <v/>
          </cell>
          <cell r="EB196" t="str">
            <v/>
          </cell>
          <cell r="EC196" t="str">
            <v/>
          </cell>
          <cell r="ED196" t="str">
            <v/>
          </cell>
          <cell r="EE196" t="str">
            <v/>
          </cell>
          <cell r="EF196" t="str">
            <v/>
          </cell>
          <cell r="EG196" t="str">
            <v/>
          </cell>
          <cell r="EH196" t="str">
            <v/>
          </cell>
          <cell r="EI196" t="str">
            <v/>
          </cell>
          <cell r="EJ196" t="str">
            <v/>
          </cell>
          <cell r="EK196" t="str">
            <v/>
          </cell>
          <cell r="EL196" t="str">
            <v/>
          </cell>
          <cell r="EM196" t="str">
            <v/>
          </cell>
          <cell r="EN196" t="str">
            <v/>
          </cell>
          <cell r="EO196" t="str">
            <v/>
          </cell>
          <cell r="EP196" t="str">
            <v/>
          </cell>
          <cell r="EQ196" t="str">
            <v/>
          </cell>
          <cell r="ER196" t="str">
            <v/>
          </cell>
          <cell r="ES196" t="str">
            <v/>
          </cell>
          <cell r="ET196" t="str">
            <v/>
          </cell>
          <cell r="EU196" t="str">
            <v/>
          </cell>
          <cell r="EV196" t="str">
            <v/>
          </cell>
        </row>
        <row r="197">
          <cell r="S197" t="str">
            <v>COST TO DATE</v>
          </cell>
          <cell r="T197" t="str">
            <v>ACTUAL COST TO DATE</v>
          </cell>
          <cell r="V197" t="str">
            <v>DIRECT TO DATE</v>
          </cell>
          <cell r="W197" t="str">
            <v>BUDGET</v>
          </cell>
          <cell r="AA197" t="str">
            <v/>
          </cell>
          <cell r="AB197" t="str">
            <v/>
          </cell>
          <cell r="AC197" t="str">
            <v/>
          </cell>
          <cell r="AD197" t="str">
            <v/>
          </cell>
          <cell r="AE197" t="str">
            <v/>
          </cell>
          <cell r="AF197" t="str">
            <v/>
          </cell>
          <cell r="AG197" t="str">
            <v/>
          </cell>
          <cell r="AH197" t="str">
            <v/>
          </cell>
          <cell r="AI197" t="str">
            <v/>
          </cell>
          <cell r="AJ197" t="str">
            <v/>
          </cell>
          <cell r="AK197" t="str">
            <v/>
          </cell>
          <cell r="AL197" t="str">
            <v/>
          </cell>
          <cell r="AM197" t="str">
            <v/>
          </cell>
          <cell r="AN197" t="str">
            <v/>
          </cell>
          <cell r="AO197" t="str">
            <v/>
          </cell>
          <cell r="AP197" t="str">
            <v/>
          </cell>
          <cell r="AQ197" t="str">
            <v/>
          </cell>
          <cell r="AR197" t="str">
            <v/>
          </cell>
          <cell r="AS197" t="str">
            <v/>
          </cell>
          <cell r="AT197" t="str">
            <v/>
          </cell>
          <cell r="AU197" t="str">
            <v/>
          </cell>
          <cell r="AV197" t="str">
            <v/>
          </cell>
          <cell r="AW197" t="str">
            <v/>
          </cell>
          <cell r="AX197" t="str">
            <v/>
          </cell>
          <cell r="AY197" t="str">
            <v/>
          </cell>
          <cell r="AZ197" t="str">
            <v/>
          </cell>
          <cell r="BA197" t="str">
            <v/>
          </cell>
          <cell r="BB197" t="str">
            <v/>
          </cell>
          <cell r="BC197" t="str">
            <v/>
          </cell>
          <cell r="BD197" t="str">
            <v/>
          </cell>
          <cell r="BE197" t="str">
            <v/>
          </cell>
          <cell r="BF197" t="str">
            <v/>
          </cell>
          <cell r="BG197" t="str">
            <v/>
          </cell>
          <cell r="BH197" t="str">
            <v/>
          </cell>
          <cell r="BJ197" t="str">
            <v/>
          </cell>
          <cell r="BK197" t="str">
            <v/>
          </cell>
          <cell r="BU197" t="str">
            <v/>
          </cell>
          <cell r="BV197" t="str">
            <v/>
          </cell>
          <cell r="BW197" t="str">
            <v/>
          </cell>
          <cell r="BX197" t="str">
            <v/>
          </cell>
          <cell r="BY197" t="str">
            <v/>
          </cell>
          <cell r="BZ197" t="str">
            <v/>
          </cell>
          <cell r="CA197" t="str">
            <v/>
          </cell>
          <cell r="CB197" t="str">
            <v/>
          </cell>
          <cell r="CC197" t="str">
            <v/>
          </cell>
          <cell r="CD197" t="str">
            <v/>
          </cell>
          <cell r="CE197" t="str">
            <v/>
          </cell>
          <cell r="CF197" t="str">
            <v/>
          </cell>
          <cell r="CG197" t="str">
            <v/>
          </cell>
          <cell r="CH197" t="str">
            <v/>
          </cell>
          <cell r="CI197" t="str">
            <v/>
          </cell>
          <cell r="CJ197" t="str">
            <v/>
          </cell>
          <cell r="CK197" t="str">
            <v/>
          </cell>
          <cell r="CL197" t="str">
            <v/>
          </cell>
          <cell r="CM197" t="str">
            <v/>
          </cell>
          <cell r="CN197" t="str">
            <v/>
          </cell>
          <cell r="CO197" t="str">
            <v/>
          </cell>
          <cell r="CP197" t="str">
            <v/>
          </cell>
          <cell r="CQ197" t="str">
            <v/>
          </cell>
          <cell r="CR197" t="str">
            <v/>
          </cell>
          <cell r="CS197" t="str">
            <v/>
          </cell>
          <cell r="CT197" t="str">
            <v/>
          </cell>
          <cell r="CU197" t="str">
            <v/>
          </cell>
          <cell r="CV197" t="str">
            <v/>
          </cell>
          <cell r="CW197" t="str">
            <v/>
          </cell>
          <cell r="CX197" t="str">
            <v/>
          </cell>
          <cell r="CY197" t="str">
            <v/>
          </cell>
          <cell r="CZ197" t="str">
            <v/>
          </cell>
          <cell r="DA197" t="str">
            <v/>
          </cell>
          <cell r="DB197" t="str">
            <v/>
          </cell>
          <cell r="DC197" t="str">
            <v/>
          </cell>
          <cell r="DD197" t="str">
            <v/>
          </cell>
          <cell r="DE197" t="str">
            <v/>
          </cell>
          <cell r="DF197" t="str">
            <v/>
          </cell>
          <cell r="DG197" t="str">
            <v/>
          </cell>
          <cell r="DH197" t="str">
            <v/>
          </cell>
          <cell r="DI197" t="str">
            <v/>
          </cell>
          <cell r="DJ197" t="str">
            <v/>
          </cell>
          <cell r="DK197" t="str">
            <v/>
          </cell>
          <cell r="DL197" t="str">
            <v/>
          </cell>
          <cell r="DM197" t="str">
            <v/>
          </cell>
          <cell r="DN197" t="str">
            <v/>
          </cell>
          <cell r="DO197" t="str">
            <v/>
          </cell>
          <cell r="DP197" t="str">
            <v/>
          </cell>
          <cell r="DQ197" t="str">
            <v/>
          </cell>
          <cell r="DR197" t="str">
            <v/>
          </cell>
          <cell r="DS197" t="str">
            <v/>
          </cell>
          <cell r="DT197" t="str">
            <v/>
          </cell>
          <cell r="DU197" t="str">
            <v/>
          </cell>
          <cell r="DV197" t="str">
            <v/>
          </cell>
          <cell r="DW197" t="str">
            <v/>
          </cell>
          <cell r="DX197" t="str">
            <v/>
          </cell>
          <cell r="DY197" t="str">
            <v/>
          </cell>
          <cell r="DZ197" t="str">
            <v/>
          </cell>
          <cell r="EA197" t="str">
            <v/>
          </cell>
          <cell r="EB197" t="str">
            <v/>
          </cell>
          <cell r="EC197" t="str">
            <v/>
          </cell>
          <cell r="ED197" t="str">
            <v/>
          </cell>
          <cell r="EE197" t="str">
            <v/>
          </cell>
          <cell r="EF197" t="str">
            <v/>
          </cell>
          <cell r="EG197" t="str">
            <v/>
          </cell>
          <cell r="EH197" t="str">
            <v/>
          </cell>
          <cell r="EI197" t="str">
            <v/>
          </cell>
          <cell r="EJ197" t="str">
            <v/>
          </cell>
          <cell r="EK197" t="str">
            <v/>
          </cell>
          <cell r="EL197" t="str">
            <v/>
          </cell>
          <cell r="EM197" t="str">
            <v/>
          </cell>
          <cell r="EN197" t="str">
            <v/>
          </cell>
          <cell r="EO197" t="str">
            <v/>
          </cell>
          <cell r="EP197" t="str">
            <v/>
          </cell>
          <cell r="EQ197" t="str">
            <v/>
          </cell>
          <cell r="ER197" t="str">
            <v/>
          </cell>
          <cell r="ES197" t="str">
            <v/>
          </cell>
          <cell r="ET197" t="str">
            <v/>
          </cell>
          <cell r="EU197" t="str">
            <v/>
          </cell>
          <cell r="EV197" t="str">
            <v/>
          </cell>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t="str">
            <v/>
          </cell>
          <cell r="AB211" t="str">
            <v/>
          </cell>
          <cell r="AC211" t="str">
            <v/>
          </cell>
          <cell r="AD211" t="str">
            <v/>
          </cell>
          <cell r="AE211" t="str">
            <v/>
          </cell>
          <cell r="AF211" t="str">
            <v/>
          </cell>
          <cell r="AG211" t="str">
            <v/>
          </cell>
          <cell r="AH211" t="str">
            <v/>
          </cell>
          <cell r="AI211" t="str">
            <v/>
          </cell>
          <cell r="AJ211" t="str">
            <v/>
          </cell>
          <cell r="AK211" t="str">
            <v/>
          </cell>
          <cell r="AL211" t="str">
            <v/>
          </cell>
          <cell r="AM211" t="str">
            <v/>
          </cell>
          <cell r="AN211" t="str">
            <v/>
          </cell>
          <cell r="AO211" t="str">
            <v/>
          </cell>
          <cell r="AP211" t="str">
            <v/>
          </cell>
          <cell r="AQ211" t="str">
            <v/>
          </cell>
          <cell r="AR211" t="str">
            <v/>
          </cell>
          <cell r="AS211" t="str">
            <v/>
          </cell>
          <cell r="AT211" t="str">
            <v/>
          </cell>
          <cell r="AU211" t="str">
            <v/>
          </cell>
          <cell r="AV211" t="str">
            <v/>
          </cell>
          <cell r="AW211" t="str">
            <v/>
          </cell>
          <cell r="AX211" t="str">
            <v/>
          </cell>
          <cell r="AY211" t="str">
            <v/>
          </cell>
          <cell r="AZ211" t="str">
            <v/>
          </cell>
          <cell r="BA211" t="str">
            <v/>
          </cell>
          <cell r="BB211" t="str">
            <v/>
          </cell>
          <cell r="BC211" t="str">
            <v/>
          </cell>
          <cell r="BD211" t="str">
            <v/>
          </cell>
          <cell r="BE211" t="str">
            <v/>
          </cell>
          <cell r="BF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R211" t="str">
            <v/>
          </cell>
          <cell r="BS211" t="str">
            <v/>
          </cell>
          <cell r="BT211" t="str">
            <v/>
          </cell>
          <cell r="BU211" t="str">
            <v/>
          </cell>
          <cell r="BV211" t="str">
            <v/>
          </cell>
          <cell r="BW211" t="str">
            <v/>
          </cell>
          <cell r="BX211">
            <v>35898</v>
          </cell>
          <cell r="BY211">
            <v>35905</v>
          </cell>
          <cell r="BZ211">
            <v>35912</v>
          </cell>
          <cell r="CA211">
            <v>35919</v>
          </cell>
          <cell r="CB211">
            <v>35926</v>
          </cell>
          <cell r="CC211">
            <v>35933</v>
          </cell>
          <cell r="CD211">
            <v>35940</v>
          </cell>
          <cell r="CE211">
            <v>35947</v>
          </cell>
          <cell r="CF211">
            <v>35954</v>
          </cell>
          <cell r="CG211" t="str">
            <v/>
          </cell>
          <cell r="CH211" t="str">
            <v/>
          </cell>
          <cell r="CI211" t="str">
            <v/>
          </cell>
          <cell r="CJ211" t="str">
            <v/>
          </cell>
          <cell r="CK211" t="str">
            <v/>
          </cell>
          <cell r="CL211" t="str">
            <v/>
          </cell>
          <cell r="CM211" t="str">
            <v/>
          </cell>
          <cell r="CN211" t="str">
            <v/>
          </cell>
          <cell r="CO211" t="str">
            <v/>
          </cell>
          <cell r="CP211" t="str">
            <v/>
          </cell>
          <cell r="CQ211" t="str">
            <v/>
          </cell>
          <cell r="CR211" t="str">
            <v/>
          </cell>
          <cell r="CS211" t="str">
            <v/>
          </cell>
          <cell r="CT211" t="str">
            <v/>
          </cell>
          <cell r="CU211" t="str">
            <v/>
          </cell>
          <cell r="CV211" t="str">
            <v/>
          </cell>
          <cell r="CW211" t="str">
            <v/>
          </cell>
          <cell r="CX211" t="str">
            <v/>
          </cell>
          <cell r="CY211" t="str">
            <v/>
          </cell>
          <cell r="CZ211" t="str">
            <v/>
          </cell>
          <cell r="DA211" t="str">
            <v/>
          </cell>
          <cell r="DB211" t="str">
            <v/>
          </cell>
          <cell r="DC211" t="str">
            <v/>
          </cell>
          <cell r="DD211" t="str">
            <v/>
          </cell>
          <cell r="DE211" t="str">
            <v/>
          </cell>
          <cell r="DF211" t="str">
            <v/>
          </cell>
          <cell r="DG211" t="str">
            <v/>
          </cell>
          <cell r="DH211" t="str">
            <v/>
          </cell>
          <cell r="DI211" t="str">
            <v/>
          </cell>
          <cell r="DJ211" t="str">
            <v/>
          </cell>
          <cell r="DK211" t="str">
            <v/>
          </cell>
          <cell r="DL211" t="str">
            <v/>
          </cell>
          <cell r="DM211" t="str">
            <v/>
          </cell>
          <cell r="DN211" t="str">
            <v/>
          </cell>
          <cell r="DO211" t="str">
            <v/>
          </cell>
          <cell r="DP211" t="str">
            <v/>
          </cell>
          <cell r="DQ211" t="str">
            <v/>
          </cell>
          <cell r="DR211" t="str">
            <v/>
          </cell>
          <cell r="DS211" t="str">
            <v/>
          </cell>
          <cell r="DT211" t="str">
            <v/>
          </cell>
          <cell r="DU211" t="str">
            <v/>
          </cell>
          <cell r="DV211" t="str">
            <v/>
          </cell>
          <cell r="DW211" t="str">
            <v/>
          </cell>
          <cell r="DX211" t="str">
            <v/>
          </cell>
          <cell r="DY211" t="str">
            <v/>
          </cell>
          <cell r="DZ211" t="str">
            <v/>
          </cell>
          <cell r="EA211" t="str">
            <v/>
          </cell>
          <cell r="EB211" t="str">
            <v/>
          </cell>
          <cell r="EC211" t="str">
            <v/>
          </cell>
          <cell r="ED211" t="str">
            <v/>
          </cell>
          <cell r="EE211" t="str">
            <v/>
          </cell>
          <cell r="EF211" t="str">
            <v/>
          </cell>
          <cell r="EG211" t="str">
            <v/>
          </cell>
          <cell r="EH211" t="str">
            <v/>
          </cell>
          <cell r="EI211" t="str">
            <v/>
          </cell>
          <cell r="EJ211" t="str">
            <v/>
          </cell>
          <cell r="EK211" t="str">
            <v/>
          </cell>
          <cell r="EL211" t="str">
            <v/>
          </cell>
          <cell r="EM211" t="str">
            <v/>
          </cell>
          <cell r="EN211" t="str">
            <v/>
          </cell>
          <cell r="EO211" t="str">
            <v/>
          </cell>
          <cell r="EP211" t="str">
            <v/>
          </cell>
          <cell r="EQ211" t="str">
            <v/>
          </cell>
          <cell r="ER211" t="str">
            <v/>
          </cell>
          <cell r="ES211" t="str">
            <v/>
          </cell>
          <cell r="ET211" t="str">
            <v/>
          </cell>
          <cell r="EU211" t="str">
            <v/>
          </cell>
          <cell r="EV211" t="str">
            <v/>
          </cell>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t="str">
            <v/>
          </cell>
          <cell r="AB212" t="str">
            <v/>
          </cell>
          <cell r="AC212" t="str">
            <v/>
          </cell>
          <cell r="AD212" t="str">
            <v/>
          </cell>
          <cell r="AE212" t="str">
            <v/>
          </cell>
          <cell r="AF212" t="str">
            <v/>
          </cell>
          <cell r="AG212" t="str">
            <v/>
          </cell>
          <cell r="AH212" t="str">
            <v/>
          </cell>
          <cell r="AI212" t="str">
            <v/>
          </cell>
          <cell r="AJ212" t="str">
            <v/>
          </cell>
          <cell r="AK212" t="str">
            <v/>
          </cell>
          <cell r="AL212" t="str">
            <v/>
          </cell>
          <cell r="AM212" t="str">
            <v/>
          </cell>
          <cell r="AN212" t="str">
            <v/>
          </cell>
          <cell r="AO212" t="str">
            <v/>
          </cell>
          <cell r="AP212" t="str">
            <v/>
          </cell>
          <cell r="AQ212" t="str">
            <v/>
          </cell>
          <cell r="AR212" t="str">
            <v/>
          </cell>
          <cell r="AS212" t="str">
            <v/>
          </cell>
          <cell r="AT212" t="str">
            <v/>
          </cell>
          <cell r="AU212" t="str">
            <v/>
          </cell>
          <cell r="AV212" t="str">
            <v/>
          </cell>
          <cell r="AW212" t="str">
            <v/>
          </cell>
          <cell r="AX212" t="str">
            <v/>
          </cell>
          <cell r="AY212" t="str">
            <v/>
          </cell>
          <cell r="AZ212" t="str">
            <v/>
          </cell>
          <cell r="BA212" t="str">
            <v/>
          </cell>
          <cell r="BB212" t="str">
            <v/>
          </cell>
          <cell r="BC212" t="str">
            <v/>
          </cell>
          <cell r="BD212" t="str">
            <v/>
          </cell>
          <cell r="BE212" t="str">
            <v/>
          </cell>
          <cell r="BF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R212" t="str">
            <v/>
          </cell>
          <cell r="BS212" t="str">
            <v/>
          </cell>
          <cell r="BT212" t="str">
            <v/>
          </cell>
          <cell r="BU212" t="str">
            <v/>
          </cell>
          <cell r="BV212" t="str">
            <v/>
          </cell>
          <cell r="BW212" t="str">
            <v/>
          </cell>
          <cell r="BX212">
            <v>35898</v>
          </cell>
          <cell r="BY212">
            <v>35905</v>
          </cell>
          <cell r="BZ212">
            <v>35912</v>
          </cell>
          <cell r="CA212">
            <v>35919</v>
          </cell>
          <cell r="CB212">
            <v>35926</v>
          </cell>
          <cell r="CC212">
            <v>35933</v>
          </cell>
          <cell r="CD212">
            <v>35940</v>
          </cell>
          <cell r="CE212">
            <v>35947</v>
          </cell>
          <cell r="CF212">
            <v>35954</v>
          </cell>
          <cell r="CG212" t="str">
            <v/>
          </cell>
          <cell r="CH212" t="str">
            <v/>
          </cell>
          <cell r="CI212" t="str">
            <v/>
          </cell>
          <cell r="CJ212" t="str">
            <v/>
          </cell>
          <cell r="CK212" t="str">
            <v/>
          </cell>
          <cell r="CL212" t="str">
            <v/>
          </cell>
          <cell r="CM212" t="str">
            <v/>
          </cell>
          <cell r="CN212" t="str">
            <v/>
          </cell>
          <cell r="CO212" t="str">
            <v/>
          </cell>
          <cell r="CP212" t="str">
            <v/>
          </cell>
          <cell r="CQ212" t="str">
            <v/>
          </cell>
          <cell r="CR212" t="str">
            <v/>
          </cell>
          <cell r="CS212" t="str">
            <v/>
          </cell>
          <cell r="CT212" t="str">
            <v/>
          </cell>
          <cell r="CU212" t="str">
            <v/>
          </cell>
          <cell r="CV212" t="str">
            <v/>
          </cell>
          <cell r="CW212" t="str">
            <v/>
          </cell>
          <cell r="CX212" t="str">
            <v/>
          </cell>
          <cell r="CY212" t="str">
            <v/>
          </cell>
          <cell r="CZ212" t="str">
            <v/>
          </cell>
          <cell r="DA212" t="str">
            <v/>
          </cell>
          <cell r="DB212" t="str">
            <v/>
          </cell>
          <cell r="DC212" t="str">
            <v/>
          </cell>
          <cell r="DD212" t="str">
            <v/>
          </cell>
          <cell r="DE212" t="str">
            <v/>
          </cell>
          <cell r="DF212" t="str">
            <v/>
          </cell>
          <cell r="DG212" t="str">
            <v/>
          </cell>
          <cell r="DH212" t="str">
            <v/>
          </cell>
          <cell r="DI212" t="str">
            <v/>
          </cell>
          <cell r="DJ212" t="str">
            <v/>
          </cell>
          <cell r="DK212" t="str">
            <v/>
          </cell>
          <cell r="DL212" t="str">
            <v/>
          </cell>
          <cell r="DM212" t="str">
            <v/>
          </cell>
          <cell r="DN212" t="str">
            <v/>
          </cell>
          <cell r="DO212" t="str">
            <v/>
          </cell>
          <cell r="DP212" t="str">
            <v/>
          </cell>
          <cell r="DQ212" t="str">
            <v/>
          </cell>
          <cell r="DR212" t="str">
            <v/>
          </cell>
          <cell r="DS212" t="str">
            <v/>
          </cell>
          <cell r="DT212" t="str">
            <v/>
          </cell>
          <cell r="DU212" t="str">
            <v/>
          </cell>
          <cell r="DV212" t="str">
            <v/>
          </cell>
          <cell r="DW212" t="str">
            <v/>
          </cell>
          <cell r="DX212" t="str">
            <v/>
          </cell>
          <cell r="DY212" t="str">
            <v/>
          </cell>
          <cell r="DZ212" t="str">
            <v/>
          </cell>
          <cell r="EA212" t="str">
            <v/>
          </cell>
          <cell r="EB212" t="str">
            <v/>
          </cell>
          <cell r="EC212" t="str">
            <v/>
          </cell>
          <cell r="ED212" t="str">
            <v/>
          </cell>
          <cell r="EE212" t="str">
            <v/>
          </cell>
          <cell r="EF212" t="str">
            <v/>
          </cell>
          <cell r="EG212" t="str">
            <v/>
          </cell>
          <cell r="EH212" t="str">
            <v/>
          </cell>
          <cell r="EI212" t="str">
            <v/>
          </cell>
          <cell r="EJ212" t="str">
            <v/>
          </cell>
          <cell r="EK212" t="str">
            <v/>
          </cell>
          <cell r="EL212" t="str">
            <v/>
          </cell>
          <cell r="EM212" t="str">
            <v/>
          </cell>
          <cell r="EN212" t="str">
            <v/>
          </cell>
          <cell r="EO212" t="str">
            <v/>
          </cell>
          <cell r="EP212" t="str">
            <v/>
          </cell>
          <cell r="EQ212" t="str">
            <v/>
          </cell>
          <cell r="ER212" t="str">
            <v/>
          </cell>
          <cell r="ES212" t="str">
            <v/>
          </cell>
          <cell r="ET212" t="str">
            <v/>
          </cell>
          <cell r="EU212" t="str">
            <v/>
          </cell>
          <cell r="EV212" t="str">
            <v/>
          </cell>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t="str">
            <v/>
          </cell>
          <cell r="AB213" t="str">
            <v/>
          </cell>
          <cell r="AC213" t="str">
            <v/>
          </cell>
          <cell r="AD213" t="str">
            <v/>
          </cell>
          <cell r="AE213" t="str">
            <v/>
          </cell>
          <cell r="AF213" t="str">
            <v/>
          </cell>
          <cell r="AG213" t="str">
            <v/>
          </cell>
          <cell r="AH213" t="str">
            <v/>
          </cell>
          <cell r="AI213" t="str">
            <v/>
          </cell>
          <cell r="AJ213" t="str">
            <v/>
          </cell>
          <cell r="AK213" t="str">
            <v/>
          </cell>
          <cell r="AL213" t="str">
            <v/>
          </cell>
          <cell r="AM213" t="str">
            <v/>
          </cell>
          <cell r="AN213" t="str">
            <v/>
          </cell>
          <cell r="AO213" t="str">
            <v/>
          </cell>
          <cell r="AP213" t="str">
            <v/>
          </cell>
          <cell r="AQ213" t="str">
            <v/>
          </cell>
          <cell r="AR213" t="str">
            <v/>
          </cell>
          <cell r="AS213" t="str">
            <v/>
          </cell>
          <cell r="AT213" t="str">
            <v/>
          </cell>
          <cell r="AU213" t="str">
            <v/>
          </cell>
          <cell r="AV213" t="str">
            <v/>
          </cell>
          <cell r="AW213" t="str">
            <v/>
          </cell>
          <cell r="AX213" t="str">
            <v/>
          </cell>
          <cell r="AY213" t="str">
            <v/>
          </cell>
          <cell r="AZ213" t="str">
            <v/>
          </cell>
          <cell r="BA213" t="str">
            <v/>
          </cell>
          <cell r="BB213" t="str">
            <v/>
          </cell>
          <cell r="BC213" t="str">
            <v/>
          </cell>
          <cell r="BD213" t="str">
            <v/>
          </cell>
          <cell r="BE213" t="str">
            <v/>
          </cell>
          <cell r="BF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R213" t="str">
            <v/>
          </cell>
          <cell r="BS213" t="str">
            <v/>
          </cell>
          <cell r="BT213" t="str">
            <v/>
          </cell>
          <cell r="BU213" t="str">
            <v/>
          </cell>
          <cell r="BV213" t="str">
            <v/>
          </cell>
          <cell r="BW213" t="str">
            <v/>
          </cell>
          <cell r="BX213">
            <v>125</v>
          </cell>
          <cell r="BY213">
            <v>250</v>
          </cell>
          <cell r="BZ213">
            <v>375</v>
          </cell>
          <cell r="CA213">
            <v>500</v>
          </cell>
          <cell r="CB213">
            <v>500</v>
          </cell>
          <cell r="CC213">
            <v>500</v>
          </cell>
          <cell r="CD213">
            <v>500</v>
          </cell>
          <cell r="CE213">
            <v>500</v>
          </cell>
          <cell r="CF213">
            <v>500</v>
          </cell>
          <cell r="CG213" t="str">
            <v/>
          </cell>
          <cell r="CH213" t="str">
            <v/>
          </cell>
          <cell r="CI213" t="str">
            <v/>
          </cell>
          <cell r="CJ213" t="str">
            <v/>
          </cell>
          <cell r="CK213" t="str">
            <v/>
          </cell>
          <cell r="CL213" t="str">
            <v/>
          </cell>
          <cell r="CM213" t="str">
            <v/>
          </cell>
          <cell r="CN213" t="str">
            <v/>
          </cell>
          <cell r="CO213" t="str">
            <v/>
          </cell>
          <cell r="CP213" t="str">
            <v/>
          </cell>
          <cell r="CQ213" t="str">
            <v/>
          </cell>
          <cell r="CR213" t="str">
            <v/>
          </cell>
          <cell r="CS213" t="str">
            <v/>
          </cell>
          <cell r="CT213" t="str">
            <v/>
          </cell>
          <cell r="CU213" t="str">
            <v/>
          </cell>
          <cell r="CV213" t="str">
            <v/>
          </cell>
          <cell r="CW213" t="str">
            <v/>
          </cell>
          <cell r="CX213" t="str">
            <v/>
          </cell>
          <cell r="CY213" t="str">
            <v/>
          </cell>
          <cell r="CZ213" t="str">
            <v/>
          </cell>
          <cell r="DA213" t="str">
            <v/>
          </cell>
          <cell r="DB213" t="str">
            <v/>
          </cell>
          <cell r="DC213" t="str">
            <v/>
          </cell>
          <cell r="DD213" t="str">
            <v/>
          </cell>
          <cell r="DE213" t="str">
            <v/>
          </cell>
          <cell r="DF213" t="str">
            <v/>
          </cell>
          <cell r="DG213" t="str">
            <v/>
          </cell>
          <cell r="DH213" t="str">
            <v/>
          </cell>
          <cell r="DI213" t="str">
            <v/>
          </cell>
          <cell r="DJ213" t="str">
            <v/>
          </cell>
          <cell r="DK213" t="str">
            <v/>
          </cell>
          <cell r="DL213" t="str">
            <v/>
          </cell>
          <cell r="DM213" t="str">
            <v/>
          </cell>
          <cell r="DN213" t="str">
            <v/>
          </cell>
          <cell r="DO213" t="str">
            <v/>
          </cell>
          <cell r="DP213" t="str">
            <v/>
          </cell>
          <cell r="DQ213" t="str">
            <v/>
          </cell>
          <cell r="DR213" t="str">
            <v/>
          </cell>
          <cell r="DS213" t="str">
            <v/>
          </cell>
          <cell r="DT213" t="str">
            <v/>
          </cell>
          <cell r="DU213" t="str">
            <v/>
          </cell>
          <cell r="DV213" t="str">
            <v/>
          </cell>
          <cell r="DW213" t="str">
            <v/>
          </cell>
          <cell r="DX213" t="str">
            <v/>
          </cell>
          <cell r="DY213" t="str">
            <v/>
          </cell>
          <cell r="DZ213" t="str">
            <v/>
          </cell>
          <cell r="EA213" t="str">
            <v/>
          </cell>
          <cell r="EB213" t="str">
            <v/>
          </cell>
          <cell r="EC213" t="str">
            <v/>
          </cell>
          <cell r="ED213" t="str">
            <v/>
          </cell>
          <cell r="EE213" t="str">
            <v/>
          </cell>
          <cell r="EF213" t="str">
            <v/>
          </cell>
          <cell r="EG213" t="str">
            <v/>
          </cell>
          <cell r="EH213" t="str">
            <v/>
          </cell>
          <cell r="EI213" t="str">
            <v/>
          </cell>
          <cell r="EJ213" t="str">
            <v/>
          </cell>
          <cell r="EK213" t="str">
            <v/>
          </cell>
          <cell r="EL213" t="str">
            <v/>
          </cell>
          <cell r="EM213" t="str">
            <v/>
          </cell>
          <cell r="EN213" t="str">
            <v/>
          </cell>
          <cell r="EO213" t="str">
            <v/>
          </cell>
          <cell r="EP213" t="str">
            <v/>
          </cell>
          <cell r="EQ213" t="str">
            <v/>
          </cell>
          <cell r="ER213" t="str">
            <v/>
          </cell>
          <cell r="ES213" t="str">
            <v/>
          </cell>
          <cell r="ET213" t="str">
            <v/>
          </cell>
          <cell r="EU213" t="str">
            <v/>
          </cell>
          <cell r="EV213" t="str">
            <v/>
          </cell>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t="str">
            <v/>
          </cell>
          <cell r="AB214" t="str">
            <v/>
          </cell>
          <cell r="AC214" t="str">
            <v/>
          </cell>
          <cell r="AD214" t="str">
            <v/>
          </cell>
          <cell r="AE214" t="str">
            <v/>
          </cell>
          <cell r="AF214" t="str">
            <v/>
          </cell>
          <cell r="AG214" t="str">
            <v/>
          </cell>
          <cell r="AH214" t="str">
            <v/>
          </cell>
          <cell r="AI214" t="str">
            <v/>
          </cell>
          <cell r="AJ214" t="str">
            <v/>
          </cell>
          <cell r="AK214" t="str">
            <v/>
          </cell>
          <cell r="AL214" t="str">
            <v/>
          </cell>
          <cell r="AM214" t="str">
            <v/>
          </cell>
          <cell r="AN214" t="str">
            <v/>
          </cell>
          <cell r="AO214" t="str">
            <v/>
          </cell>
          <cell r="AP214" t="str">
            <v/>
          </cell>
          <cell r="AQ214" t="str">
            <v/>
          </cell>
          <cell r="AR214" t="str">
            <v/>
          </cell>
          <cell r="AS214" t="str">
            <v/>
          </cell>
          <cell r="AT214" t="str">
            <v/>
          </cell>
          <cell r="AU214" t="str">
            <v/>
          </cell>
          <cell r="AV214" t="str">
            <v/>
          </cell>
          <cell r="AW214" t="str">
            <v/>
          </cell>
          <cell r="AX214" t="str">
            <v/>
          </cell>
          <cell r="AY214" t="str">
            <v/>
          </cell>
          <cell r="AZ214" t="str">
            <v/>
          </cell>
          <cell r="BA214" t="str">
            <v/>
          </cell>
          <cell r="BB214" t="str">
            <v/>
          </cell>
          <cell r="BC214" t="str">
            <v/>
          </cell>
          <cell r="BD214" t="str">
            <v/>
          </cell>
          <cell r="BE214" t="str">
            <v/>
          </cell>
          <cell r="BF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t="str">
            <v/>
          </cell>
          <cell r="BU214" t="str">
            <v/>
          </cell>
          <cell r="BV214" t="str">
            <v/>
          </cell>
          <cell r="BW214" t="str">
            <v/>
          </cell>
          <cell r="BX214" t="str">
            <v/>
          </cell>
          <cell r="BY214" t="str">
            <v/>
          </cell>
          <cell r="BZ214" t="str">
            <v/>
          </cell>
          <cell r="CA214" t="str">
            <v/>
          </cell>
          <cell r="CB214">
            <v>0</v>
          </cell>
          <cell r="CC214">
            <v>0</v>
          </cell>
          <cell r="CD214">
            <v>0</v>
          </cell>
          <cell r="CE214">
            <v>125</v>
          </cell>
          <cell r="CF214">
            <v>250</v>
          </cell>
          <cell r="CG214">
            <v>375</v>
          </cell>
          <cell r="CH214">
            <v>500</v>
          </cell>
          <cell r="CI214">
            <v>500</v>
          </cell>
          <cell r="CJ214">
            <v>500</v>
          </cell>
          <cell r="CK214">
            <v>500</v>
          </cell>
          <cell r="CL214">
            <v>500</v>
          </cell>
          <cell r="CM214" t="str">
            <v/>
          </cell>
          <cell r="CN214" t="str">
            <v/>
          </cell>
          <cell r="CO214" t="str">
            <v/>
          </cell>
          <cell r="CP214" t="str">
            <v/>
          </cell>
          <cell r="CQ214" t="str">
            <v/>
          </cell>
          <cell r="CR214" t="str">
            <v/>
          </cell>
          <cell r="CS214" t="str">
            <v/>
          </cell>
          <cell r="CT214" t="str">
            <v/>
          </cell>
          <cell r="CU214" t="str">
            <v/>
          </cell>
          <cell r="CV214" t="str">
            <v/>
          </cell>
          <cell r="CW214" t="str">
            <v/>
          </cell>
          <cell r="CX214" t="str">
            <v/>
          </cell>
          <cell r="CY214" t="str">
            <v/>
          </cell>
          <cell r="CZ214" t="str">
            <v/>
          </cell>
          <cell r="DA214" t="str">
            <v/>
          </cell>
          <cell r="DB214" t="str">
            <v/>
          </cell>
          <cell r="DC214" t="str">
            <v/>
          </cell>
          <cell r="DD214" t="str">
            <v/>
          </cell>
          <cell r="DE214" t="str">
            <v/>
          </cell>
          <cell r="DF214" t="str">
            <v/>
          </cell>
          <cell r="DG214" t="str">
            <v/>
          </cell>
          <cell r="DH214" t="str">
            <v/>
          </cell>
          <cell r="DI214" t="str">
            <v/>
          </cell>
          <cell r="DJ214" t="str">
            <v/>
          </cell>
          <cell r="DK214" t="str">
            <v/>
          </cell>
          <cell r="DL214" t="str">
            <v/>
          </cell>
          <cell r="DM214" t="str">
            <v/>
          </cell>
          <cell r="DN214" t="str">
            <v/>
          </cell>
          <cell r="DO214" t="str">
            <v/>
          </cell>
          <cell r="DP214" t="str">
            <v/>
          </cell>
          <cell r="DQ214" t="str">
            <v/>
          </cell>
          <cell r="DR214" t="str">
            <v/>
          </cell>
          <cell r="DS214" t="str">
            <v/>
          </cell>
          <cell r="DT214" t="str">
            <v/>
          </cell>
          <cell r="DU214" t="str">
            <v/>
          </cell>
          <cell r="DV214" t="str">
            <v/>
          </cell>
          <cell r="DW214" t="str">
            <v/>
          </cell>
          <cell r="DX214" t="str">
            <v/>
          </cell>
          <cell r="DY214" t="str">
            <v/>
          </cell>
          <cell r="DZ214" t="str">
            <v/>
          </cell>
          <cell r="EA214" t="str">
            <v/>
          </cell>
          <cell r="EB214" t="str">
            <v/>
          </cell>
          <cell r="EC214" t="str">
            <v/>
          </cell>
          <cell r="ED214" t="str">
            <v/>
          </cell>
          <cell r="EE214" t="str">
            <v/>
          </cell>
          <cell r="EF214" t="str">
            <v/>
          </cell>
          <cell r="EG214" t="str">
            <v/>
          </cell>
          <cell r="EH214" t="str">
            <v/>
          </cell>
          <cell r="EI214" t="str">
            <v/>
          </cell>
          <cell r="EJ214" t="str">
            <v/>
          </cell>
          <cell r="EK214" t="str">
            <v/>
          </cell>
          <cell r="EL214" t="str">
            <v/>
          </cell>
          <cell r="EM214" t="str">
            <v/>
          </cell>
          <cell r="EN214" t="str">
            <v/>
          </cell>
          <cell r="EO214" t="str">
            <v/>
          </cell>
          <cell r="EP214" t="str">
            <v/>
          </cell>
          <cell r="EQ214" t="str">
            <v/>
          </cell>
          <cell r="ER214" t="str">
            <v/>
          </cell>
          <cell r="ES214" t="str">
            <v/>
          </cell>
          <cell r="ET214" t="str">
            <v/>
          </cell>
          <cell r="EU214" t="str">
            <v/>
          </cell>
          <cell r="EV214" t="str">
            <v/>
          </cell>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t="str">
            <v/>
          </cell>
          <cell r="AB215" t="str">
            <v/>
          </cell>
          <cell r="AC215" t="str">
            <v/>
          </cell>
          <cell r="AD215" t="str">
            <v/>
          </cell>
          <cell r="AE215" t="str">
            <v/>
          </cell>
          <cell r="AF215" t="str">
            <v/>
          </cell>
          <cell r="AG215" t="str">
            <v/>
          </cell>
          <cell r="AH215" t="str">
            <v/>
          </cell>
          <cell r="AI215" t="str">
            <v/>
          </cell>
          <cell r="AJ215" t="str">
            <v/>
          </cell>
          <cell r="AK215" t="str">
            <v/>
          </cell>
          <cell r="AL215" t="str">
            <v/>
          </cell>
          <cell r="AM215" t="str">
            <v/>
          </cell>
          <cell r="AN215" t="str">
            <v/>
          </cell>
          <cell r="AO215" t="str">
            <v/>
          </cell>
          <cell r="AP215" t="str">
            <v/>
          </cell>
          <cell r="AQ215" t="str">
            <v/>
          </cell>
          <cell r="AR215" t="str">
            <v/>
          </cell>
          <cell r="AS215" t="str">
            <v/>
          </cell>
          <cell r="AT215" t="str">
            <v/>
          </cell>
          <cell r="AU215" t="str">
            <v/>
          </cell>
          <cell r="AV215" t="str">
            <v/>
          </cell>
          <cell r="AW215" t="str">
            <v/>
          </cell>
          <cell r="AX215" t="str">
            <v/>
          </cell>
          <cell r="AY215" t="str">
            <v/>
          </cell>
          <cell r="AZ215" t="str">
            <v/>
          </cell>
          <cell r="BA215" t="str">
            <v/>
          </cell>
          <cell r="BB215" t="str">
            <v/>
          </cell>
          <cell r="BC215" t="str">
            <v/>
          </cell>
          <cell r="BD215" t="str">
            <v/>
          </cell>
          <cell r="BE215" t="str">
            <v/>
          </cell>
          <cell r="BF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R215" t="str">
            <v/>
          </cell>
          <cell r="BS215" t="str">
            <v/>
          </cell>
          <cell r="BT215" t="str">
            <v/>
          </cell>
          <cell r="BU215" t="str">
            <v/>
          </cell>
          <cell r="BV215" t="str">
            <v/>
          </cell>
          <cell r="BW215" t="str">
            <v/>
          </cell>
          <cell r="BX215" t="str">
            <v/>
          </cell>
          <cell r="BY215" t="str">
            <v/>
          </cell>
          <cell r="BZ215" t="str">
            <v/>
          </cell>
          <cell r="CA215" t="str">
            <v/>
          </cell>
          <cell r="CB215" t="str">
            <v/>
          </cell>
          <cell r="CC215" t="str">
            <v/>
          </cell>
          <cell r="CD215" t="str">
            <v/>
          </cell>
          <cell r="CE215" t="str">
            <v/>
          </cell>
          <cell r="CF215" t="str">
            <v/>
          </cell>
          <cell r="CG215">
            <v>125</v>
          </cell>
          <cell r="CH215">
            <v>250</v>
          </cell>
          <cell r="CI215">
            <v>375</v>
          </cell>
          <cell r="CJ215">
            <v>500</v>
          </cell>
          <cell r="CK215">
            <v>500</v>
          </cell>
          <cell r="CL215">
            <v>500</v>
          </cell>
          <cell r="CM215">
            <v>500</v>
          </cell>
          <cell r="CN215">
            <v>500</v>
          </cell>
          <cell r="CO215" t="str">
            <v/>
          </cell>
          <cell r="CP215" t="str">
            <v/>
          </cell>
          <cell r="CQ215" t="str">
            <v/>
          </cell>
          <cell r="CR215" t="str">
            <v/>
          </cell>
          <cell r="CS215" t="str">
            <v/>
          </cell>
          <cell r="CT215" t="str">
            <v/>
          </cell>
          <cell r="CU215" t="str">
            <v/>
          </cell>
          <cell r="CV215" t="str">
            <v/>
          </cell>
          <cell r="CW215" t="str">
            <v/>
          </cell>
          <cell r="CX215" t="str">
            <v/>
          </cell>
          <cell r="CY215" t="str">
            <v/>
          </cell>
          <cell r="CZ215" t="str">
            <v/>
          </cell>
          <cell r="DA215" t="str">
            <v/>
          </cell>
          <cell r="DB215" t="str">
            <v/>
          </cell>
          <cell r="DC215" t="str">
            <v/>
          </cell>
          <cell r="DD215" t="str">
            <v/>
          </cell>
          <cell r="DE215" t="str">
            <v/>
          </cell>
          <cell r="DF215" t="str">
            <v/>
          </cell>
          <cell r="DG215" t="str">
            <v/>
          </cell>
          <cell r="DH215" t="str">
            <v/>
          </cell>
          <cell r="DI215" t="str">
            <v/>
          </cell>
          <cell r="DJ215" t="str">
            <v/>
          </cell>
          <cell r="DK215" t="str">
            <v/>
          </cell>
          <cell r="DL215" t="str">
            <v/>
          </cell>
          <cell r="DM215" t="str">
            <v/>
          </cell>
          <cell r="DN215" t="str">
            <v/>
          </cell>
          <cell r="DO215" t="str">
            <v/>
          </cell>
          <cell r="DP215" t="str">
            <v/>
          </cell>
          <cell r="DQ215" t="str">
            <v/>
          </cell>
          <cell r="DR215" t="str">
            <v/>
          </cell>
          <cell r="DS215" t="str">
            <v/>
          </cell>
          <cell r="DT215" t="str">
            <v/>
          </cell>
          <cell r="DU215" t="str">
            <v/>
          </cell>
          <cell r="DV215" t="str">
            <v/>
          </cell>
          <cell r="DW215" t="str">
            <v/>
          </cell>
          <cell r="DX215" t="str">
            <v/>
          </cell>
          <cell r="DY215" t="str">
            <v/>
          </cell>
          <cell r="DZ215" t="str">
            <v/>
          </cell>
          <cell r="EA215" t="str">
            <v/>
          </cell>
          <cell r="EB215" t="str">
            <v/>
          </cell>
          <cell r="EC215" t="str">
            <v/>
          </cell>
          <cell r="ED215" t="str">
            <v/>
          </cell>
          <cell r="EE215" t="str">
            <v/>
          </cell>
          <cell r="EF215" t="str">
            <v/>
          </cell>
          <cell r="EG215" t="str">
            <v/>
          </cell>
          <cell r="EH215" t="str">
            <v/>
          </cell>
          <cell r="EI215" t="str">
            <v/>
          </cell>
          <cell r="EJ215" t="str">
            <v/>
          </cell>
          <cell r="EK215" t="str">
            <v/>
          </cell>
          <cell r="EL215" t="str">
            <v/>
          </cell>
          <cell r="EM215" t="str">
            <v/>
          </cell>
          <cell r="EN215" t="str">
            <v/>
          </cell>
          <cell r="EO215" t="str">
            <v/>
          </cell>
          <cell r="EP215" t="str">
            <v/>
          </cell>
          <cell r="EQ215" t="str">
            <v/>
          </cell>
          <cell r="ER215" t="str">
            <v/>
          </cell>
          <cell r="ES215" t="str">
            <v/>
          </cell>
          <cell r="ET215" t="str">
            <v/>
          </cell>
          <cell r="EU215" t="str">
            <v/>
          </cell>
          <cell r="EV215" t="str">
            <v/>
          </cell>
        </row>
        <row r="217">
          <cell r="T217" t="str">
            <v>BUDGET FORECAST</v>
          </cell>
          <cell r="AA217" t="str">
            <v/>
          </cell>
          <cell r="AB217" t="str">
            <v/>
          </cell>
          <cell r="AC217" t="str">
            <v/>
          </cell>
          <cell r="AD217" t="str">
            <v/>
          </cell>
          <cell r="AE217" t="str">
            <v/>
          </cell>
          <cell r="AF217" t="str">
            <v/>
          </cell>
          <cell r="AG217" t="str">
            <v/>
          </cell>
          <cell r="AH217" t="str">
            <v/>
          </cell>
          <cell r="AI217" t="str">
            <v/>
          </cell>
          <cell r="AJ217" t="str">
            <v/>
          </cell>
          <cell r="AK217" t="str">
            <v/>
          </cell>
          <cell r="AL217" t="str">
            <v/>
          </cell>
          <cell r="AM217" t="str">
            <v/>
          </cell>
          <cell r="AN217" t="str">
            <v/>
          </cell>
          <cell r="AO217" t="str">
            <v/>
          </cell>
          <cell r="AP217" t="str">
            <v/>
          </cell>
          <cell r="AQ217" t="str">
            <v/>
          </cell>
          <cell r="AR217" t="str">
            <v/>
          </cell>
          <cell r="AS217" t="str">
            <v/>
          </cell>
          <cell r="AT217" t="str">
            <v/>
          </cell>
          <cell r="AU217" t="str">
            <v/>
          </cell>
          <cell r="AV217" t="str">
            <v/>
          </cell>
          <cell r="AW217" t="str">
            <v/>
          </cell>
          <cell r="AX217" t="str">
            <v/>
          </cell>
          <cell r="AY217" t="str">
            <v/>
          </cell>
          <cell r="AZ217" t="str">
            <v/>
          </cell>
          <cell r="BA217" t="str">
            <v/>
          </cell>
          <cell r="BB217" t="str">
            <v/>
          </cell>
          <cell r="BC217" t="str">
            <v/>
          </cell>
          <cell r="BD217" t="str">
            <v/>
          </cell>
          <cell r="BE217" t="str">
            <v/>
          </cell>
          <cell r="BF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R217" t="str">
            <v/>
          </cell>
          <cell r="BS217" t="str">
            <v/>
          </cell>
          <cell r="BT217" t="str">
            <v/>
          </cell>
          <cell r="BU217" t="str">
            <v/>
          </cell>
          <cell r="BV217" t="str">
            <v/>
          </cell>
          <cell r="BW217" t="str">
            <v/>
          </cell>
          <cell r="BX217">
            <v>35898</v>
          </cell>
          <cell r="BY217">
            <v>35905</v>
          </cell>
          <cell r="BZ217">
            <v>35912</v>
          </cell>
          <cell r="CA217">
            <v>35919</v>
          </cell>
          <cell r="CB217">
            <v>35926</v>
          </cell>
          <cell r="CC217">
            <v>35933</v>
          </cell>
          <cell r="CD217">
            <v>35940</v>
          </cell>
          <cell r="CE217">
            <v>35947</v>
          </cell>
          <cell r="CF217">
            <v>35954</v>
          </cell>
          <cell r="CG217" t="str">
            <v/>
          </cell>
          <cell r="CH217" t="str">
            <v/>
          </cell>
          <cell r="CI217" t="str">
            <v/>
          </cell>
          <cell r="CJ217" t="str">
            <v/>
          </cell>
          <cell r="CK217" t="str">
            <v/>
          </cell>
          <cell r="CL217" t="str">
            <v/>
          </cell>
          <cell r="CM217" t="str">
            <v/>
          </cell>
          <cell r="CN217" t="str">
            <v/>
          </cell>
          <cell r="CO217" t="str">
            <v/>
          </cell>
          <cell r="CP217" t="str">
            <v/>
          </cell>
          <cell r="CQ217" t="str">
            <v/>
          </cell>
          <cell r="CR217" t="str">
            <v/>
          </cell>
          <cell r="CS217" t="str">
            <v/>
          </cell>
          <cell r="CT217" t="str">
            <v/>
          </cell>
          <cell r="CU217" t="str">
            <v/>
          </cell>
          <cell r="CV217" t="str">
            <v/>
          </cell>
          <cell r="CW217" t="str">
            <v/>
          </cell>
          <cell r="CX217" t="str">
            <v/>
          </cell>
          <cell r="CY217" t="str">
            <v/>
          </cell>
          <cell r="CZ217" t="str">
            <v/>
          </cell>
          <cell r="DA217" t="str">
            <v/>
          </cell>
          <cell r="DB217" t="str">
            <v/>
          </cell>
          <cell r="DC217" t="str">
            <v/>
          </cell>
          <cell r="DD217" t="str">
            <v/>
          </cell>
          <cell r="DE217" t="str">
            <v/>
          </cell>
          <cell r="DF217" t="str">
            <v/>
          </cell>
          <cell r="DG217" t="str">
            <v/>
          </cell>
          <cell r="DH217" t="str">
            <v/>
          </cell>
          <cell r="DI217" t="str">
            <v/>
          </cell>
          <cell r="DJ217" t="str">
            <v/>
          </cell>
          <cell r="DK217" t="str">
            <v/>
          </cell>
          <cell r="DL217" t="str">
            <v/>
          </cell>
          <cell r="DM217" t="str">
            <v/>
          </cell>
          <cell r="DN217" t="str">
            <v/>
          </cell>
          <cell r="DO217" t="str">
            <v/>
          </cell>
          <cell r="DP217" t="str">
            <v/>
          </cell>
          <cell r="DQ217" t="str">
            <v/>
          </cell>
          <cell r="DR217" t="str">
            <v/>
          </cell>
          <cell r="DS217" t="str">
            <v/>
          </cell>
          <cell r="DT217" t="str">
            <v/>
          </cell>
          <cell r="DU217" t="str">
            <v/>
          </cell>
          <cell r="DV217" t="str">
            <v/>
          </cell>
          <cell r="DW217" t="str">
            <v/>
          </cell>
          <cell r="DX217" t="str">
            <v/>
          </cell>
          <cell r="DY217" t="str">
            <v/>
          </cell>
          <cell r="DZ217" t="str">
            <v/>
          </cell>
          <cell r="EA217" t="str">
            <v/>
          </cell>
          <cell r="EB217" t="str">
            <v/>
          </cell>
          <cell r="EC217" t="str">
            <v/>
          </cell>
          <cell r="ED217" t="str">
            <v/>
          </cell>
          <cell r="EE217" t="str">
            <v/>
          </cell>
          <cell r="EF217" t="str">
            <v/>
          </cell>
          <cell r="EG217" t="str">
            <v/>
          </cell>
          <cell r="EH217" t="str">
            <v/>
          </cell>
          <cell r="EI217" t="str">
            <v/>
          </cell>
          <cell r="EJ217" t="str">
            <v/>
          </cell>
          <cell r="EK217" t="str">
            <v/>
          </cell>
          <cell r="EL217" t="str">
            <v/>
          </cell>
          <cell r="EM217" t="str">
            <v/>
          </cell>
          <cell r="EN217" t="str">
            <v/>
          </cell>
          <cell r="EO217" t="str">
            <v/>
          </cell>
          <cell r="EP217" t="str">
            <v/>
          </cell>
          <cell r="EQ217" t="str">
            <v/>
          </cell>
          <cell r="ER217" t="str">
            <v/>
          </cell>
          <cell r="ES217" t="str">
            <v/>
          </cell>
          <cell r="ET217" t="str">
            <v/>
          </cell>
          <cell r="EU217" t="str">
            <v/>
          </cell>
          <cell r="EV217" t="str">
            <v/>
          </cell>
          <cell r="EW217" t="str">
            <v/>
          </cell>
          <cell r="EX217" t="str">
            <v/>
          </cell>
          <cell r="EY217" t="str">
            <v/>
          </cell>
          <cell r="EZ217" t="str">
            <v/>
          </cell>
          <cell r="FA217" t="str">
            <v/>
          </cell>
          <cell r="FB217" t="str">
            <v/>
          </cell>
          <cell r="FC217" t="str">
            <v/>
          </cell>
          <cell r="FD217" t="str">
            <v/>
          </cell>
          <cell r="FE217" t="str">
            <v/>
          </cell>
          <cell r="FF217" t="str">
            <v/>
          </cell>
          <cell r="FG217" t="str">
            <v/>
          </cell>
          <cell r="FH217" t="str">
            <v/>
          </cell>
          <cell r="FI217" t="str">
            <v/>
          </cell>
        </row>
        <row r="218">
          <cell r="T218" t="str">
            <v>BUDGET FORECAST</v>
          </cell>
          <cell r="V218" t="str">
            <v>PRE PROD</v>
          </cell>
          <cell r="W218">
            <v>30</v>
          </cell>
          <cell r="X218">
            <v>112500</v>
          </cell>
          <cell r="AA218" t="str">
            <v/>
          </cell>
          <cell r="AB218" t="str">
            <v/>
          </cell>
          <cell r="AC218" t="str">
            <v/>
          </cell>
          <cell r="AD218" t="str">
            <v/>
          </cell>
          <cell r="AE218" t="str">
            <v/>
          </cell>
          <cell r="AF218" t="str">
            <v/>
          </cell>
          <cell r="AG218" t="str">
            <v/>
          </cell>
          <cell r="AH218" t="str">
            <v/>
          </cell>
          <cell r="AI218" t="str">
            <v/>
          </cell>
          <cell r="AJ218" t="str">
            <v/>
          </cell>
          <cell r="AK218" t="str">
            <v/>
          </cell>
          <cell r="AL218" t="str">
            <v/>
          </cell>
          <cell r="AM218" t="str">
            <v/>
          </cell>
          <cell r="AN218" t="str">
            <v/>
          </cell>
          <cell r="AO218" t="str">
            <v/>
          </cell>
          <cell r="AP218" t="str">
            <v/>
          </cell>
          <cell r="AQ218" t="str">
            <v/>
          </cell>
          <cell r="AR218" t="str">
            <v/>
          </cell>
          <cell r="AS218" t="str">
            <v/>
          </cell>
          <cell r="AT218" t="str">
            <v/>
          </cell>
          <cell r="AU218" t="str">
            <v/>
          </cell>
          <cell r="AV218" t="str">
            <v/>
          </cell>
          <cell r="AW218" t="str">
            <v/>
          </cell>
          <cell r="AX218" t="str">
            <v/>
          </cell>
          <cell r="AY218" t="str">
            <v/>
          </cell>
          <cell r="AZ218" t="str">
            <v/>
          </cell>
          <cell r="BA218" t="str">
            <v/>
          </cell>
          <cell r="BB218" t="str">
            <v/>
          </cell>
          <cell r="BC218" t="str">
            <v/>
          </cell>
          <cell r="BD218" t="str">
            <v/>
          </cell>
          <cell r="BE218" t="str">
            <v/>
          </cell>
          <cell r="BF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R218" t="str">
            <v/>
          </cell>
          <cell r="BS218" t="str">
            <v/>
          </cell>
          <cell r="BT218" t="str">
            <v/>
          </cell>
          <cell r="BU218" t="str">
            <v/>
          </cell>
          <cell r="BV218" t="str">
            <v/>
          </cell>
          <cell r="BW218" t="str">
            <v/>
          </cell>
          <cell r="BX218">
            <v>35898</v>
          </cell>
          <cell r="BY218">
            <v>35905</v>
          </cell>
          <cell r="BZ218">
            <v>35912</v>
          </cell>
          <cell r="CA218">
            <v>35919</v>
          </cell>
          <cell r="CB218">
            <v>35926</v>
          </cell>
          <cell r="CC218">
            <v>35933</v>
          </cell>
          <cell r="CD218">
            <v>35940</v>
          </cell>
          <cell r="CE218">
            <v>35947</v>
          </cell>
          <cell r="CF218">
            <v>35954</v>
          </cell>
          <cell r="CG218" t="str">
            <v/>
          </cell>
          <cell r="CH218" t="str">
            <v/>
          </cell>
          <cell r="CI218" t="str">
            <v/>
          </cell>
          <cell r="CJ218" t="str">
            <v/>
          </cell>
          <cell r="CK218" t="str">
            <v/>
          </cell>
          <cell r="CL218" t="str">
            <v/>
          </cell>
          <cell r="CM218" t="str">
            <v/>
          </cell>
          <cell r="CN218" t="str">
            <v/>
          </cell>
          <cell r="CO218" t="str">
            <v/>
          </cell>
          <cell r="CP218" t="str">
            <v/>
          </cell>
          <cell r="CQ218" t="str">
            <v/>
          </cell>
          <cell r="CR218" t="str">
            <v/>
          </cell>
          <cell r="CS218" t="str">
            <v/>
          </cell>
          <cell r="CT218" t="str">
            <v/>
          </cell>
          <cell r="CU218" t="str">
            <v/>
          </cell>
          <cell r="CV218" t="str">
            <v/>
          </cell>
          <cell r="CW218" t="str">
            <v/>
          </cell>
          <cell r="CX218" t="str">
            <v/>
          </cell>
          <cell r="CY218" t="str">
            <v/>
          </cell>
          <cell r="CZ218" t="str">
            <v/>
          </cell>
          <cell r="DA218" t="str">
            <v/>
          </cell>
          <cell r="DB218" t="str">
            <v/>
          </cell>
          <cell r="DC218" t="str">
            <v/>
          </cell>
          <cell r="DD218" t="str">
            <v/>
          </cell>
          <cell r="DE218" t="str">
            <v/>
          </cell>
          <cell r="DF218" t="str">
            <v/>
          </cell>
          <cell r="DG218" t="str">
            <v/>
          </cell>
          <cell r="DH218" t="str">
            <v/>
          </cell>
          <cell r="DI218" t="str">
            <v/>
          </cell>
          <cell r="DJ218" t="str">
            <v/>
          </cell>
          <cell r="DK218" t="str">
            <v/>
          </cell>
          <cell r="DL218" t="str">
            <v/>
          </cell>
          <cell r="DM218" t="str">
            <v/>
          </cell>
          <cell r="DN218" t="str">
            <v/>
          </cell>
          <cell r="DO218" t="str">
            <v/>
          </cell>
          <cell r="DP218" t="str">
            <v/>
          </cell>
          <cell r="DQ218" t="str">
            <v/>
          </cell>
          <cell r="DR218" t="str">
            <v/>
          </cell>
          <cell r="DS218" t="str">
            <v/>
          </cell>
          <cell r="DT218" t="str">
            <v/>
          </cell>
          <cell r="DU218" t="str">
            <v/>
          </cell>
          <cell r="DV218" t="str">
            <v/>
          </cell>
          <cell r="DW218" t="str">
            <v/>
          </cell>
          <cell r="DX218" t="str">
            <v/>
          </cell>
          <cell r="DY218" t="str">
            <v/>
          </cell>
          <cell r="DZ218" t="str">
            <v/>
          </cell>
          <cell r="EA218" t="str">
            <v/>
          </cell>
          <cell r="EB218" t="str">
            <v/>
          </cell>
          <cell r="EC218" t="str">
            <v/>
          </cell>
          <cell r="ED218" t="str">
            <v/>
          </cell>
          <cell r="EE218" t="str">
            <v/>
          </cell>
          <cell r="EF218" t="str">
            <v/>
          </cell>
          <cell r="EG218" t="str">
            <v/>
          </cell>
          <cell r="EH218" t="str">
            <v/>
          </cell>
          <cell r="EI218" t="str">
            <v/>
          </cell>
          <cell r="EJ218" t="str">
            <v/>
          </cell>
          <cell r="EK218" t="str">
            <v/>
          </cell>
          <cell r="EL218" t="str">
            <v/>
          </cell>
          <cell r="EM218" t="str">
            <v/>
          </cell>
          <cell r="EN218" t="str">
            <v/>
          </cell>
          <cell r="EO218" t="str">
            <v/>
          </cell>
          <cell r="EP218" t="str">
            <v/>
          </cell>
          <cell r="EQ218" t="str">
            <v/>
          </cell>
          <cell r="ER218" t="str">
            <v/>
          </cell>
          <cell r="ES218" t="str">
            <v/>
          </cell>
          <cell r="ET218" t="str">
            <v/>
          </cell>
          <cell r="EU218" t="str">
            <v/>
          </cell>
          <cell r="EV218" t="str">
            <v/>
          </cell>
          <cell r="EW218" t="str">
            <v/>
          </cell>
          <cell r="EX218" t="str">
            <v/>
          </cell>
          <cell r="EY218" t="str">
            <v/>
          </cell>
          <cell r="EZ218" t="str">
            <v/>
          </cell>
          <cell r="FA218" t="str">
            <v/>
          </cell>
          <cell r="FB218" t="str">
            <v/>
          </cell>
          <cell r="FC218" t="str">
            <v/>
          </cell>
          <cell r="FD218" t="str">
            <v/>
          </cell>
          <cell r="FE218" t="str">
            <v/>
          </cell>
          <cell r="FF218" t="str">
            <v/>
          </cell>
          <cell r="FG218" t="str">
            <v/>
          </cell>
          <cell r="FH218" t="str">
            <v/>
          </cell>
          <cell r="FI218" t="str">
            <v/>
          </cell>
        </row>
        <row r="219">
          <cell r="V219" t="str">
            <v>PRE PROD</v>
          </cell>
          <cell r="W219">
            <v>30</v>
          </cell>
          <cell r="X219">
            <v>112500</v>
          </cell>
          <cell r="AA219" t="str">
            <v/>
          </cell>
          <cell r="AB219" t="str">
            <v/>
          </cell>
          <cell r="AC219" t="str">
            <v/>
          </cell>
          <cell r="AD219" t="str">
            <v/>
          </cell>
          <cell r="AE219" t="str">
            <v/>
          </cell>
          <cell r="AF219" t="str">
            <v/>
          </cell>
          <cell r="AG219" t="str">
            <v/>
          </cell>
          <cell r="AH219" t="str">
            <v/>
          </cell>
          <cell r="AI219" t="str">
            <v/>
          </cell>
          <cell r="AJ219" t="str">
            <v/>
          </cell>
          <cell r="AK219" t="str">
            <v/>
          </cell>
          <cell r="AL219" t="str">
            <v/>
          </cell>
          <cell r="AM219" t="str">
            <v/>
          </cell>
          <cell r="AN219" t="str">
            <v/>
          </cell>
          <cell r="AO219" t="str">
            <v/>
          </cell>
          <cell r="AP219" t="str">
            <v/>
          </cell>
          <cell r="AQ219" t="str">
            <v/>
          </cell>
          <cell r="AR219" t="str">
            <v/>
          </cell>
          <cell r="AS219" t="str">
            <v/>
          </cell>
          <cell r="AT219" t="str">
            <v/>
          </cell>
          <cell r="AU219" t="str">
            <v/>
          </cell>
          <cell r="AV219" t="str">
            <v/>
          </cell>
          <cell r="AW219" t="str">
            <v/>
          </cell>
          <cell r="AX219" t="str">
            <v/>
          </cell>
          <cell r="AY219" t="str">
            <v/>
          </cell>
          <cell r="AZ219" t="str">
            <v/>
          </cell>
          <cell r="BA219" t="str">
            <v/>
          </cell>
          <cell r="BB219" t="str">
            <v/>
          </cell>
          <cell r="BC219" t="str">
            <v/>
          </cell>
          <cell r="BD219" t="str">
            <v/>
          </cell>
          <cell r="BE219" t="str">
            <v/>
          </cell>
          <cell r="BF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R219" t="str">
            <v/>
          </cell>
          <cell r="BS219" t="str">
            <v/>
          </cell>
          <cell r="BT219" t="str">
            <v/>
          </cell>
          <cell r="BU219" t="str">
            <v/>
          </cell>
          <cell r="BV219" t="str">
            <v/>
          </cell>
          <cell r="BW219" t="str">
            <v/>
          </cell>
          <cell r="BX219">
            <v>3750</v>
          </cell>
          <cell r="BY219">
            <v>7500</v>
          </cell>
          <cell r="BZ219">
            <v>11250</v>
          </cell>
          <cell r="CA219">
            <v>15000</v>
          </cell>
          <cell r="CB219">
            <v>15000</v>
          </cell>
          <cell r="CC219">
            <v>15000</v>
          </cell>
          <cell r="CD219">
            <v>15000</v>
          </cell>
          <cell r="CE219">
            <v>15000</v>
          </cell>
          <cell r="CF219">
            <v>15000</v>
          </cell>
          <cell r="CG219" t="str">
            <v/>
          </cell>
          <cell r="CH219" t="str">
            <v/>
          </cell>
          <cell r="CI219" t="str">
            <v/>
          </cell>
          <cell r="CJ219" t="str">
            <v/>
          </cell>
          <cell r="CK219" t="str">
            <v/>
          </cell>
          <cell r="CL219" t="str">
            <v/>
          </cell>
          <cell r="CM219" t="str">
            <v/>
          </cell>
          <cell r="CN219" t="str">
            <v/>
          </cell>
          <cell r="CO219" t="str">
            <v/>
          </cell>
          <cell r="CP219" t="str">
            <v/>
          </cell>
          <cell r="CQ219" t="str">
            <v/>
          </cell>
          <cell r="CR219" t="str">
            <v/>
          </cell>
          <cell r="CS219" t="str">
            <v/>
          </cell>
          <cell r="CT219" t="str">
            <v/>
          </cell>
          <cell r="CU219" t="str">
            <v/>
          </cell>
          <cell r="CV219" t="str">
            <v/>
          </cell>
          <cell r="CW219" t="str">
            <v/>
          </cell>
          <cell r="CX219" t="str">
            <v/>
          </cell>
          <cell r="CY219" t="str">
            <v/>
          </cell>
          <cell r="CZ219" t="str">
            <v/>
          </cell>
          <cell r="DA219" t="str">
            <v/>
          </cell>
          <cell r="DB219" t="str">
            <v/>
          </cell>
          <cell r="DC219" t="str">
            <v/>
          </cell>
          <cell r="DD219" t="str">
            <v/>
          </cell>
          <cell r="DE219" t="str">
            <v/>
          </cell>
          <cell r="DF219" t="str">
            <v/>
          </cell>
          <cell r="DG219" t="str">
            <v/>
          </cell>
          <cell r="DH219" t="str">
            <v/>
          </cell>
          <cell r="DI219" t="str">
            <v/>
          </cell>
          <cell r="DJ219" t="str">
            <v/>
          </cell>
          <cell r="DK219" t="str">
            <v/>
          </cell>
          <cell r="DL219" t="str">
            <v/>
          </cell>
          <cell r="DM219" t="str">
            <v/>
          </cell>
          <cell r="DN219" t="str">
            <v/>
          </cell>
          <cell r="DO219" t="str">
            <v/>
          </cell>
          <cell r="DP219" t="str">
            <v/>
          </cell>
          <cell r="DQ219" t="str">
            <v/>
          </cell>
          <cell r="DR219" t="str">
            <v/>
          </cell>
          <cell r="DS219" t="str">
            <v/>
          </cell>
          <cell r="DT219" t="str">
            <v/>
          </cell>
          <cell r="DU219" t="str">
            <v/>
          </cell>
          <cell r="DV219" t="str">
            <v/>
          </cell>
          <cell r="DW219" t="str">
            <v/>
          </cell>
          <cell r="DX219" t="str">
            <v/>
          </cell>
          <cell r="DY219" t="str">
            <v/>
          </cell>
          <cell r="DZ219" t="str">
            <v/>
          </cell>
          <cell r="EA219" t="str">
            <v/>
          </cell>
          <cell r="EB219" t="str">
            <v/>
          </cell>
          <cell r="EC219" t="str">
            <v/>
          </cell>
          <cell r="ED219" t="str">
            <v/>
          </cell>
          <cell r="EE219" t="str">
            <v/>
          </cell>
          <cell r="EF219" t="str">
            <v/>
          </cell>
          <cell r="EG219" t="str">
            <v/>
          </cell>
          <cell r="EH219" t="str">
            <v/>
          </cell>
          <cell r="EI219" t="str">
            <v/>
          </cell>
          <cell r="EJ219" t="str">
            <v/>
          </cell>
          <cell r="EK219" t="str">
            <v/>
          </cell>
          <cell r="EL219" t="str">
            <v/>
          </cell>
          <cell r="EM219" t="str">
            <v/>
          </cell>
          <cell r="EN219" t="str">
            <v/>
          </cell>
          <cell r="EO219" t="str">
            <v/>
          </cell>
          <cell r="EP219" t="str">
            <v/>
          </cell>
          <cell r="EQ219" t="str">
            <v/>
          </cell>
          <cell r="ER219" t="str">
            <v/>
          </cell>
          <cell r="ES219" t="str">
            <v/>
          </cell>
          <cell r="ET219" t="str">
            <v/>
          </cell>
          <cell r="EU219" t="str">
            <v/>
          </cell>
          <cell r="EV219" t="str">
            <v/>
          </cell>
          <cell r="EW219" t="str">
            <v/>
          </cell>
          <cell r="EX219" t="str">
            <v/>
          </cell>
          <cell r="EY219" t="str">
            <v/>
          </cell>
          <cell r="EZ219" t="str">
            <v/>
          </cell>
          <cell r="FA219" t="str">
            <v/>
          </cell>
          <cell r="FB219" t="str">
            <v/>
          </cell>
          <cell r="FC219" t="str">
            <v/>
          </cell>
          <cell r="FD219" t="str">
            <v/>
          </cell>
          <cell r="FE219" t="str">
            <v/>
          </cell>
          <cell r="FF219" t="str">
            <v/>
          </cell>
          <cell r="FG219" t="str">
            <v/>
          </cell>
          <cell r="FH219" t="str">
            <v/>
          </cell>
          <cell r="FI219" t="str">
            <v/>
          </cell>
        </row>
        <row r="220">
          <cell r="V220" t="str">
            <v>PRODUCTION</v>
          </cell>
          <cell r="W220">
            <v>150</v>
          </cell>
          <cell r="X220">
            <v>487500</v>
          </cell>
          <cell r="AA220" t="str">
            <v/>
          </cell>
          <cell r="AB220" t="str">
            <v/>
          </cell>
          <cell r="AC220" t="str">
            <v/>
          </cell>
          <cell r="AD220" t="str">
            <v/>
          </cell>
          <cell r="AE220" t="str">
            <v/>
          </cell>
          <cell r="AF220" t="str">
            <v/>
          </cell>
          <cell r="AG220" t="str">
            <v/>
          </cell>
          <cell r="AH220" t="str">
            <v/>
          </cell>
          <cell r="AI220" t="str">
            <v/>
          </cell>
          <cell r="AJ220" t="str">
            <v/>
          </cell>
          <cell r="AK220" t="str">
            <v/>
          </cell>
          <cell r="AL220" t="str">
            <v/>
          </cell>
          <cell r="AM220" t="str">
            <v/>
          </cell>
          <cell r="AN220" t="str">
            <v/>
          </cell>
          <cell r="AO220" t="str">
            <v/>
          </cell>
          <cell r="AP220" t="str">
            <v/>
          </cell>
          <cell r="AQ220" t="str">
            <v/>
          </cell>
          <cell r="AR220" t="str">
            <v/>
          </cell>
          <cell r="AS220" t="str">
            <v/>
          </cell>
          <cell r="AT220" t="str">
            <v/>
          </cell>
          <cell r="AU220" t="str">
            <v/>
          </cell>
          <cell r="AV220" t="str">
            <v/>
          </cell>
          <cell r="AW220" t="str">
            <v/>
          </cell>
          <cell r="AX220" t="str">
            <v/>
          </cell>
          <cell r="AY220" t="str">
            <v/>
          </cell>
          <cell r="AZ220" t="str">
            <v/>
          </cell>
          <cell r="BA220" t="str">
            <v/>
          </cell>
          <cell r="BB220" t="str">
            <v/>
          </cell>
          <cell r="BC220" t="str">
            <v/>
          </cell>
          <cell r="BD220" t="str">
            <v/>
          </cell>
          <cell r="BE220" t="str">
            <v/>
          </cell>
          <cell r="BF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R220" t="str">
            <v/>
          </cell>
          <cell r="BS220" t="str">
            <v/>
          </cell>
          <cell r="BT220" t="str">
            <v/>
          </cell>
          <cell r="BU220" t="str">
            <v/>
          </cell>
          <cell r="BV220" t="str">
            <v/>
          </cell>
          <cell r="BW220" t="str">
            <v/>
          </cell>
          <cell r="BX220" t="str">
            <v/>
          </cell>
          <cell r="BY220" t="str">
            <v/>
          </cell>
          <cell r="BZ220" t="str">
            <v/>
          </cell>
          <cell r="CA220" t="str">
            <v/>
          </cell>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t="str">
            <v/>
          </cell>
          <cell r="CN220" t="str">
            <v/>
          </cell>
          <cell r="CO220" t="str">
            <v/>
          </cell>
          <cell r="CP220" t="str">
            <v/>
          </cell>
          <cell r="CQ220" t="str">
            <v/>
          </cell>
          <cell r="CR220" t="str">
            <v/>
          </cell>
          <cell r="CS220" t="str">
            <v/>
          </cell>
          <cell r="CT220" t="str">
            <v/>
          </cell>
          <cell r="CU220" t="str">
            <v/>
          </cell>
          <cell r="CV220" t="str">
            <v/>
          </cell>
          <cell r="CW220" t="str">
            <v/>
          </cell>
          <cell r="CX220" t="str">
            <v/>
          </cell>
          <cell r="CY220" t="str">
            <v/>
          </cell>
          <cell r="CZ220" t="str">
            <v/>
          </cell>
          <cell r="DA220" t="str">
            <v/>
          </cell>
          <cell r="DB220" t="str">
            <v/>
          </cell>
          <cell r="DC220" t="str">
            <v/>
          </cell>
          <cell r="DD220" t="str">
            <v/>
          </cell>
          <cell r="DE220" t="str">
            <v/>
          </cell>
          <cell r="DF220" t="str">
            <v/>
          </cell>
          <cell r="DG220" t="str">
            <v/>
          </cell>
          <cell r="DH220" t="str">
            <v/>
          </cell>
          <cell r="DI220" t="str">
            <v/>
          </cell>
          <cell r="DJ220" t="str">
            <v/>
          </cell>
          <cell r="DK220" t="str">
            <v/>
          </cell>
          <cell r="DL220" t="str">
            <v/>
          </cell>
          <cell r="DM220" t="str">
            <v/>
          </cell>
          <cell r="DN220" t="str">
            <v/>
          </cell>
          <cell r="DO220" t="str">
            <v/>
          </cell>
          <cell r="DP220" t="str">
            <v/>
          </cell>
          <cell r="DQ220" t="str">
            <v/>
          </cell>
          <cell r="DR220" t="str">
            <v/>
          </cell>
          <cell r="DS220" t="str">
            <v/>
          </cell>
          <cell r="DT220" t="str">
            <v/>
          </cell>
          <cell r="DU220" t="str">
            <v/>
          </cell>
          <cell r="DV220" t="str">
            <v/>
          </cell>
          <cell r="DW220" t="str">
            <v/>
          </cell>
          <cell r="DX220" t="str">
            <v/>
          </cell>
          <cell r="DY220" t="str">
            <v/>
          </cell>
          <cell r="DZ220" t="str">
            <v/>
          </cell>
          <cell r="EA220" t="str">
            <v/>
          </cell>
          <cell r="EB220" t="str">
            <v/>
          </cell>
          <cell r="EC220" t="str">
            <v/>
          </cell>
          <cell r="ED220" t="str">
            <v/>
          </cell>
          <cell r="EE220" t="str">
            <v/>
          </cell>
          <cell r="EF220" t="str">
            <v/>
          </cell>
          <cell r="EG220" t="str">
            <v/>
          </cell>
          <cell r="EH220" t="str">
            <v/>
          </cell>
          <cell r="EI220" t="str">
            <v/>
          </cell>
          <cell r="EJ220" t="str">
            <v/>
          </cell>
          <cell r="EK220" t="str">
            <v/>
          </cell>
          <cell r="EL220" t="str">
            <v/>
          </cell>
          <cell r="EM220" t="str">
            <v/>
          </cell>
          <cell r="EN220" t="str">
            <v/>
          </cell>
          <cell r="EO220" t="str">
            <v/>
          </cell>
          <cell r="EP220" t="str">
            <v/>
          </cell>
          <cell r="EQ220" t="str">
            <v/>
          </cell>
          <cell r="ER220" t="str">
            <v/>
          </cell>
          <cell r="ES220" t="str">
            <v/>
          </cell>
          <cell r="ET220" t="str">
            <v/>
          </cell>
          <cell r="EU220" t="str">
            <v/>
          </cell>
          <cell r="EV220" t="str">
            <v/>
          </cell>
          <cell r="EW220" t="str">
            <v/>
          </cell>
          <cell r="EX220" t="str">
            <v/>
          </cell>
          <cell r="EY220" t="str">
            <v/>
          </cell>
          <cell r="EZ220" t="str">
            <v/>
          </cell>
          <cell r="FA220" t="str">
            <v/>
          </cell>
          <cell r="FB220" t="str">
            <v/>
          </cell>
          <cell r="FC220" t="str">
            <v/>
          </cell>
          <cell r="FD220" t="str">
            <v/>
          </cell>
          <cell r="FE220" t="str">
            <v/>
          </cell>
          <cell r="FF220" t="str">
            <v/>
          </cell>
          <cell r="FG220" t="str">
            <v/>
          </cell>
          <cell r="FH220" t="str">
            <v/>
          </cell>
          <cell r="FI220" t="str">
            <v/>
          </cell>
        </row>
        <row r="221">
          <cell r="V221" t="str">
            <v>PRODUCTION</v>
          </cell>
          <cell r="W221">
            <v>150</v>
          </cell>
          <cell r="X221">
            <v>487500</v>
          </cell>
          <cell r="AA221" t="str">
            <v/>
          </cell>
          <cell r="AB221" t="str">
            <v/>
          </cell>
          <cell r="AC221" t="str">
            <v/>
          </cell>
          <cell r="AD221" t="str">
            <v/>
          </cell>
          <cell r="AE221" t="str">
            <v/>
          </cell>
          <cell r="AF221" t="str">
            <v/>
          </cell>
          <cell r="AG221" t="str">
            <v/>
          </cell>
          <cell r="AH221" t="str">
            <v/>
          </cell>
          <cell r="AI221" t="str">
            <v/>
          </cell>
          <cell r="AJ221" t="str">
            <v/>
          </cell>
          <cell r="AK221" t="str">
            <v/>
          </cell>
          <cell r="AL221" t="str">
            <v/>
          </cell>
          <cell r="AM221" t="str">
            <v/>
          </cell>
          <cell r="AN221" t="str">
            <v/>
          </cell>
          <cell r="AO221" t="str">
            <v/>
          </cell>
          <cell r="AP221" t="str">
            <v/>
          </cell>
          <cell r="AQ221" t="str">
            <v/>
          </cell>
          <cell r="AR221" t="str">
            <v/>
          </cell>
          <cell r="AS221" t="str">
            <v/>
          </cell>
          <cell r="AT221" t="str">
            <v/>
          </cell>
          <cell r="AU221" t="str">
            <v/>
          </cell>
          <cell r="AV221" t="str">
            <v/>
          </cell>
          <cell r="AW221" t="str">
            <v/>
          </cell>
          <cell r="AX221" t="str">
            <v/>
          </cell>
          <cell r="AY221" t="str">
            <v/>
          </cell>
          <cell r="AZ221" t="str">
            <v/>
          </cell>
          <cell r="BA221" t="str">
            <v/>
          </cell>
          <cell r="BB221" t="str">
            <v/>
          </cell>
          <cell r="BC221" t="str">
            <v/>
          </cell>
          <cell r="BD221" t="str">
            <v/>
          </cell>
          <cell r="BE221" t="str">
            <v/>
          </cell>
          <cell r="BF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R221" t="str">
            <v/>
          </cell>
          <cell r="BS221" t="str">
            <v/>
          </cell>
          <cell r="BT221" t="str">
            <v/>
          </cell>
          <cell r="BU221" t="str">
            <v/>
          </cell>
          <cell r="BV221" t="str">
            <v/>
          </cell>
          <cell r="BW221" t="str">
            <v/>
          </cell>
          <cell r="BX221" t="str">
            <v/>
          </cell>
          <cell r="BY221" t="str">
            <v/>
          </cell>
          <cell r="BZ221" t="str">
            <v/>
          </cell>
          <cell r="CA221" t="str">
            <v/>
          </cell>
          <cell r="CB221">
            <v>0</v>
          </cell>
          <cell r="CC221">
            <v>0</v>
          </cell>
          <cell r="CD221">
            <v>0</v>
          </cell>
          <cell r="CE221">
            <v>18750</v>
          </cell>
          <cell r="CF221">
            <v>37500</v>
          </cell>
          <cell r="CG221">
            <v>56250</v>
          </cell>
          <cell r="CH221">
            <v>75000</v>
          </cell>
          <cell r="CI221">
            <v>75000</v>
          </cell>
          <cell r="CJ221">
            <v>75000</v>
          </cell>
          <cell r="CK221">
            <v>75000</v>
          </cell>
          <cell r="CL221">
            <v>75000</v>
          </cell>
          <cell r="CM221" t="str">
            <v/>
          </cell>
          <cell r="CN221" t="str">
            <v/>
          </cell>
          <cell r="CO221" t="str">
            <v/>
          </cell>
          <cell r="CP221" t="str">
            <v/>
          </cell>
          <cell r="CQ221" t="str">
            <v/>
          </cell>
          <cell r="CR221" t="str">
            <v/>
          </cell>
          <cell r="CS221" t="str">
            <v/>
          </cell>
          <cell r="CT221" t="str">
            <v/>
          </cell>
          <cell r="CU221" t="str">
            <v/>
          </cell>
          <cell r="CV221" t="str">
            <v/>
          </cell>
          <cell r="CW221" t="str">
            <v/>
          </cell>
          <cell r="CX221" t="str">
            <v/>
          </cell>
          <cell r="CY221" t="str">
            <v/>
          </cell>
          <cell r="CZ221" t="str">
            <v/>
          </cell>
          <cell r="DA221" t="str">
            <v/>
          </cell>
          <cell r="DB221" t="str">
            <v/>
          </cell>
          <cell r="DC221" t="str">
            <v/>
          </cell>
          <cell r="DD221" t="str">
            <v/>
          </cell>
          <cell r="DE221" t="str">
            <v/>
          </cell>
          <cell r="DF221" t="str">
            <v/>
          </cell>
          <cell r="DG221" t="str">
            <v/>
          </cell>
          <cell r="DH221" t="str">
            <v/>
          </cell>
          <cell r="DI221" t="str">
            <v/>
          </cell>
          <cell r="DJ221" t="str">
            <v/>
          </cell>
          <cell r="DK221" t="str">
            <v/>
          </cell>
          <cell r="DL221" t="str">
            <v/>
          </cell>
          <cell r="DM221" t="str">
            <v/>
          </cell>
          <cell r="DN221" t="str">
            <v/>
          </cell>
          <cell r="DO221" t="str">
            <v/>
          </cell>
          <cell r="DP221" t="str">
            <v/>
          </cell>
          <cell r="DQ221" t="str">
            <v/>
          </cell>
          <cell r="DR221" t="str">
            <v/>
          </cell>
          <cell r="DS221" t="str">
            <v/>
          </cell>
          <cell r="DT221" t="str">
            <v/>
          </cell>
          <cell r="DU221" t="str">
            <v/>
          </cell>
          <cell r="DV221" t="str">
            <v/>
          </cell>
          <cell r="DW221" t="str">
            <v/>
          </cell>
          <cell r="DX221" t="str">
            <v/>
          </cell>
          <cell r="DY221" t="str">
            <v/>
          </cell>
          <cell r="DZ221" t="str">
            <v/>
          </cell>
          <cell r="EA221" t="str">
            <v/>
          </cell>
          <cell r="EB221" t="str">
            <v/>
          </cell>
          <cell r="EC221" t="str">
            <v/>
          </cell>
          <cell r="ED221" t="str">
            <v/>
          </cell>
          <cell r="EE221" t="str">
            <v/>
          </cell>
          <cell r="EF221" t="str">
            <v/>
          </cell>
          <cell r="EG221" t="str">
            <v/>
          </cell>
          <cell r="EH221" t="str">
            <v/>
          </cell>
          <cell r="EI221" t="str">
            <v/>
          </cell>
          <cell r="EJ221" t="str">
            <v/>
          </cell>
          <cell r="EK221" t="str">
            <v/>
          </cell>
          <cell r="EL221" t="str">
            <v/>
          </cell>
          <cell r="EM221" t="str">
            <v/>
          </cell>
          <cell r="EN221" t="str">
            <v/>
          </cell>
          <cell r="EO221" t="str">
            <v/>
          </cell>
          <cell r="EP221" t="str">
            <v/>
          </cell>
          <cell r="EQ221" t="str">
            <v/>
          </cell>
          <cell r="ER221" t="str">
            <v/>
          </cell>
          <cell r="ES221" t="str">
            <v/>
          </cell>
          <cell r="ET221" t="str">
            <v/>
          </cell>
          <cell r="EU221" t="str">
            <v/>
          </cell>
          <cell r="EV221" t="str">
            <v/>
          </cell>
          <cell r="EW221" t="str">
            <v/>
          </cell>
          <cell r="EX221" t="str">
            <v/>
          </cell>
          <cell r="EY221" t="str">
            <v/>
          </cell>
          <cell r="EZ221" t="str">
            <v/>
          </cell>
          <cell r="FA221" t="str">
            <v/>
          </cell>
          <cell r="FB221" t="str">
            <v/>
          </cell>
          <cell r="FC221" t="str">
            <v/>
          </cell>
          <cell r="FD221" t="str">
            <v/>
          </cell>
          <cell r="FE221" t="str">
            <v/>
          </cell>
          <cell r="FF221" t="str">
            <v/>
          </cell>
          <cell r="FG221" t="str">
            <v/>
          </cell>
          <cell r="FH221" t="str">
            <v/>
          </cell>
          <cell r="FI221" t="str">
            <v/>
          </cell>
        </row>
        <row r="222">
          <cell r="V222" t="str">
            <v>INK &amp; PAINT</v>
          </cell>
          <cell r="W222">
            <v>8</v>
          </cell>
          <cell r="X222">
            <v>26000</v>
          </cell>
          <cell r="AA222" t="str">
            <v/>
          </cell>
          <cell r="AB222" t="str">
            <v/>
          </cell>
          <cell r="AC222" t="str">
            <v/>
          </cell>
          <cell r="AD222" t="str">
            <v/>
          </cell>
          <cell r="AE222" t="str">
            <v/>
          </cell>
          <cell r="AF222" t="str">
            <v/>
          </cell>
          <cell r="AG222" t="str">
            <v/>
          </cell>
          <cell r="AH222" t="str">
            <v/>
          </cell>
          <cell r="AI222" t="str">
            <v/>
          </cell>
          <cell r="AJ222" t="str">
            <v/>
          </cell>
          <cell r="AK222" t="str">
            <v/>
          </cell>
          <cell r="AL222" t="str">
            <v/>
          </cell>
          <cell r="AM222" t="str">
            <v/>
          </cell>
          <cell r="AN222" t="str">
            <v/>
          </cell>
          <cell r="AO222" t="str">
            <v/>
          </cell>
          <cell r="AP222" t="str">
            <v/>
          </cell>
          <cell r="AQ222" t="str">
            <v/>
          </cell>
          <cell r="AR222" t="str">
            <v/>
          </cell>
          <cell r="AS222" t="str">
            <v/>
          </cell>
          <cell r="AT222" t="str">
            <v/>
          </cell>
          <cell r="AU222" t="str">
            <v/>
          </cell>
          <cell r="AV222" t="str">
            <v/>
          </cell>
          <cell r="AW222" t="str">
            <v/>
          </cell>
          <cell r="AX222" t="str">
            <v/>
          </cell>
          <cell r="AY222" t="str">
            <v/>
          </cell>
          <cell r="AZ222" t="str">
            <v/>
          </cell>
          <cell r="BA222" t="str">
            <v/>
          </cell>
          <cell r="BB222" t="str">
            <v/>
          </cell>
          <cell r="BC222" t="str">
            <v/>
          </cell>
          <cell r="BD222" t="str">
            <v/>
          </cell>
          <cell r="BE222" t="str">
            <v/>
          </cell>
          <cell r="BF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R222" t="str">
            <v/>
          </cell>
          <cell r="BS222" t="str">
            <v/>
          </cell>
          <cell r="BT222" t="str">
            <v/>
          </cell>
          <cell r="BU222" t="str">
            <v/>
          </cell>
          <cell r="BV222" t="str">
            <v/>
          </cell>
          <cell r="BW222" t="str">
            <v/>
          </cell>
          <cell r="BX222" t="str">
            <v/>
          </cell>
          <cell r="BY222" t="str">
            <v/>
          </cell>
          <cell r="BZ222" t="str">
            <v/>
          </cell>
          <cell r="CA222" t="str">
            <v/>
          </cell>
          <cell r="CB222" t="str">
            <v/>
          </cell>
          <cell r="CC222" t="str">
            <v/>
          </cell>
          <cell r="CD222" t="str">
            <v/>
          </cell>
          <cell r="CE222" t="str">
            <v/>
          </cell>
          <cell r="CF222" t="str">
            <v/>
          </cell>
          <cell r="CG222">
            <v>35961</v>
          </cell>
          <cell r="CH222">
            <v>35968</v>
          </cell>
          <cell r="CI222">
            <v>35975</v>
          </cell>
          <cell r="CJ222">
            <v>35982</v>
          </cell>
          <cell r="CK222">
            <v>35989</v>
          </cell>
          <cell r="CL222">
            <v>35996</v>
          </cell>
          <cell r="CM222">
            <v>36003</v>
          </cell>
          <cell r="CN222">
            <v>36010</v>
          </cell>
          <cell r="CO222" t="str">
            <v/>
          </cell>
          <cell r="CP222" t="str">
            <v/>
          </cell>
          <cell r="CQ222" t="str">
            <v/>
          </cell>
          <cell r="CR222" t="str">
            <v/>
          </cell>
          <cell r="CS222" t="str">
            <v/>
          </cell>
          <cell r="CT222" t="str">
            <v/>
          </cell>
          <cell r="CU222" t="str">
            <v/>
          </cell>
          <cell r="CV222" t="str">
            <v/>
          </cell>
          <cell r="CW222" t="str">
            <v/>
          </cell>
          <cell r="CX222" t="str">
            <v/>
          </cell>
          <cell r="CY222" t="str">
            <v/>
          </cell>
          <cell r="CZ222" t="str">
            <v/>
          </cell>
          <cell r="DA222" t="str">
            <v/>
          </cell>
          <cell r="DB222" t="str">
            <v/>
          </cell>
          <cell r="DC222" t="str">
            <v/>
          </cell>
          <cell r="DD222" t="str">
            <v/>
          </cell>
          <cell r="DE222" t="str">
            <v/>
          </cell>
          <cell r="DF222" t="str">
            <v/>
          </cell>
          <cell r="DG222" t="str">
            <v/>
          </cell>
          <cell r="DH222" t="str">
            <v/>
          </cell>
          <cell r="DI222" t="str">
            <v/>
          </cell>
          <cell r="DJ222" t="str">
            <v/>
          </cell>
          <cell r="DK222" t="str">
            <v/>
          </cell>
          <cell r="DL222" t="str">
            <v/>
          </cell>
          <cell r="DM222" t="str">
            <v/>
          </cell>
          <cell r="DN222" t="str">
            <v/>
          </cell>
          <cell r="DO222" t="str">
            <v/>
          </cell>
          <cell r="DP222" t="str">
            <v/>
          </cell>
          <cell r="DQ222" t="str">
            <v/>
          </cell>
          <cell r="DR222" t="str">
            <v/>
          </cell>
          <cell r="DS222" t="str">
            <v/>
          </cell>
          <cell r="DT222" t="str">
            <v/>
          </cell>
          <cell r="DU222" t="str">
            <v/>
          </cell>
          <cell r="DV222" t="str">
            <v/>
          </cell>
          <cell r="DW222" t="str">
            <v/>
          </cell>
          <cell r="DX222" t="str">
            <v/>
          </cell>
          <cell r="DY222" t="str">
            <v/>
          </cell>
          <cell r="DZ222" t="str">
            <v/>
          </cell>
          <cell r="EA222" t="str">
            <v/>
          </cell>
          <cell r="EB222" t="str">
            <v/>
          </cell>
          <cell r="EC222" t="str">
            <v/>
          </cell>
          <cell r="ED222" t="str">
            <v/>
          </cell>
          <cell r="EE222" t="str">
            <v/>
          </cell>
          <cell r="EF222" t="str">
            <v/>
          </cell>
          <cell r="EG222" t="str">
            <v/>
          </cell>
          <cell r="EH222" t="str">
            <v/>
          </cell>
          <cell r="EI222" t="str">
            <v/>
          </cell>
          <cell r="EJ222" t="str">
            <v/>
          </cell>
          <cell r="EK222" t="str">
            <v/>
          </cell>
          <cell r="EL222" t="str">
            <v/>
          </cell>
          <cell r="EM222" t="str">
            <v/>
          </cell>
          <cell r="EN222" t="str">
            <v/>
          </cell>
          <cell r="EO222" t="str">
            <v/>
          </cell>
          <cell r="EP222" t="str">
            <v/>
          </cell>
          <cell r="EQ222" t="str">
            <v/>
          </cell>
          <cell r="ER222" t="str">
            <v/>
          </cell>
          <cell r="ES222" t="str">
            <v/>
          </cell>
          <cell r="ET222" t="str">
            <v/>
          </cell>
          <cell r="EU222" t="str">
            <v/>
          </cell>
          <cell r="EV222" t="str">
            <v/>
          </cell>
          <cell r="EW222" t="str">
            <v/>
          </cell>
          <cell r="EX222" t="str">
            <v/>
          </cell>
          <cell r="EY222" t="str">
            <v/>
          </cell>
          <cell r="EZ222" t="str">
            <v/>
          </cell>
          <cell r="FA222" t="str">
            <v/>
          </cell>
          <cell r="FB222" t="str">
            <v/>
          </cell>
          <cell r="FC222" t="str">
            <v/>
          </cell>
          <cell r="FD222" t="str">
            <v/>
          </cell>
          <cell r="FE222" t="str">
            <v/>
          </cell>
          <cell r="FF222" t="str">
            <v/>
          </cell>
          <cell r="FG222" t="str">
            <v/>
          </cell>
          <cell r="FH222" t="str">
            <v/>
          </cell>
          <cell r="FI222" t="str">
            <v/>
          </cell>
        </row>
        <row r="223">
          <cell r="V223" t="str">
            <v>INK &amp; PAINT</v>
          </cell>
          <cell r="W223">
            <v>8</v>
          </cell>
          <cell r="X223">
            <v>26000</v>
          </cell>
          <cell r="AA223" t="str">
            <v/>
          </cell>
          <cell r="AB223" t="str">
            <v/>
          </cell>
          <cell r="AC223" t="str">
            <v/>
          </cell>
          <cell r="AD223" t="str">
            <v/>
          </cell>
          <cell r="AE223" t="str">
            <v/>
          </cell>
          <cell r="AF223" t="str">
            <v/>
          </cell>
          <cell r="AG223" t="str">
            <v/>
          </cell>
          <cell r="AH223" t="str">
            <v/>
          </cell>
          <cell r="AI223" t="str">
            <v/>
          </cell>
          <cell r="AJ223" t="str">
            <v/>
          </cell>
          <cell r="AK223" t="str">
            <v/>
          </cell>
          <cell r="AL223" t="str">
            <v/>
          </cell>
          <cell r="AM223" t="str">
            <v/>
          </cell>
          <cell r="AN223" t="str">
            <v/>
          </cell>
          <cell r="AO223" t="str">
            <v/>
          </cell>
          <cell r="AP223" t="str">
            <v/>
          </cell>
          <cell r="AQ223" t="str">
            <v/>
          </cell>
          <cell r="AR223" t="str">
            <v/>
          </cell>
          <cell r="AS223" t="str">
            <v/>
          </cell>
          <cell r="AT223" t="str">
            <v/>
          </cell>
          <cell r="AU223" t="str">
            <v/>
          </cell>
          <cell r="AV223" t="str">
            <v/>
          </cell>
          <cell r="AW223" t="str">
            <v/>
          </cell>
          <cell r="AX223" t="str">
            <v/>
          </cell>
          <cell r="AY223" t="str">
            <v/>
          </cell>
          <cell r="AZ223" t="str">
            <v/>
          </cell>
          <cell r="BA223" t="str">
            <v/>
          </cell>
          <cell r="BB223" t="str">
            <v/>
          </cell>
          <cell r="BC223" t="str">
            <v/>
          </cell>
          <cell r="BD223" t="str">
            <v/>
          </cell>
          <cell r="BE223" t="str">
            <v/>
          </cell>
          <cell r="BF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R223" t="str">
            <v/>
          </cell>
          <cell r="BS223" t="str">
            <v/>
          </cell>
          <cell r="BT223" t="str">
            <v/>
          </cell>
          <cell r="BU223" t="str">
            <v/>
          </cell>
          <cell r="BV223" t="str">
            <v/>
          </cell>
          <cell r="BW223" t="str">
            <v/>
          </cell>
          <cell r="BX223" t="str">
            <v/>
          </cell>
          <cell r="BY223" t="str">
            <v/>
          </cell>
          <cell r="BZ223" t="str">
            <v/>
          </cell>
          <cell r="CA223" t="str">
            <v/>
          </cell>
          <cell r="CB223" t="str">
            <v/>
          </cell>
          <cell r="CC223" t="str">
            <v/>
          </cell>
          <cell r="CD223" t="str">
            <v/>
          </cell>
          <cell r="CE223" t="str">
            <v/>
          </cell>
          <cell r="CF223" t="str">
            <v/>
          </cell>
          <cell r="CG223">
            <v>1000</v>
          </cell>
          <cell r="CH223">
            <v>2000</v>
          </cell>
          <cell r="CI223">
            <v>3000</v>
          </cell>
          <cell r="CJ223">
            <v>4000</v>
          </cell>
          <cell r="CK223">
            <v>4000</v>
          </cell>
          <cell r="CL223">
            <v>4000</v>
          </cell>
          <cell r="CM223">
            <v>4000</v>
          </cell>
          <cell r="CN223">
            <v>4000</v>
          </cell>
          <cell r="CO223" t="str">
            <v/>
          </cell>
          <cell r="CP223" t="str">
            <v/>
          </cell>
          <cell r="CQ223" t="str">
            <v/>
          </cell>
          <cell r="CR223" t="str">
            <v/>
          </cell>
          <cell r="CS223" t="str">
            <v/>
          </cell>
          <cell r="CT223" t="str">
            <v/>
          </cell>
          <cell r="CU223" t="str">
            <v/>
          </cell>
          <cell r="CV223" t="str">
            <v/>
          </cell>
          <cell r="CW223" t="str">
            <v/>
          </cell>
          <cell r="CX223" t="str">
            <v/>
          </cell>
          <cell r="CY223" t="str">
            <v/>
          </cell>
          <cell r="CZ223" t="str">
            <v/>
          </cell>
          <cell r="DA223" t="str">
            <v/>
          </cell>
          <cell r="DB223" t="str">
            <v/>
          </cell>
          <cell r="DC223" t="str">
            <v/>
          </cell>
          <cell r="DD223" t="str">
            <v/>
          </cell>
          <cell r="DE223" t="str">
            <v/>
          </cell>
          <cell r="DF223" t="str">
            <v/>
          </cell>
          <cell r="DG223" t="str">
            <v/>
          </cell>
          <cell r="DH223" t="str">
            <v/>
          </cell>
          <cell r="DI223" t="str">
            <v/>
          </cell>
          <cell r="DJ223" t="str">
            <v/>
          </cell>
          <cell r="DK223" t="str">
            <v/>
          </cell>
          <cell r="DL223" t="str">
            <v/>
          </cell>
          <cell r="DM223" t="str">
            <v/>
          </cell>
          <cell r="DN223" t="str">
            <v/>
          </cell>
          <cell r="DO223" t="str">
            <v/>
          </cell>
          <cell r="DP223" t="str">
            <v/>
          </cell>
          <cell r="DQ223" t="str">
            <v/>
          </cell>
          <cell r="DR223" t="str">
            <v/>
          </cell>
          <cell r="DS223" t="str">
            <v/>
          </cell>
          <cell r="DT223" t="str">
            <v/>
          </cell>
          <cell r="DU223" t="str">
            <v/>
          </cell>
          <cell r="DV223" t="str">
            <v/>
          </cell>
          <cell r="DW223" t="str">
            <v/>
          </cell>
          <cell r="DX223" t="str">
            <v/>
          </cell>
          <cell r="DY223" t="str">
            <v/>
          </cell>
          <cell r="DZ223" t="str">
            <v/>
          </cell>
          <cell r="EA223" t="str">
            <v/>
          </cell>
          <cell r="EB223" t="str">
            <v/>
          </cell>
          <cell r="EC223" t="str">
            <v/>
          </cell>
          <cell r="ED223" t="str">
            <v/>
          </cell>
          <cell r="EE223" t="str">
            <v/>
          </cell>
          <cell r="EF223" t="str">
            <v/>
          </cell>
          <cell r="EG223" t="str">
            <v/>
          </cell>
          <cell r="EH223" t="str">
            <v/>
          </cell>
          <cell r="EI223" t="str">
            <v/>
          </cell>
          <cell r="EJ223" t="str">
            <v/>
          </cell>
          <cell r="EK223" t="str">
            <v/>
          </cell>
          <cell r="EL223" t="str">
            <v/>
          </cell>
          <cell r="EM223" t="str">
            <v/>
          </cell>
          <cell r="EN223" t="str">
            <v/>
          </cell>
          <cell r="EO223" t="str">
            <v/>
          </cell>
          <cell r="EP223" t="str">
            <v/>
          </cell>
          <cell r="EQ223" t="str">
            <v/>
          </cell>
          <cell r="ER223" t="str">
            <v/>
          </cell>
          <cell r="ES223" t="str">
            <v/>
          </cell>
          <cell r="ET223" t="str">
            <v/>
          </cell>
          <cell r="EU223" t="str">
            <v/>
          </cell>
          <cell r="EV223" t="str">
            <v/>
          </cell>
          <cell r="EW223" t="str">
            <v/>
          </cell>
          <cell r="EX223" t="str">
            <v/>
          </cell>
          <cell r="EY223" t="str">
            <v/>
          </cell>
          <cell r="EZ223" t="str">
            <v/>
          </cell>
          <cell r="FA223" t="str">
            <v/>
          </cell>
          <cell r="FB223" t="str">
            <v/>
          </cell>
          <cell r="FC223" t="str">
            <v/>
          </cell>
          <cell r="FD223" t="str">
            <v/>
          </cell>
          <cell r="FE223" t="str">
            <v/>
          </cell>
          <cell r="FF223" t="str">
            <v/>
          </cell>
          <cell r="FG223" t="str">
            <v/>
          </cell>
          <cell r="FH223" t="str">
            <v/>
          </cell>
          <cell r="FI223" t="str">
            <v/>
          </cell>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t="str">
            <v/>
          </cell>
          <cell r="AB228" t="str">
            <v/>
          </cell>
          <cell r="AC228" t="str">
            <v/>
          </cell>
          <cell r="AD228" t="str">
            <v/>
          </cell>
          <cell r="AE228" t="str">
            <v/>
          </cell>
          <cell r="AF228" t="str">
            <v/>
          </cell>
          <cell r="AG228" t="str">
            <v/>
          </cell>
          <cell r="AH228" t="str">
            <v/>
          </cell>
          <cell r="AI228" t="str">
            <v/>
          </cell>
          <cell r="AJ228" t="str">
            <v/>
          </cell>
          <cell r="AK228" t="str">
            <v/>
          </cell>
          <cell r="AL228" t="str">
            <v/>
          </cell>
          <cell r="AM228" t="str">
            <v/>
          </cell>
          <cell r="AN228" t="str">
            <v/>
          </cell>
          <cell r="AO228" t="str">
            <v/>
          </cell>
          <cell r="AP228" t="str">
            <v/>
          </cell>
          <cell r="AQ228" t="str">
            <v/>
          </cell>
          <cell r="AR228" t="str">
            <v/>
          </cell>
          <cell r="AS228" t="str">
            <v/>
          </cell>
          <cell r="AT228" t="str">
            <v/>
          </cell>
          <cell r="AU228" t="str">
            <v/>
          </cell>
          <cell r="AV228" t="str">
            <v/>
          </cell>
          <cell r="AW228" t="str">
            <v/>
          </cell>
          <cell r="AX228" t="str">
            <v/>
          </cell>
          <cell r="AY228" t="str">
            <v/>
          </cell>
          <cell r="AZ228" t="str">
            <v/>
          </cell>
          <cell r="BA228" t="str">
            <v/>
          </cell>
          <cell r="BB228" t="str">
            <v/>
          </cell>
          <cell r="BC228" t="str">
            <v/>
          </cell>
          <cell r="BD228" t="str">
            <v/>
          </cell>
          <cell r="BE228" t="str">
            <v/>
          </cell>
          <cell r="BF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R228" t="str">
            <v/>
          </cell>
          <cell r="BS228" t="str">
            <v/>
          </cell>
          <cell r="BT228" t="str">
            <v/>
          </cell>
          <cell r="BU228" t="str">
            <v/>
          </cell>
          <cell r="BV228" t="str">
            <v/>
          </cell>
          <cell r="BW228" t="str">
            <v/>
          </cell>
          <cell r="BX228" t="str">
            <v/>
          </cell>
          <cell r="BY228" t="str">
            <v/>
          </cell>
          <cell r="BZ228" t="str">
            <v/>
          </cell>
          <cell r="CA228" t="str">
            <v/>
          </cell>
          <cell r="CB228" t="str">
            <v/>
          </cell>
          <cell r="CC228" t="str">
            <v/>
          </cell>
          <cell r="CD228" t="str">
            <v/>
          </cell>
          <cell r="CE228" t="str">
            <v/>
          </cell>
          <cell r="CF228" t="str">
            <v/>
          </cell>
          <cell r="CG228" t="str">
            <v/>
          </cell>
          <cell r="CH228" t="str">
            <v/>
          </cell>
          <cell r="CI228" t="str">
            <v/>
          </cell>
          <cell r="CJ228" t="str">
            <v/>
          </cell>
          <cell r="CK228" t="str">
            <v/>
          </cell>
          <cell r="CL228" t="str">
            <v/>
          </cell>
          <cell r="CM228" t="str">
            <v/>
          </cell>
          <cell r="CN228" t="str">
            <v/>
          </cell>
          <cell r="CO228" t="str">
            <v/>
          </cell>
          <cell r="CP228" t="str">
            <v/>
          </cell>
          <cell r="CQ228" t="str">
            <v/>
          </cell>
          <cell r="CR228" t="str">
            <v/>
          </cell>
          <cell r="CS228" t="str">
            <v/>
          </cell>
          <cell r="CT228" t="str">
            <v/>
          </cell>
          <cell r="CU228" t="str">
            <v/>
          </cell>
          <cell r="CV228" t="str">
            <v/>
          </cell>
          <cell r="CW228" t="str">
            <v/>
          </cell>
          <cell r="CX228" t="str">
            <v/>
          </cell>
          <cell r="CY228" t="str">
            <v/>
          </cell>
          <cell r="CZ228" t="str">
            <v/>
          </cell>
          <cell r="DA228" t="str">
            <v/>
          </cell>
          <cell r="DB228" t="str">
            <v/>
          </cell>
          <cell r="DC228" t="str">
            <v/>
          </cell>
          <cell r="DD228" t="str">
            <v/>
          </cell>
          <cell r="DE228" t="str">
            <v/>
          </cell>
          <cell r="DF228" t="str">
            <v/>
          </cell>
          <cell r="DG228" t="str">
            <v/>
          </cell>
          <cell r="DH228" t="str">
            <v/>
          </cell>
          <cell r="DI228" t="str">
            <v/>
          </cell>
          <cell r="DJ228" t="str">
            <v/>
          </cell>
          <cell r="DK228" t="str">
            <v/>
          </cell>
          <cell r="DL228" t="str">
            <v/>
          </cell>
          <cell r="DM228" t="str">
            <v/>
          </cell>
          <cell r="DN228" t="str">
            <v/>
          </cell>
          <cell r="DO228" t="str">
            <v/>
          </cell>
          <cell r="DP228" t="str">
            <v/>
          </cell>
          <cell r="DQ228" t="str">
            <v/>
          </cell>
          <cell r="DR228" t="str">
            <v/>
          </cell>
          <cell r="DS228" t="str">
            <v/>
          </cell>
          <cell r="DT228" t="str">
            <v/>
          </cell>
          <cell r="DU228" t="str">
            <v/>
          </cell>
          <cell r="DV228" t="str">
            <v/>
          </cell>
          <cell r="DW228" t="str">
            <v/>
          </cell>
          <cell r="DX228" t="str">
            <v/>
          </cell>
          <cell r="DY228" t="str">
            <v/>
          </cell>
          <cell r="DZ228" t="str">
            <v/>
          </cell>
          <cell r="EA228" t="str">
            <v/>
          </cell>
          <cell r="EB228" t="str">
            <v/>
          </cell>
          <cell r="EC228" t="str">
            <v/>
          </cell>
          <cell r="ED228" t="str">
            <v/>
          </cell>
          <cell r="EE228" t="str">
            <v/>
          </cell>
          <cell r="EF228" t="str">
            <v/>
          </cell>
          <cell r="EG228" t="str">
            <v/>
          </cell>
          <cell r="EH228" t="str">
            <v/>
          </cell>
          <cell r="EI228" t="str">
            <v/>
          </cell>
          <cell r="EJ228" t="str">
            <v/>
          </cell>
          <cell r="EK228" t="str">
            <v/>
          </cell>
          <cell r="EL228" t="str">
            <v/>
          </cell>
          <cell r="EM228" t="str">
            <v/>
          </cell>
          <cell r="EN228" t="str">
            <v/>
          </cell>
          <cell r="EO228" t="str">
            <v/>
          </cell>
          <cell r="EP228" t="str">
            <v/>
          </cell>
          <cell r="EQ228" t="str">
            <v/>
          </cell>
          <cell r="ER228" t="str">
            <v/>
          </cell>
          <cell r="ES228" t="str">
            <v/>
          </cell>
          <cell r="ET228" t="str">
            <v/>
          </cell>
          <cell r="EU228" t="str">
            <v/>
          </cell>
          <cell r="EV228" t="str">
            <v/>
          </cell>
        </row>
        <row r="229">
          <cell r="V229" t="str">
            <v>PROJECTED STREET</v>
          </cell>
          <cell r="X229">
            <v>36122.220141999998</v>
          </cell>
          <cell r="AA229" t="str">
            <v/>
          </cell>
          <cell r="AB229" t="str">
            <v/>
          </cell>
          <cell r="AC229" t="str">
            <v/>
          </cell>
          <cell r="AD229" t="str">
            <v/>
          </cell>
          <cell r="AE229" t="str">
            <v/>
          </cell>
          <cell r="AF229" t="str">
            <v/>
          </cell>
          <cell r="AG229" t="str">
            <v/>
          </cell>
          <cell r="AH229" t="str">
            <v/>
          </cell>
          <cell r="AI229" t="str">
            <v/>
          </cell>
          <cell r="AJ229" t="str">
            <v/>
          </cell>
          <cell r="AK229" t="str">
            <v/>
          </cell>
          <cell r="AL229" t="str">
            <v/>
          </cell>
          <cell r="AM229" t="str">
            <v/>
          </cell>
          <cell r="AN229" t="str">
            <v/>
          </cell>
          <cell r="AO229" t="str">
            <v/>
          </cell>
          <cell r="AP229" t="str">
            <v/>
          </cell>
          <cell r="AQ229" t="str">
            <v/>
          </cell>
          <cell r="AR229" t="str">
            <v/>
          </cell>
          <cell r="AS229" t="str">
            <v/>
          </cell>
          <cell r="AT229" t="str">
            <v/>
          </cell>
          <cell r="AU229" t="str">
            <v/>
          </cell>
          <cell r="AV229" t="str">
            <v/>
          </cell>
          <cell r="AW229" t="str">
            <v/>
          </cell>
          <cell r="AX229" t="str">
            <v/>
          </cell>
          <cell r="AY229" t="str">
            <v/>
          </cell>
          <cell r="AZ229" t="str">
            <v/>
          </cell>
          <cell r="BA229" t="str">
            <v/>
          </cell>
          <cell r="BB229" t="str">
            <v/>
          </cell>
          <cell r="BC229" t="str">
            <v/>
          </cell>
          <cell r="BD229" t="str">
            <v/>
          </cell>
          <cell r="BE229" t="str">
            <v/>
          </cell>
          <cell r="BF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R229" t="str">
            <v/>
          </cell>
          <cell r="BS229" t="str">
            <v/>
          </cell>
          <cell r="BT229" t="str">
            <v/>
          </cell>
          <cell r="BU229" t="str">
            <v/>
          </cell>
          <cell r="BV229" t="str">
            <v/>
          </cell>
          <cell r="BW229" t="str">
            <v/>
          </cell>
          <cell r="BX229" t="str">
            <v/>
          </cell>
          <cell r="BY229" t="str">
            <v/>
          </cell>
          <cell r="BZ229" t="str">
            <v/>
          </cell>
          <cell r="CA229" t="str">
            <v/>
          </cell>
          <cell r="CB229" t="str">
            <v/>
          </cell>
          <cell r="CC229" t="str">
            <v/>
          </cell>
          <cell r="CD229" t="str">
            <v/>
          </cell>
          <cell r="CE229" t="str">
            <v/>
          </cell>
          <cell r="CF229" t="str">
            <v/>
          </cell>
          <cell r="CG229" t="str">
            <v/>
          </cell>
          <cell r="CH229" t="str">
            <v/>
          </cell>
          <cell r="CI229" t="str">
            <v/>
          </cell>
          <cell r="CJ229" t="str">
            <v/>
          </cell>
          <cell r="CK229" t="str">
            <v/>
          </cell>
          <cell r="CL229" t="str">
            <v/>
          </cell>
          <cell r="CM229" t="str">
            <v/>
          </cell>
          <cell r="CN229" t="str">
            <v/>
          </cell>
          <cell r="CO229" t="str">
            <v/>
          </cell>
          <cell r="CP229" t="str">
            <v/>
          </cell>
          <cell r="CQ229" t="str">
            <v/>
          </cell>
          <cell r="CR229" t="str">
            <v/>
          </cell>
          <cell r="CS229" t="str">
            <v/>
          </cell>
          <cell r="CT229" t="str">
            <v/>
          </cell>
          <cell r="CU229" t="str">
            <v/>
          </cell>
          <cell r="CV229" t="str">
            <v/>
          </cell>
          <cell r="CW229" t="str">
            <v/>
          </cell>
          <cell r="CX229" t="str">
            <v/>
          </cell>
          <cell r="CY229" t="str">
            <v/>
          </cell>
          <cell r="CZ229" t="str">
            <v/>
          </cell>
          <cell r="DA229" t="str">
            <v/>
          </cell>
          <cell r="DB229" t="str">
            <v/>
          </cell>
          <cell r="DC229" t="str">
            <v/>
          </cell>
          <cell r="DD229" t="str">
            <v/>
          </cell>
          <cell r="DE229" t="str">
            <v/>
          </cell>
          <cell r="DF229" t="str">
            <v/>
          </cell>
          <cell r="DG229" t="str">
            <v/>
          </cell>
          <cell r="DH229" t="str">
            <v/>
          </cell>
          <cell r="DI229" t="str">
            <v/>
          </cell>
          <cell r="DJ229" t="str">
            <v/>
          </cell>
          <cell r="DK229" t="str">
            <v/>
          </cell>
          <cell r="DL229" t="str">
            <v/>
          </cell>
          <cell r="DM229" t="str">
            <v/>
          </cell>
          <cell r="DN229" t="str">
            <v/>
          </cell>
          <cell r="DO229" t="str">
            <v/>
          </cell>
          <cell r="DP229" t="str">
            <v/>
          </cell>
          <cell r="DQ229" t="str">
            <v/>
          </cell>
          <cell r="DR229" t="str">
            <v/>
          </cell>
          <cell r="DS229" t="str">
            <v/>
          </cell>
          <cell r="DT229" t="str">
            <v/>
          </cell>
          <cell r="DU229" t="str">
            <v/>
          </cell>
          <cell r="DV229" t="str">
            <v/>
          </cell>
          <cell r="DW229" t="str">
            <v/>
          </cell>
          <cell r="DX229" t="str">
            <v/>
          </cell>
          <cell r="DY229" t="str">
            <v/>
          </cell>
          <cell r="DZ229" t="str">
            <v/>
          </cell>
          <cell r="EA229" t="str">
            <v/>
          </cell>
          <cell r="EB229" t="str">
            <v/>
          </cell>
          <cell r="EC229" t="str">
            <v/>
          </cell>
          <cell r="ED229" t="str">
            <v/>
          </cell>
          <cell r="EE229" t="str">
            <v/>
          </cell>
          <cell r="EF229" t="str">
            <v/>
          </cell>
          <cell r="EG229" t="str">
            <v/>
          </cell>
          <cell r="EH229" t="str">
            <v/>
          </cell>
          <cell r="EI229" t="str">
            <v/>
          </cell>
          <cell r="EJ229" t="str">
            <v/>
          </cell>
          <cell r="EK229" t="str">
            <v/>
          </cell>
          <cell r="EL229" t="str">
            <v/>
          </cell>
          <cell r="EM229" t="str">
            <v/>
          </cell>
          <cell r="EN229" t="str">
            <v/>
          </cell>
          <cell r="EO229" t="str">
            <v/>
          </cell>
          <cell r="EP229" t="str">
            <v/>
          </cell>
          <cell r="EQ229" t="str">
            <v/>
          </cell>
          <cell r="ER229" t="str">
            <v/>
          </cell>
          <cell r="ES229" t="str">
            <v/>
          </cell>
          <cell r="ET229" t="str">
            <v/>
          </cell>
          <cell r="EU229" t="str">
            <v/>
          </cell>
          <cell r="EV229" t="str">
            <v/>
          </cell>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t="str">
            <v/>
          </cell>
          <cell r="AB232" t="str">
            <v/>
          </cell>
          <cell r="AC232" t="str">
            <v/>
          </cell>
          <cell r="AD232" t="str">
            <v/>
          </cell>
          <cell r="AE232" t="str">
            <v/>
          </cell>
          <cell r="AF232" t="str">
            <v/>
          </cell>
          <cell r="AG232" t="str">
            <v/>
          </cell>
          <cell r="AH232" t="str">
            <v/>
          </cell>
          <cell r="AI232" t="str">
            <v/>
          </cell>
          <cell r="AJ232" t="str">
            <v/>
          </cell>
          <cell r="AK232" t="str">
            <v/>
          </cell>
          <cell r="AL232" t="str">
            <v/>
          </cell>
          <cell r="AM232" t="str">
            <v/>
          </cell>
          <cell r="AN232" t="str">
            <v/>
          </cell>
          <cell r="AO232" t="str">
            <v/>
          </cell>
          <cell r="AP232" t="str">
            <v/>
          </cell>
          <cell r="AQ232" t="str">
            <v/>
          </cell>
          <cell r="AR232" t="str">
            <v/>
          </cell>
          <cell r="AS232" t="str">
            <v/>
          </cell>
          <cell r="AT232" t="str">
            <v/>
          </cell>
          <cell r="AU232" t="str">
            <v/>
          </cell>
          <cell r="AV232" t="str">
            <v/>
          </cell>
          <cell r="AW232" t="str">
            <v/>
          </cell>
          <cell r="AX232" t="str">
            <v/>
          </cell>
          <cell r="AY232" t="str">
            <v/>
          </cell>
          <cell r="AZ232" t="str">
            <v/>
          </cell>
          <cell r="BA232" t="str">
            <v/>
          </cell>
          <cell r="BB232" t="str">
            <v/>
          </cell>
          <cell r="BC232" t="str">
            <v/>
          </cell>
          <cell r="BD232" t="str">
            <v/>
          </cell>
          <cell r="BE232" t="str">
            <v/>
          </cell>
          <cell r="BF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R232" t="str">
            <v/>
          </cell>
          <cell r="BS232" t="str">
            <v/>
          </cell>
          <cell r="BT232" t="str">
            <v/>
          </cell>
          <cell r="BU232" t="str">
            <v/>
          </cell>
          <cell r="BV232" t="str">
            <v/>
          </cell>
          <cell r="BW232" t="str">
            <v/>
          </cell>
          <cell r="BX232" t="str">
            <v/>
          </cell>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t="str">
            <v/>
          </cell>
          <cell r="CP232" t="str">
            <v/>
          </cell>
          <cell r="CQ232" t="str">
            <v/>
          </cell>
          <cell r="CR232" t="str">
            <v/>
          </cell>
          <cell r="CS232" t="str">
            <v/>
          </cell>
          <cell r="CT232" t="str">
            <v/>
          </cell>
          <cell r="CU232" t="str">
            <v/>
          </cell>
          <cell r="CV232" t="str">
            <v/>
          </cell>
          <cell r="CW232" t="str">
            <v/>
          </cell>
          <cell r="CX232" t="str">
            <v/>
          </cell>
          <cell r="CY232" t="str">
            <v/>
          </cell>
          <cell r="CZ232" t="str">
            <v/>
          </cell>
          <cell r="DA232" t="str">
            <v/>
          </cell>
          <cell r="DB232" t="str">
            <v/>
          </cell>
          <cell r="DC232" t="str">
            <v/>
          </cell>
          <cell r="DD232" t="str">
            <v/>
          </cell>
          <cell r="DE232" t="str">
            <v/>
          </cell>
          <cell r="DF232" t="str">
            <v/>
          </cell>
          <cell r="DG232" t="str">
            <v/>
          </cell>
          <cell r="DH232" t="str">
            <v/>
          </cell>
          <cell r="DI232" t="str">
            <v/>
          </cell>
          <cell r="DJ232" t="str">
            <v/>
          </cell>
          <cell r="DK232" t="str">
            <v/>
          </cell>
          <cell r="DL232" t="str">
            <v/>
          </cell>
          <cell r="DM232" t="str">
            <v/>
          </cell>
          <cell r="DN232" t="str">
            <v/>
          </cell>
          <cell r="DO232" t="str">
            <v/>
          </cell>
          <cell r="DP232" t="str">
            <v/>
          </cell>
          <cell r="DQ232" t="str">
            <v/>
          </cell>
          <cell r="DR232" t="str">
            <v/>
          </cell>
          <cell r="DS232" t="str">
            <v/>
          </cell>
          <cell r="DT232" t="str">
            <v/>
          </cell>
          <cell r="DU232" t="str">
            <v/>
          </cell>
          <cell r="DV232" t="str">
            <v/>
          </cell>
          <cell r="DW232" t="str">
            <v/>
          </cell>
          <cell r="DX232" t="str">
            <v/>
          </cell>
          <cell r="DY232" t="str">
            <v/>
          </cell>
          <cell r="DZ232" t="str">
            <v/>
          </cell>
          <cell r="EA232" t="str">
            <v/>
          </cell>
          <cell r="EB232" t="str">
            <v/>
          </cell>
          <cell r="EC232" t="str">
            <v/>
          </cell>
          <cell r="ED232" t="str">
            <v/>
          </cell>
          <cell r="EE232" t="str">
            <v/>
          </cell>
          <cell r="EF232" t="str">
            <v/>
          </cell>
          <cell r="EG232" t="str">
            <v/>
          </cell>
          <cell r="EH232" t="str">
            <v/>
          </cell>
          <cell r="EI232" t="str">
            <v/>
          </cell>
          <cell r="EJ232" t="str">
            <v/>
          </cell>
          <cell r="EK232" t="str">
            <v/>
          </cell>
          <cell r="EL232" t="str">
            <v/>
          </cell>
          <cell r="EM232" t="str">
            <v/>
          </cell>
          <cell r="EN232" t="str">
            <v/>
          </cell>
          <cell r="EO232" t="str">
            <v/>
          </cell>
          <cell r="EP232" t="str">
            <v/>
          </cell>
          <cell r="EQ232" t="str">
            <v/>
          </cell>
          <cell r="ER232" t="str">
            <v/>
          </cell>
          <cell r="ES232" t="str">
            <v/>
          </cell>
          <cell r="ET232" t="str">
            <v/>
          </cell>
          <cell r="EU232" t="str">
            <v/>
          </cell>
          <cell r="EV232" t="str">
            <v/>
          </cell>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t="str">
            <v/>
          </cell>
          <cell r="AB233" t="str">
            <v/>
          </cell>
          <cell r="AC233" t="str">
            <v/>
          </cell>
          <cell r="AD233" t="str">
            <v/>
          </cell>
          <cell r="AE233" t="str">
            <v/>
          </cell>
          <cell r="AF233" t="str">
            <v/>
          </cell>
          <cell r="AG233" t="str">
            <v/>
          </cell>
          <cell r="AH233" t="str">
            <v/>
          </cell>
          <cell r="AI233" t="str">
            <v/>
          </cell>
          <cell r="AJ233" t="str">
            <v/>
          </cell>
          <cell r="AK233" t="str">
            <v/>
          </cell>
          <cell r="AL233" t="str">
            <v/>
          </cell>
          <cell r="AM233" t="str">
            <v/>
          </cell>
          <cell r="AN233" t="str">
            <v/>
          </cell>
          <cell r="AO233" t="str">
            <v/>
          </cell>
          <cell r="AP233" t="str">
            <v/>
          </cell>
          <cell r="AQ233" t="str">
            <v/>
          </cell>
          <cell r="AR233" t="str">
            <v/>
          </cell>
          <cell r="AS233" t="str">
            <v/>
          </cell>
          <cell r="AT233" t="str">
            <v/>
          </cell>
          <cell r="AU233" t="str">
            <v/>
          </cell>
          <cell r="AV233" t="str">
            <v/>
          </cell>
          <cell r="AW233" t="str">
            <v/>
          </cell>
          <cell r="AX233" t="str">
            <v/>
          </cell>
          <cell r="AY233" t="str">
            <v/>
          </cell>
          <cell r="AZ233" t="str">
            <v/>
          </cell>
          <cell r="BA233" t="str">
            <v/>
          </cell>
          <cell r="BB233" t="str">
            <v/>
          </cell>
          <cell r="BC233" t="str">
            <v/>
          </cell>
          <cell r="BD233" t="str">
            <v/>
          </cell>
          <cell r="BE233" t="str">
            <v/>
          </cell>
          <cell r="BF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R233" t="str">
            <v/>
          </cell>
          <cell r="BS233" t="str">
            <v/>
          </cell>
          <cell r="BT233" t="str">
            <v/>
          </cell>
          <cell r="BU233" t="str">
            <v/>
          </cell>
          <cell r="BV233" t="str">
            <v/>
          </cell>
          <cell r="BW233" t="str">
            <v/>
          </cell>
          <cell r="BX233" t="str">
            <v/>
          </cell>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t="str">
            <v/>
          </cell>
          <cell r="CP233" t="str">
            <v/>
          </cell>
          <cell r="CQ233" t="str">
            <v/>
          </cell>
          <cell r="CR233" t="str">
            <v/>
          </cell>
          <cell r="CS233" t="str">
            <v/>
          </cell>
          <cell r="CT233" t="str">
            <v/>
          </cell>
          <cell r="CU233" t="str">
            <v/>
          </cell>
          <cell r="CV233" t="str">
            <v/>
          </cell>
          <cell r="CW233" t="str">
            <v/>
          </cell>
          <cell r="CX233" t="str">
            <v/>
          </cell>
          <cell r="CY233" t="str">
            <v/>
          </cell>
          <cell r="CZ233" t="str">
            <v/>
          </cell>
          <cell r="DA233" t="str">
            <v/>
          </cell>
          <cell r="DB233" t="str">
            <v/>
          </cell>
          <cell r="DC233" t="str">
            <v/>
          </cell>
          <cell r="DD233" t="str">
            <v/>
          </cell>
          <cell r="DE233" t="str">
            <v/>
          </cell>
          <cell r="DF233" t="str">
            <v/>
          </cell>
          <cell r="DG233" t="str">
            <v/>
          </cell>
          <cell r="DH233" t="str">
            <v/>
          </cell>
          <cell r="DI233" t="str">
            <v/>
          </cell>
          <cell r="DJ233" t="str">
            <v/>
          </cell>
          <cell r="DK233" t="str">
            <v/>
          </cell>
          <cell r="DL233" t="str">
            <v/>
          </cell>
          <cell r="DM233" t="str">
            <v/>
          </cell>
          <cell r="DN233" t="str">
            <v/>
          </cell>
          <cell r="DO233" t="str">
            <v/>
          </cell>
          <cell r="DP233" t="str">
            <v/>
          </cell>
          <cell r="DQ233" t="str">
            <v/>
          </cell>
          <cell r="DR233" t="str">
            <v/>
          </cell>
          <cell r="DS233" t="str">
            <v/>
          </cell>
          <cell r="DT233" t="str">
            <v/>
          </cell>
          <cell r="DU233" t="str">
            <v/>
          </cell>
          <cell r="DV233" t="str">
            <v/>
          </cell>
          <cell r="DW233" t="str">
            <v/>
          </cell>
          <cell r="DX233" t="str">
            <v/>
          </cell>
          <cell r="DY233" t="str">
            <v/>
          </cell>
          <cell r="DZ233" t="str">
            <v/>
          </cell>
          <cell r="EA233" t="str">
            <v/>
          </cell>
          <cell r="EB233" t="str">
            <v/>
          </cell>
          <cell r="EC233" t="str">
            <v/>
          </cell>
          <cell r="ED233" t="str">
            <v/>
          </cell>
          <cell r="EE233" t="str">
            <v/>
          </cell>
          <cell r="EF233" t="str">
            <v/>
          </cell>
          <cell r="EG233" t="str">
            <v/>
          </cell>
          <cell r="EH233" t="str">
            <v/>
          </cell>
          <cell r="EI233" t="str">
            <v/>
          </cell>
          <cell r="EJ233" t="str">
            <v/>
          </cell>
          <cell r="EK233" t="str">
            <v/>
          </cell>
          <cell r="EL233" t="str">
            <v/>
          </cell>
          <cell r="EM233" t="str">
            <v/>
          </cell>
          <cell r="EN233" t="str">
            <v/>
          </cell>
          <cell r="EO233" t="str">
            <v/>
          </cell>
          <cell r="EP233" t="str">
            <v/>
          </cell>
          <cell r="EQ233" t="str">
            <v/>
          </cell>
          <cell r="ER233" t="str">
            <v/>
          </cell>
          <cell r="ES233" t="str">
            <v/>
          </cell>
          <cell r="ET233" t="str">
            <v/>
          </cell>
          <cell r="EU233" t="str">
            <v/>
          </cell>
          <cell r="EV233" t="str">
            <v/>
          </cell>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t="str">
            <v/>
          </cell>
          <cell r="AB234" t="str">
            <v/>
          </cell>
          <cell r="AC234" t="str">
            <v/>
          </cell>
          <cell r="AD234" t="str">
            <v/>
          </cell>
          <cell r="AE234" t="str">
            <v/>
          </cell>
          <cell r="AF234" t="str">
            <v/>
          </cell>
          <cell r="AG234" t="str">
            <v/>
          </cell>
          <cell r="AH234" t="str">
            <v/>
          </cell>
          <cell r="AI234" t="str">
            <v/>
          </cell>
          <cell r="AJ234" t="str">
            <v/>
          </cell>
          <cell r="AK234" t="str">
            <v/>
          </cell>
          <cell r="AL234" t="str">
            <v/>
          </cell>
          <cell r="AM234" t="str">
            <v/>
          </cell>
          <cell r="AN234" t="str">
            <v/>
          </cell>
          <cell r="AO234" t="str">
            <v/>
          </cell>
          <cell r="AP234" t="str">
            <v/>
          </cell>
          <cell r="AQ234" t="str">
            <v/>
          </cell>
          <cell r="AR234" t="str">
            <v/>
          </cell>
          <cell r="AS234" t="str">
            <v/>
          </cell>
          <cell r="AT234" t="str">
            <v/>
          </cell>
          <cell r="AU234" t="str">
            <v/>
          </cell>
          <cell r="AV234" t="str">
            <v/>
          </cell>
          <cell r="AW234" t="str">
            <v/>
          </cell>
          <cell r="AX234" t="str">
            <v/>
          </cell>
          <cell r="AY234" t="str">
            <v/>
          </cell>
          <cell r="AZ234" t="str">
            <v/>
          </cell>
          <cell r="BA234" t="str">
            <v/>
          </cell>
          <cell r="BB234" t="str">
            <v/>
          </cell>
          <cell r="BC234" t="str">
            <v/>
          </cell>
          <cell r="BD234" t="str">
            <v/>
          </cell>
          <cell r="BE234" t="str">
            <v/>
          </cell>
          <cell r="BF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R234" t="str">
            <v/>
          </cell>
          <cell r="BS234" t="str">
            <v/>
          </cell>
          <cell r="BT234" t="str">
            <v/>
          </cell>
          <cell r="BU234" t="str">
            <v/>
          </cell>
          <cell r="BV234" t="str">
            <v/>
          </cell>
          <cell r="BW234" t="str">
            <v/>
          </cell>
          <cell r="BX234" t="str">
            <v/>
          </cell>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t="str">
            <v/>
          </cell>
          <cell r="CP234" t="str">
            <v/>
          </cell>
          <cell r="CQ234" t="str">
            <v/>
          </cell>
          <cell r="CR234" t="str">
            <v/>
          </cell>
          <cell r="CS234" t="str">
            <v/>
          </cell>
          <cell r="CT234" t="str">
            <v/>
          </cell>
          <cell r="CU234" t="str">
            <v/>
          </cell>
          <cell r="CV234" t="str">
            <v/>
          </cell>
          <cell r="CW234" t="str">
            <v/>
          </cell>
          <cell r="CX234" t="str">
            <v/>
          </cell>
          <cell r="CY234" t="str">
            <v/>
          </cell>
          <cell r="CZ234" t="str">
            <v/>
          </cell>
          <cell r="DA234" t="str">
            <v/>
          </cell>
          <cell r="DB234" t="str">
            <v/>
          </cell>
          <cell r="DC234" t="str">
            <v/>
          </cell>
          <cell r="DD234" t="str">
            <v/>
          </cell>
          <cell r="DE234" t="str">
            <v/>
          </cell>
          <cell r="DF234" t="str">
            <v/>
          </cell>
          <cell r="DG234" t="str">
            <v/>
          </cell>
          <cell r="DH234" t="str">
            <v/>
          </cell>
          <cell r="DI234" t="str">
            <v/>
          </cell>
          <cell r="DJ234" t="str">
            <v/>
          </cell>
          <cell r="DK234" t="str">
            <v/>
          </cell>
          <cell r="DL234" t="str">
            <v/>
          </cell>
          <cell r="DM234" t="str">
            <v/>
          </cell>
          <cell r="DN234" t="str">
            <v/>
          </cell>
          <cell r="DO234" t="str">
            <v/>
          </cell>
          <cell r="DP234" t="str">
            <v/>
          </cell>
          <cell r="DQ234" t="str">
            <v/>
          </cell>
          <cell r="DR234" t="str">
            <v/>
          </cell>
          <cell r="DS234" t="str">
            <v/>
          </cell>
          <cell r="DT234" t="str">
            <v/>
          </cell>
          <cell r="DU234" t="str">
            <v/>
          </cell>
          <cell r="DV234" t="str">
            <v/>
          </cell>
          <cell r="DW234" t="str">
            <v/>
          </cell>
          <cell r="DX234" t="str">
            <v/>
          </cell>
          <cell r="DY234" t="str">
            <v/>
          </cell>
          <cell r="DZ234" t="str">
            <v/>
          </cell>
          <cell r="EA234" t="str">
            <v/>
          </cell>
          <cell r="EB234" t="str">
            <v/>
          </cell>
          <cell r="EC234" t="str">
            <v/>
          </cell>
          <cell r="ED234" t="str">
            <v/>
          </cell>
          <cell r="EE234" t="str">
            <v/>
          </cell>
          <cell r="EF234" t="str">
            <v/>
          </cell>
          <cell r="EG234" t="str">
            <v/>
          </cell>
          <cell r="EH234" t="str">
            <v/>
          </cell>
          <cell r="EI234" t="str">
            <v/>
          </cell>
          <cell r="EJ234" t="str">
            <v/>
          </cell>
          <cell r="EK234" t="str">
            <v/>
          </cell>
          <cell r="EL234" t="str">
            <v/>
          </cell>
          <cell r="EM234" t="str">
            <v/>
          </cell>
          <cell r="EN234" t="str">
            <v/>
          </cell>
          <cell r="EO234" t="str">
            <v/>
          </cell>
          <cell r="EP234" t="str">
            <v/>
          </cell>
          <cell r="EQ234" t="str">
            <v/>
          </cell>
          <cell r="ER234" t="str">
            <v/>
          </cell>
          <cell r="ES234" t="str">
            <v/>
          </cell>
          <cell r="ET234" t="str">
            <v/>
          </cell>
          <cell r="EU234" t="str">
            <v/>
          </cell>
          <cell r="EV234" t="str">
            <v/>
          </cell>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t="str">
            <v/>
          </cell>
          <cell r="AB235" t="str">
            <v/>
          </cell>
          <cell r="AC235" t="str">
            <v/>
          </cell>
          <cell r="AD235" t="str">
            <v/>
          </cell>
          <cell r="AE235" t="str">
            <v/>
          </cell>
          <cell r="AF235" t="str">
            <v/>
          </cell>
          <cell r="AG235" t="str">
            <v/>
          </cell>
          <cell r="AH235" t="str">
            <v/>
          </cell>
          <cell r="AI235" t="str">
            <v/>
          </cell>
          <cell r="AJ235" t="str">
            <v/>
          </cell>
          <cell r="AK235" t="str">
            <v/>
          </cell>
          <cell r="AL235" t="str">
            <v/>
          </cell>
          <cell r="AM235" t="str">
            <v/>
          </cell>
          <cell r="AN235" t="str">
            <v/>
          </cell>
          <cell r="AO235" t="str">
            <v/>
          </cell>
          <cell r="AP235" t="str">
            <v/>
          </cell>
          <cell r="AQ235" t="str">
            <v/>
          </cell>
          <cell r="AR235" t="str">
            <v/>
          </cell>
          <cell r="AS235" t="str">
            <v/>
          </cell>
          <cell r="AT235" t="str">
            <v/>
          </cell>
          <cell r="AU235" t="str">
            <v/>
          </cell>
          <cell r="AV235" t="str">
            <v/>
          </cell>
          <cell r="AW235" t="str">
            <v/>
          </cell>
          <cell r="AX235" t="str">
            <v/>
          </cell>
          <cell r="AY235" t="str">
            <v/>
          </cell>
          <cell r="AZ235" t="str">
            <v/>
          </cell>
          <cell r="BA235" t="str">
            <v/>
          </cell>
          <cell r="BB235" t="str">
            <v/>
          </cell>
          <cell r="BC235" t="str">
            <v/>
          </cell>
          <cell r="BD235" t="str">
            <v/>
          </cell>
          <cell r="BE235" t="str">
            <v/>
          </cell>
          <cell r="BF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R235" t="str">
            <v/>
          </cell>
          <cell r="BS235" t="str">
            <v/>
          </cell>
          <cell r="BT235" t="str">
            <v/>
          </cell>
          <cell r="BU235" t="str">
            <v/>
          </cell>
          <cell r="BV235" t="str">
            <v/>
          </cell>
          <cell r="BW235" t="str">
            <v/>
          </cell>
          <cell r="BX235" t="str">
            <v/>
          </cell>
          <cell r="BY235" t="str">
            <v/>
          </cell>
          <cell r="BZ235" t="str">
            <v/>
          </cell>
          <cell r="CA235" t="str">
            <v/>
          </cell>
          <cell r="CB235" t="str">
            <v/>
          </cell>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t="str">
            <v/>
          </cell>
          <cell r="CW235" t="str">
            <v/>
          </cell>
          <cell r="CX235" t="str">
            <v/>
          </cell>
          <cell r="CY235" t="str">
            <v/>
          </cell>
          <cell r="CZ235" t="str">
            <v/>
          </cell>
          <cell r="DA235" t="str">
            <v/>
          </cell>
          <cell r="DB235" t="str">
            <v/>
          </cell>
          <cell r="DC235" t="str">
            <v/>
          </cell>
          <cell r="DD235" t="str">
            <v/>
          </cell>
          <cell r="DE235" t="str">
            <v/>
          </cell>
          <cell r="DF235" t="str">
            <v/>
          </cell>
          <cell r="DG235" t="str">
            <v/>
          </cell>
          <cell r="DH235" t="str">
            <v/>
          </cell>
          <cell r="DI235" t="str">
            <v/>
          </cell>
          <cell r="DJ235" t="str">
            <v/>
          </cell>
          <cell r="DK235" t="str">
            <v/>
          </cell>
          <cell r="DL235" t="str">
            <v/>
          </cell>
          <cell r="DM235" t="str">
            <v/>
          </cell>
          <cell r="DN235" t="str">
            <v/>
          </cell>
          <cell r="DO235" t="str">
            <v/>
          </cell>
          <cell r="DP235" t="str">
            <v/>
          </cell>
          <cell r="DQ235" t="str">
            <v/>
          </cell>
          <cell r="DR235" t="str">
            <v/>
          </cell>
          <cell r="DS235" t="str">
            <v/>
          </cell>
          <cell r="DT235" t="str">
            <v/>
          </cell>
          <cell r="DU235" t="str">
            <v/>
          </cell>
          <cell r="DV235" t="str">
            <v/>
          </cell>
          <cell r="DW235" t="str">
            <v/>
          </cell>
          <cell r="DX235" t="str">
            <v/>
          </cell>
          <cell r="DY235" t="str">
            <v/>
          </cell>
          <cell r="DZ235" t="str">
            <v/>
          </cell>
          <cell r="EA235" t="str">
            <v/>
          </cell>
          <cell r="EB235" t="str">
            <v/>
          </cell>
          <cell r="EC235" t="str">
            <v/>
          </cell>
          <cell r="ED235" t="str">
            <v/>
          </cell>
          <cell r="EE235" t="str">
            <v/>
          </cell>
          <cell r="EF235" t="str">
            <v/>
          </cell>
          <cell r="EG235" t="str">
            <v/>
          </cell>
          <cell r="EH235" t="str">
            <v/>
          </cell>
          <cell r="EI235" t="str">
            <v/>
          </cell>
          <cell r="EJ235" t="str">
            <v/>
          </cell>
          <cell r="EK235" t="str">
            <v/>
          </cell>
          <cell r="EL235" t="str">
            <v/>
          </cell>
          <cell r="EM235" t="str">
            <v/>
          </cell>
          <cell r="EN235" t="str">
            <v/>
          </cell>
          <cell r="EO235" t="str">
            <v/>
          </cell>
          <cell r="EP235" t="str">
            <v/>
          </cell>
          <cell r="EQ235" t="str">
            <v/>
          </cell>
          <cell r="ER235" t="str">
            <v/>
          </cell>
          <cell r="ES235" t="str">
            <v/>
          </cell>
          <cell r="ET235" t="str">
            <v/>
          </cell>
          <cell r="EU235" t="str">
            <v/>
          </cell>
          <cell r="EV235" t="str">
            <v/>
          </cell>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t="str">
            <v/>
          </cell>
          <cell r="AB236" t="str">
            <v/>
          </cell>
          <cell r="AC236" t="str">
            <v/>
          </cell>
          <cell r="AD236" t="str">
            <v/>
          </cell>
          <cell r="AE236" t="str">
            <v/>
          </cell>
          <cell r="AF236" t="str">
            <v/>
          </cell>
          <cell r="AG236" t="str">
            <v/>
          </cell>
          <cell r="AH236" t="str">
            <v/>
          </cell>
          <cell r="AI236" t="str">
            <v/>
          </cell>
          <cell r="AJ236" t="str">
            <v/>
          </cell>
          <cell r="AK236" t="str">
            <v/>
          </cell>
          <cell r="AL236" t="str">
            <v/>
          </cell>
          <cell r="AM236" t="str">
            <v/>
          </cell>
          <cell r="AN236" t="str">
            <v/>
          </cell>
          <cell r="AO236" t="str">
            <v/>
          </cell>
          <cell r="AP236" t="str">
            <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t="str">
            <v/>
          </cell>
          <cell r="BC236" t="str">
            <v/>
          </cell>
          <cell r="BD236" t="str">
            <v/>
          </cell>
          <cell r="BE236" t="str">
            <v/>
          </cell>
          <cell r="BF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R236" t="str">
            <v/>
          </cell>
          <cell r="BS236" t="str">
            <v/>
          </cell>
          <cell r="BT236" t="str">
            <v/>
          </cell>
          <cell r="BU236" t="str">
            <v/>
          </cell>
          <cell r="BV236" t="str">
            <v/>
          </cell>
          <cell r="BW236" t="str">
            <v/>
          </cell>
          <cell r="BX236" t="str">
            <v/>
          </cell>
          <cell r="BY236" t="str">
            <v/>
          </cell>
          <cell r="BZ236" t="str">
            <v/>
          </cell>
          <cell r="CA236" t="str">
            <v/>
          </cell>
          <cell r="CB236" t="str">
            <v/>
          </cell>
          <cell r="CC236" t="str">
            <v/>
          </cell>
          <cell r="CD236" t="str">
            <v/>
          </cell>
          <cell r="CE236" t="str">
            <v/>
          </cell>
          <cell r="CF236" t="str">
            <v/>
          </cell>
          <cell r="CG236" t="str">
            <v/>
          </cell>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t="str">
            <v/>
          </cell>
          <cell r="CY236" t="str">
            <v/>
          </cell>
          <cell r="CZ236" t="str">
            <v/>
          </cell>
          <cell r="DA236" t="str">
            <v/>
          </cell>
          <cell r="DB236" t="str">
            <v/>
          </cell>
          <cell r="DC236" t="str">
            <v/>
          </cell>
          <cell r="DD236" t="str">
            <v/>
          </cell>
          <cell r="DE236" t="str">
            <v/>
          </cell>
          <cell r="DF236" t="str">
            <v/>
          </cell>
          <cell r="DG236" t="str">
            <v/>
          </cell>
          <cell r="DH236" t="str">
            <v/>
          </cell>
          <cell r="DI236" t="str">
            <v/>
          </cell>
          <cell r="DJ236" t="str">
            <v/>
          </cell>
          <cell r="DK236" t="str">
            <v/>
          </cell>
          <cell r="DL236" t="str">
            <v/>
          </cell>
          <cell r="DM236" t="str">
            <v/>
          </cell>
          <cell r="DN236" t="str">
            <v/>
          </cell>
          <cell r="DO236" t="str">
            <v/>
          </cell>
          <cell r="DP236" t="str">
            <v/>
          </cell>
          <cell r="DQ236" t="str">
            <v/>
          </cell>
          <cell r="DR236" t="str">
            <v/>
          </cell>
          <cell r="DS236" t="str">
            <v/>
          </cell>
          <cell r="DT236" t="str">
            <v/>
          </cell>
          <cell r="DU236" t="str">
            <v/>
          </cell>
          <cell r="DV236" t="str">
            <v/>
          </cell>
          <cell r="DW236" t="str">
            <v/>
          </cell>
          <cell r="DX236" t="str">
            <v/>
          </cell>
          <cell r="DY236" t="str">
            <v/>
          </cell>
          <cell r="DZ236" t="str">
            <v/>
          </cell>
          <cell r="EA236" t="str">
            <v/>
          </cell>
          <cell r="EB236" t="str">
            <v/>
          </cell>
          <cell r="EC236" t="str">
            <v/>
          </cell>
          <cell r="ED236" t="str">
            <v/>
          </cell>
          <cell r="EE236" t="str">
            <v/>
          </cell>
          <cell r="EF236" t="str">
            <v/>
          </cell>
          <cell r="EG236" t="str">
            <v/>
          </cell>
          <cell r="EH236" t="str">
            <v/>
          </cell>
          <cell r="EI236" t="str">
            <v/>
          </cell>
          <cell r="EJ236" t="str">
            <v/>
          </cell>
          <cell r="EK236" t="str">
            <v/>
          </cell>
          <cell r="EL236" t="str">
            <v/>
          </cell>
          <cell r="EM236" t="str">
            <v/>
          </cell>
          <cell r="EN236" t="str">
            <v/>
          </cell>
          <cell r="EO236" t="str">
            <v/>
          </cell>
          <cell r="EP236" t="str">
            <v/>
          </cell>
          <cell r="EQ236" t="str">
            <v/>
          </cell>
          <cell r="ER236" t="str">
            <v/>
          </cell>
          <cell r="ES236" t="str">
            <v/>
          </cell>
          <cell r="ET236" t="str">
            <v/>
          </cell>
          <cell r="EU236" t="str">
            <v/>
          </cell>
          <cell r="EV236" t="str">
            <v/>
          </cell>
        </row>
        <row r="238">
          <cell r="T238" t="str">
            <v>BUDGET FORECAST</v>
          </cell>
          <cell r="AA238" t="str">
            <v/>
          </cell>
          <cell r="AB238" t="str">
            <v/>
          </cell>
          <cell r="AC238" t="str">
            <v/>
          </cell>
          <cell r="AD238" t="str">
            <v/>
          </cell>
          <cell r="AE238" t="str">
            <v/>
          </cell>
          <cell r="AF238" t="str">
            <v/>
          </cell>
          <cell r="AG238" t="str">
            <v/>
          </cell>
          <cell r="AH238" t="str">
            <v/>
          </cell>
          <cell r="AI238" t="str">
            <v/>
          </cell>
          <cell r="AJ238" t="str">
            <v/>
          </cell>
          <cell r="AK238" t="str">
            <v/>
          </cell>
          <cell r="AL238" t="str">
            <v/>
          </cell>
          <cell r="AM238" t="str">
            <v/>
          </cell>
          <cell r="AN238" t="str">
            <v/>
          </cell>
          <cell r="AO238" t="str">
            <v/>
          </cell>
          <cell r="AP238" t="str">
            <v/>
          </cell>
          <cell r="AQ238" t="str">
            <v/>
          </cell>
          <cell r="AR238" t="str">
            <v/>
          </cell>
          <cell r="AS238" t="str">
            <v/>
          </cell>
          <cell r="AT238" t="str">
            <v/>
          </cell>
          <cell r="AU238" t="str">
            <v/>
          </cell>
          <cell r="AV238" t="str">
            <v/>
          </cell>
          <cell r="AW238" t="str">
            <v/>
          </cell>
          <cell r="AX238" t="str">
            <v/>
          </cell>
          <cell r="AY238" t="str">
            <v/>
          </cell>
          <cell r="AZ238" t="str">
            <v/>
          </cell>
          <cell r="BA238" t="str">
            <v/>
          </cell>
          <cell r="BB238" t="str">
            <v/>
          </cell>
          <cell r="BC238" t="str">
            <v/>
          </cell>
          <cell r="BD238" t="str">
            <v/>
          </cell>
          <cell r="BE238" t="str">
            <v/>
          </cell>
          <cell r="BF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R238" t="str">
            <v/>
          </cell>
          <cell r="BS238" t="str">
            <v/>
          </cell>
          <cell r="BT238" t="str">
            <v/>
          </cell>
          <cell r="BU238" t="str">
            <v/>
          </cell>
          <cell r="BV238" t="str">
            <v/>
          </cell>
          <cell r="BW238" t="str">
            <v/>
          </cell>
          <cell r="BX238" t="str">
            <v/>
          </cell>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t="str">
            <v/>
          </cell>
          <cell r="CP238" t="str">
            <v/>
          </cell>
          <cell r="CQ238" t="str">
            <v/>
          </cell>
          <cell r="CR238" t="str">
            <v/>
          </cell>
          <cell r="CS238" t="str">
            <v/>
          </cell>
          <cell r="CT238" t="str">
            <v/>
          </cell>
          <cell r="CU238" t="str">
            <v/>
          </cell>
          <cell r="CV238" t="str">
            <v/>
          </cell>
          <cell r="CW238" t="str">
            <v/>
          </cell>
          <cell r="CX238" t="str">
            <v/>
          </cell>
          <cell r="CY238" t="str">
            <v/>
          </cell>
          <cell r="CZ238" t="str">
            <v/>
          </cell>
          <cell r="DA238" t="str">
            <v/>
          </cell>
          <cell r="DB238" t="str">
            <v/>
          </cell>
          <cell r="DC238" t="str">
            <v/>
          </cell>
          <cell r="DD238" t="str">
            <v/>
          </cell>
          <cell r="DE238" t="str">
            <v/>
          </cell>
          <cell r="DF238" t="str">
            <v/>
          </cell>
          <cell r="DG238" t="str">
            <v/>
          </cell>
          <cell r="DH238" t="str">
            <v/>
          </cell>
          <cell r="DI238" t="str">
            <v/>
          </cell>
          <cell r="DJ238" t="str">
            <v/>
          </cell>
          <cell r="DK238" t="str">
            <v/>
          </cell>
          <cell r="DL238" t="str">
            <v/>
          </cell>
          <cell r="DM238" t="str">
            <v/>
          </cell>
          <cell r="DN238" t="str">
            <v/>
          </cell>
          <cell r="DO238" t="str">
            <v/>
          </cell>
          <cell r="DP238" t="str">
            <v/>
          </cell>
          <cell r="DQ238" t="str">
            <v/>
          </cell>
          <cell r="DR238" t="str">
            <v/>
          </cell>
          <cell r="DS238" t="str">
            <v/>
          </cell>
          <cell r="DT238" t="str">
            <v/>
          </cell>
          <cell r="DU238" t="str">
            <v/>
          </cell>
          <cell r="DV238" t="str">
            <v/>
          </cell>
          <cell r="DW238" t="str">
            <v/>
          </cell>
          <cell r="DX238" t="str">
            <v/>
          </cell>
          <cell r="DY238" t="str">
            <v/>
          </cell>
          <cell r="DZ238" t="str">
            <v/>
          </cell>
          <cell r="EA238" t="str">
            <v/>
          </cell>
          <cell r="EB238" t="str">
            <v/>
          </cell>
          <cell r="EC238" t="str">
            <v/>
          </cell>
          <cell r="ED238" t="str">
            <v/>
          </cell>
          <cell r="EE238" t="str">
            <v/>
          </cell>
          <cell r="EF238" t="str">
            <v/>
          </cell>
          <cell r="EG238" t="str">
            <v/>
          </cell>
          <cell r="EH238" t="str">
            <v/>
          </cell>
          <cell r="EI238" t="str">
            <v/>
          </cell>
          <cell r="EJ238" t="str">
            <v/>
          </cell>
          <cell r="EK238" t="str">
            <v/>
          </cell>
          <cell r="EL238" t="str">
            <v/>
          </cell>
          <cell r="EM238" t="str">
            <v/>
          </cell>
          <cell r="EN238" t="str">
            <v/>
          </cell>
          <cell r="EO238" t="str">
            <v/>
          </cell>
          <cell r="EP238" t="str">
            <v/>
          </cell>
          <cell r="EQ238" t="str">
            <v/>
          </cell>
          <cell r="ER238" t="str">
            <v/>
          </cell>
          <cell r="ES238" t="str">
            <v/>
          </cell>
          <cell r="ET238" t="str">
            <v/>
          </cell>
          <cell r="EU238" t="str">
            <v/>
          </cell>
          <cell r="EV238" t="str">
            <v/>
          </cell>
          <cell r="EW238" t="str">
            <v/>
          </cell>
          <cell r="EX238" t="str">
            <v/>
          </cell>
          <cell r="EY238" t="str">
            <v/>
          </cell>
          <cell r="EZ238" t="str">
            <v/>
          </cell>
          <cell r="FA238" t="str">
            <v/>
          </cell>
          <cell r="FB238" t="str">
            <v/>
          </cell>
          <cell r="FC238" t="str">
            <v/>
          </cell>
          <cell r="FD238" t="str">
            <v/>
          </cell>
          <cell r="FE238" t="str">
            <v/>
          </cell>
          <cell r="FF238" t="str">
            <v/>
          </cell>
          <cell r="FG238" t="str">
            <v/>
          </cell>
          <cell r="FH238" t="str">
            <v/>
          </cell>
          <cell r="FI238" t="str">
            <v/>
          </cell>
        </row>
        <row r="239">
          <cell r="T239" t="str">
            <v>BUDGET FORECAST</v>
          </cell>
          <cell r="V239" t="str">
            <v>PRE PROD</v>
          </cell>
          <cell r="W239">
            <v>30</v>
          </cell>
          <cell r="X239">
            <v>217500</v>
          </cell>
          <cell r="AA239" t="str">
            <v/>
          </cell>
          <cell r="AB239" t="str">
            <v/>
          </cell>
          <cell r="AC239" t="str">
            <v/>
          </cell>
          <cell r="AD239" t="str">
            <v/>
          </cell>
          <cell r="AE239" t="str">
            <v/>
          </cell>
          <cell r="AF239" t="str">
            <v/>
          </cell>
          <cell r="AG239" t="str">
            <v/>
          </cell>
          <cell r="AH239" t="str">
            <v/>
          </cell>
          <cell r="AI239" t="str">
            <v/>
          </cell>
          <cell r="AJ239" t="str">
            <v/>
          </cell>
          <cell r="AK239" t="str">
            <v/>
          </cell>
          <cell r="AL239" t="str">
            <v/>
          </cell>
          <cell r="AM239" t="str">
            <v/>
          </cell>
          <cell r="AN239" t="str">
            <v/>
          </cell>
          <cell r="AO239" t="str">
            <v/>
          </cell>
          <cell r="AP239" t="str">
            <v/>
          </cell>
          <cell r="AQ239" t="str">
            <v/>
          </cell>
          <cell r="AR239" t="str">
            <v/>
          </cell>
          <cell r="AS239" t="str">
            <v/>
          </cell>
          <cell r="AT239" t="str">
            <v/>
          </cell>
          <cell r="AU239" t="str">
            <v/>
          </cell>
          <cell r="AV239" t="str">
            <v/>
          </cell>
          <cell r="AW239" t="str">
            <v/>
          </cell>
          <cell r="AX239" t="str">
            <v/>
          </cell>
          <cell r="AY239" t="str">
            <v/>
          </cell>
          <cell r="AZ239" t="str">
            <v/>
          </cell>
          <cell r="BA239" t="str">
            <v/>
          </cell>
          <cell r="BB239" t="str">
            <v/>
          </cell>
          <cell r="BC239" t="str">
            <v/>
          </cell>
          <cell r="BD239" t="str">
            <v/>
          </cell>
          <cell r="BE239" t="str">
            <v/>
          </cell>
          <cell r="BF239" t="str">
            <v/>
          </cell>
          <cell r="BG239" t="str">
            <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t="str">
            <v/>
          </cell>
          <cell r="BU239" t="str">
            <v/>
          </cell>
          <cell r="BV239" t="str">
            <v/>
          </cell>
          <cell r="BW239" t="str">
            <v/>
          </cell>
          <cell r="BX239" t="str">
            <v/>
          </cell>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t="str">
            <v/>
          </cell>
          <cell r="CP239" t="str">
            <v/>
          </cell>
          <cell r="CQ239" t="str">
            <v/>
          </cell>
          <cell r="CR239" t="str">
            <v/>
          </cell>
          <cell r="CS239" t="str">
            <v/>
          </cell>
          <cell r="CT239" t="str">
            <v/>
          </cell>
          <cell r="CU239" t="str">
            <v/>
          </cell>
          <cell r="CV239" t="str">
            <v/>
          </cell>
          <cell r="CW239" t="str">
            <v/>
          </cell>
          <cell r="CX239" t="str">
            <v/>
          </cell>
          <cell r="CY239" t="str">
            <v/>
          </cell>
          <cell r="CZ239" t="str">
            <v/>
          </cell>
          <cell r="DA239" t="str">
            <v/>
          </cell>
          <cell r="DB239" t="str">
            <v/>
          </cell>
          <cell r="DC239" t="str">
            <v/>
          </cell>
          <cell r="DD239" t="str">
            <v/>
          </cell>
          <cell r="DE239" t="str">
            <v/>
          </cell>
          <cell r="DF239" t="str">
            <v/>
          </cell>
          <cell r="DG239" t="str">
            <v/>
          </cell>
          <cell r="DH239" t="str">
            <v/>
          </cell>
          <cell r="DI239" t="str">
            <v/>
          </cell>
          <cell r="DJ239" t="str">
            <v/>
          </cell>
          <cell r="DK239" t="str">
            <v/>
          </cell>
          <cell r="DL239" t="str">
            <v/>
          </cell>
          <cell r="DM239" t="str">
            <v/>
          </cell>
          <cell r="DN239" t="str">
            <v/>
          </cell>
          <cell r="DO239" t="str">
            <v/>
          </cell>
          <cell r="DP239" t="str">
            <v/>
          </cell>
          <cell r="DQ239" t="str">
            <v/>
          </cell>
          <cell r="DR239" t="str">
            <v/>
          </cell>
          <cell r="DS239" t="str">
            <v/>
          </cell>
          <cell r="DT239" t="str">
            <v/>
          </cell>
          <cell r="DU239" t="str">
            <v/>
          </cell>
          <cell r="DV239" t="str">
            <v/>
          </cell>
          <cell r="DW239" t="str">
            <v/>
          </cell>
          <cell r="DX239" t="str">
            <v/>
          </cell>
          <cell r="DY239" t="str">
            <v/>
          </cell>
          <cell r="DZ239" t="str">
            <v/>
          </cell>
          <cell r="EA239" t="str">
            <v/>
          </cell>
          <cell r="EB239" t="str">
            <v/>
          </cell>
          <cell r="EC239" t="str">
            <v/>
          </cell>
          <cell r="ED239" t="str">
            <v/>
          </cell>
          <cell r="EE239" t="str">
            <v/>
          </cell>
          <cell r="EF239" t="str">
            <v/>
          </cell>
          <cell r="EG239" t="str">
            <v/>
          </cell>
          <cell r="EH239" t="str">
            <v/>
          </cell>
          <cell r="EI239" t="str">
            <v/>
          </cell>
          <cell r="EJ239" t="str">
            <v/>
          </cell>
          <cell r="EK239" t="str">
            <v/>
          </cell>
          <cell r="EL239" t="str">
            <v/>
          </cell>
          <cell r="EM239" t="str">
            <v/>
          </cell>
          <cell r="EN239" t="str">
            <v/>
          </cell>
          <cell r="EO239" t="str">
            <v/>
          </cell>
          <cell r="EP239" t="str">
            <v/>
          </cell>
          <cell r="EQ239" t="str">
            <v/>
          </cell>
          <cell r="ER239" t="str">
            <v/>
          </cell>
          <cell r="ES239" t="str">
            <v/>
          </cell>
          <cell r="ET239" t="str">
            <v/>
          </cell>
          <cell r="EU239" t="str">
            <v/>
          </cell>
          <cell r="EV239" t="str">
            <v/>
          </cell>
          <cell r="EW239" t="str">
            <v/>
          </cell>
          <cell r="EX239" t="str">
            <v/>
          </cell>
          <cell r="EY239" t="str">
            <v/>
          </cell>
          <cell r="EZ239" t="str">
            <v/>
          </cell>
          <cell r="FA239" t="str">
            <v/>
          </cell>
          <cell r="FB239" t="str">
            <v/>
          </cell>
          <cell r="FC239" t="str">
            <v/>
          </cell>
          <cell r="FD239" t="str">
            <v/>
          </cell>
          <cell r="FE239" t="str">
            <v/>
          </cell>
          <cell r="FF239" t="str">
            <v/>
          </cell>
          <cell r="FG239" t="str">
            <v/>
          </cell>
          <cell r="FH239" t="str">
            <v/>
          </cell>
          <cell r="FI239" t="str">
            <v/>
          </cell>
        </row>
        <row r="240">
          <cell r="V240" t="str">
            <v>PRE PROD</v>
          </cell>
          <cell r="W240">
            <v>30</v>
          </cell>
          <cell r="X240">
            <v>217500</v>
          </cell>
          <cell r="AA240" t="str">
            <v/>
          </cell>
          <cell r="AB240" t="str">
            <v/>
          </cell>
          <cell r="AC240" t="str">
            <v/>
          </cell>
          <cell r="AD240" t="str">
            <v/>
          </cell>
          <cell r="AE240" t="str">
            <v/>
          </cell>
          <cell r="AF240" t="str">
            <v/>
          </cell>
          <cell r="AG240" t="str">
            <v/>
          </cell>
          <cell r="AH240" t="str">
            <v/>
          </cell>
          <cell r="AI240" t="str">
            <v/>
          </cell>
          <cell r="AJ240" t="str">
            <v/>
          </cell>
          <cell r="AK240" t="str">
            <v/>
          </cell>
          <cell r="AL240" t="str">
            <v/>
          </cell>
          <cell r="AM240" t="str">
            <v/>
          </cell>
          <cell r="AN240" t="str">
            <v/>
          </cell>
          <cell r="AO240" t="str">
            <v/>
          </cell>
          <cell r="AP240" t="str">
            <v/>
          </cell>
          <cell r="AQ240" t="str">
            <v/>
          </cell>
          <cell r="AR240" t="str">
            <v/>
          </cell>
          <cell r="AS240" t="str">
            <v/>
          </cell>
          <cell r="AT240" t="str">
            <v/>
          </cell>
          <cell r="AU240" t="str">
            <v/>
          </cell>
          <cell r="AV240" t="str">
            <v/>
          </cell>
          <cell r="AW240" t="str">
            <v/>
          </cell>
          <cell r="AX240" t="str">
            <v/>
          </cell>
          <cell r="AY240" t="str">
            <v/>
          </cell>
          <cell r="AZ240" t="str">
            <v/>
          </cell>
          <cell r="BA240" t="str">
            <v/>
          </cell>
          <cell r="BB240" t="str">
            <v/>
          </cell>
          <cell r="BC240" t="str">
            <v/>
          </cell>
          <cell r="BD240" t="str">
            <v/>
          </cell>
          <cell r="BE240" t="str">
            <v/>
          </cell>
          <cell r="BF240" t="str">
            <v/>
          </cell>
          <cell r="BG240" t="str">
            <v/>
          </cell>
          <cell r="BH240" t="str">
            <v/>
          </cell>
          <cell r="BI240" t="str">
            <v/>
          </cell>
          <cell r="BJ240" t="str">
            <v/>
          </cell>
          <cell r="BK240" t="str">
            <v/>
          </cell>
          <cell r="BL240" t="str">
            <v/>
          </cell>
          <cell r="BM240" t="str">
            <v/>
          </cell>
          <cell r="BN240" t="str">
            <v/>
          </cell>
          <cell r="BO240" t="str">
            <v/>
          </cell>
          <cell r="BP240" t="str">
            <v/>
          </cell>
          <cell r="BQ240" t="str">
            <v/>
          </cell>
          <cell r="BR240" t="str">
            <v/>
          </cell>
          <cell r="BS240" t="str">
            <v/>
          </cell>
          <cell r="BT240" t="str">
            <v/>
          </cell>
          <cell r="BU240" t="str">
            <v/>
          </cell>
          <cell r="BV240" t="str">
            <v/>
          </cell>
          <cell r="BW240" t="str">
            <v/>
          </cell>
          <cell r="BX240" t="str">
            <v/>
          </cell>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t="str">
            <v/>
          </cell>
          <cell r="CP240" t="str">
            <v/>
          </cell>
          <cell r="CQ240" t="str">
            <v/>
          </cell>
          <cell r="CR240" t="str">
            <v/>
          </cell>
          <cell r="CS240" t="str">
            <v/>
          </cell>
          <cell r="CT240" t="str">
            <v/>
          </cell>
          <cell r="CU240" t="str">
            <v/>
          </cell>
          <cell r="CV240" t="str">
            <v/>
          </cell>
          <cell r="CW240" t="str">
            <v/>
          </cell>
          <cell r="CX240" t="str">
            <v/>
          </cell>
          <cell r="CY240" t="str">
            <v/>
          </cell>
          <cell r="CZ240" t="str">
            <v/>
          </cell>
          <cell r="DA240" t="str">
            <v/>
          </cell>
          <cell r="DB240" t="str">
            <v/>
          </cell>
          <cell r="DC240" t="str">
            <v/>
          </cell>
          <cell r="DD240" t="str">
            <v/>
          </cell>
          <cell r="DE240" t="str">
            <v/>
          </cell>
          <cell r="DF240" t="str">
            <v/>
          </cell>
          <cell r="DG240" t="str">
            <v/>
          </cell>
          <cell r="DH240" t="str">
            <v/>
          </cell>
          <cell r="DI240" t="str">
            <v/>
          </cell>
          <cell r="DJ240" t="str">
            <v/>
          </cell>
          <cell r="DK240" t="str">
            <v/>
          </cell>
          <cell r="DL240" t="str">
            <v/>
          </cell>
          <cell r="DM240" t="str">
            <v/>
          </cell>
          <cell r="DN240" t="str">
            <v/>
          </cell>
          <cell r="DO240" t="str">
            <v/>
          </cell>
          <cell r="DP240" t="str">
            <v/>
          </cell>
          <cell r="DQ240" t="str">
            <v/>
          </cell>
          <cell r="DR240" t="str">
            <v/>
          </cell>
          <cell r="DS240" t="str">
            <v/>
          </cell>
          <cell r="DT240" t="str">
            <v/>
          </cell>
          <cell r="DU240" t="str">
            <v/>
          </cell>
          <cell r="DV240" t="str">
            <v/>
          </cell>
          <cell r="DW240" t="str">
            <v/>
          </cell>
          <cell r="DX240" t="str">
            <v/>
          </cell>
          <cell r="DY240" t="str">
            <v/>
          </cell>
          <cell r="DZ240" t="str">
            <v/>
          </cell>
          <cell r="EA240" t="str">
            <v/>
          </cell>
          <cell r="EB240" t="str">
            <v/>
          </cell>
          <cell r="EC240" t="str">
            <v/>
          </cell>
          <cell r="ED240" t="str">
            <v/>
          </cell>
          <cell r="EE240" t="str">
            <v/>
          </cell>
          <cell r="EF240" t="str">
            <v/>
          </cell>
          <cell r="EG240" t="str">
            <v/>
          </cell>
          <cell r="EH240" t="str">
            <v/>
          </cell>
          <cell r="EI240" t="str">
            <v/>
          </cell>
          <cell r="EJ240" t="str">
            <v/>
          </cell>
          <cell r="EK240" t="str">
            <v/>
          </cell>
          <cell r="EL240" t="str">
            <v/>
          </cell>
          <cell r="EM240" t="str">
            <v/>
          </cell>
          <cell r="EN240" t="str">
            <v/>
          </cell>
          <cell r="EO240" t="str">
            <v/>
          </cell>
          <cell r="EP240" t="str">
            <v/>
          </cell>
          <cell r="EQ240" t="str">
            <v/>
          </cell>
          <cell r="ER240" t="str">
            <v/>
          </cell>
          <cell r="ES240" t="str">
            <v/>
          </cell>
          <cell r="ET240" t="str">
            <v/>
          </cell>
          <cell r="EU240" t="str">
            <v/>
          </cell>
          <cell r="EV240" t="str">
            <v/>
          </cell>
          <cell r="EW240" t="str">
            <v/>
          </cell>
          <cell r="EX240" t="str">
            <v/>
          </cell>
          <cell r="EY240" t="str">
            <v/>
          </cell>
          <cell r="EZ240" t="str">
            <v/>
          </cell>
          <cell r="FA240" t="str">
            <v/>
          </cell>
          <cell r="FB240" t="str">
            <v/>
          </cell>
          <cell r="FC240" t="str">
            <v/>
          </cell>
          <cell r="FD240" t="str">
            <v/>
          </cell>
          <cell r="FE240" t="str">
            <v/>
          </cell>
          <cell r="FF240" t="str">
            <v/>
          </cell>
          <cell r="FG240" t="str">
            <v/>
          </cell>
          <cell r="FH240" t="str">
            <v/>
          </cell>
          <cell r="FI240" t="str">
            <v/>
          </cell>
        </row>
        <row r="241">
          <cell r="V241" t="str">
            <v>PRODUCTION</v>
          </cell>
          <cell r="W241">
            <v>150</v>
          </cell>
          <cell r="X241">
            <v>1087500</v>
          </cell>
          <cell r="AA241" t="str">
            <v/>
          </cell>
          <cell r="AB241" t="str">
            <v/>
          </cell>
          <cell r="AC241" t="str">
            <v/>
          </cell>
          <cell r="AD241" t="str">
            <v/>
          </cell>
          <cell r="AE241" t="str">
            <v/>
          </cell>
          <cell r="AF241" t="str">
            <v/>
          </cell>
          <cell r="AG241" t="str">
            <v/>
          </cell>
          <cell r="AH241" t="str">
            <v/>
          </cell>
          <cell r="AI241" t="str">
            <v/>
          </cell>
          <cell r="AJ241" t="str">
            <v/>
          </cell>
          <cell r="AK241" t="str">
            <v/>
          </cell>
          <cell r="AL241" t="str">
            <v/>
          </cell>
          <cell r="AM241" t="str">
            <v/>
          </cell>
          <cell r="AN241" t="str">
            <v/>
          </cell>
          <cell r="AO241" t="str">
            <v/>
          </cell>
          <cell r="AP241" t="str">
            <v/>
          </cell>
          <cell r="AQ241" t="str">
            <v/>
          </cell>
          <cell r="AR241" t="str">
            <v/>
          </cell>
          <cell r="AS241" t="str">
            <v/>
          </cell>
          <cell r="AT241" t="str">
            <v/>
          </cell>
          <cell r="AU241" t="str">
            <v/>
          </cell>
          <cell r="AV241" t="str">
            <v/>
          </cell>
          <cell r="AW241" t="str">
            <v/>
          </cell>
          <cell r="AX241" t="str">
            <v/>
          </cell>
          <cell r="AY241" t="str">
            <v/>
          </cell>
          <cell r="AZ241" t="str">
            <v/>
          </cell>
          <cell r="BA241" t="str">
            <v/>
          </cell>
          <cell r="BB241" t="str">
            <v/>
          </cell>
          <cell r="BC241" t="str">
            <v/>
          </cell>
          <cell r="BD241" t="str">
            <v/>
          </cell>
          <cell r="BE241" t="str">
            <v/>
          </cell>
          <cell r="BF241" t="str">
            <v/>
          </cell>
          <cell r="BG241" t="str">
            <v/>
          </cell>
          <cell r="BH241" t="str">
            <v/>
          </cell>
          <cell r="BI241" t="str">
            <v/>
          </cell>
          <cell r="BJ241" t="str">
            <v/>
          </cell>
          <cell r="BK241" t="str">
            <v/>
          </cell>
          <cell r="BL241" t="str">
            <v/>
          </cell>
          <cell r="BM241" t="str">
            <v/>
          </cell>
          <cell r="BN241" t="str">
            <v/>
          </cell>
          <cell r="BO241" t="str">
            <v/>
          </cell>
          <cell r="BP241" t="str">
            <v/>
          </cell>
          <cell r="BQ241" t="str">
            <v/>
          </cell>
          <cell r="BR241" t="str">
            <v/>
          </cell>
          <cell r="BS241" t="str">
            <v/>
          </cell>
          <cell r="BT241" t="str">
            <v/>
          </cell>
          <cell r="BU241" t="str">
            <v/>
          </cell>
          <cell r="BV241" t="str">
            <v/>
          </cell>
          <cell r="BW241" t="str">
            <v/>
          </cell>
          <cell r="BX241" t="str">
            <v/>
          </cell>
          <cell r="BY241" t="str">
            <v/>
          </cell>
          <cell r="BZ241" t="str">
            <v/>
          </cell>
          <cell r="CA241" t="str">
            <v/>
          </cell>
          <cell r="CB241" t="str">
            <v/>
          </cell>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t="str">
            <v/>
          </cell>
          <cell r="CW241" t="str">
            <v/>
          </cell>
          <cell r="CX241" t="str">
            <v/>
          </cell>
          <cell r="CY241" t="str">
            <v/>
          </cell>
          <cell r="CZ241" t="str">
            <v/>
          </cell>
          <cell r="DA241" t="str">
            <v/>
          </cell>
          <cell r="DB241" t="str">
            <v/>
          </cell>
          <cell r="DC241" t="str">
            <v/>
          </cell>
          <cell r="DD241" t="str">
            <v/>
          </cell>
          <cell r="DE241" t="str">
            <v/>
          </cell>
          <cell r="DF241" t="str">
            <v/>
          </cell>
          <cell r="DG241" t="str">
            <v/>
          </cell>
          <cell r="DH241" t="str">
            <v/>
          </cell>
          <cell r="DI241" t="str">
            <v/>
          </cell>
          <cell r="DJ241" t="str">
            <v/>
          </cell>
          <cell r="DK241" t="str">
            <v/>
          </cell>
          <cell r="DL241" t="str">
            <v/>
          </cell>
          <cell r="DM241" t="str">
            <v/>
          </cell>
          <cell r="DN241" t="str">
            <v/>
          </cell>
          <cell r="DO241" t="str">
            <v/>
          </cell>
          <cell r="DP241" t="str">
            <v/>
          </cell>
          <cell r="DQ241" t="str">
            <v/>
          </cell>
          <cell r="DR241" t="str">
            <v/>
          </cell>
          <cell r="DS241" t="str">
            <v/>
          </cell>
          <cell r="DT241" t="str">
            <v/>
          </cell>
          <cell r="DU241" t="str">
            <v/>
          </cell>
          <cell r="DV241" t="str">
            <v/>
          </cell>
          <cell r="DW241" t="str">
            <v/>
          </cell>
          <cell r="DX241" t="str">
            <v/>
          </cell>
          <cell r="DY241" t="str">
            <v/>
          </cell>
          <cell r="DZ241" t="str">
            <v/>
          </cell>
          <cell r="EA241" t="str">
            <v/>
          </cell>
          <cell r="EB241" t="str">
            <v/>
          </cell>
          <cell r="EC241" t="str">
            <v/>
          </cell>
          <cell r="ED241" t="str">
            <v/>
          </cell>
          <cell r="EE241" t="str">
            <v/>
          </cell>
          <cell r="EF241" t="str">
            <v/>
          </cell>
          <cell r="EG241" t="str">
            <v/>
          </cell>
          <cell r="EH241" t="str">
            <v/>
          </cell>
          <cell r="EI241" t="str">
            <v/>
          </cell>
          <cell r="EJ241" t="str">
            <v/>
          </cell>
          <cell r="EK241" t="str">
            <v/>
          </cell>
          <cell r="EL241" t="str">
            <v/>
          </cell>
          <cell r="EM241" t="str">
            <v/>
          </cell>
          <cell r="EN241" t="str">
            <v/>
          </cell>
          <cell r="EO241" t="str">
            <v/>
          </cell>
          <cell r="EP241" t="str">
            <v/>
          </cell>
          <cell r="EQ241" t="str">
            <v/>
          </cell>
          <cell r="ER241" t="str">
            <v/>
          </cell>
          <cell r="ES241" t="str">
            <v/>
          </cell>
          <cell r="ET241" t="str">
            <v/>
          </cell>
          <cell r="EU241" t="str">
            <v/>
          </cell>
          <cell r="EV241" t="str">
            <v/>
          </cell>
          <cell r="EW241" t="str">
            <v/>
          </cell>
          <cell r="EX241" t="str">
            <v/>
          </cell>
          <cell r="EY241" t="str">
            <v/>
          </cell>
          <cell r="EZ241" t="str">
            <v/>
          </cell>
          <cell r="FA241" t="str">
            <v/>
          </cell>
          <cell r="FB241" t="str">
            <v/>
          </cell>
          <cell r="FC241" t="str">
            <v/>
          </cell>
          <cell r="FD241" t="str">
            <v/>
          </cell>
          <cell r="FE241" t="str">
            <v/>
          </cell>
          <cell r="FF241" t="str">
            <v/>
          </cell>
          <cell r="FG241" t="str">
            <v/>
          </cell>
          <cell r="FH241" t="str">
            <v/>
          </cell>
          <cell r="FI241" t="str">
            <v/>
          </cell>
        </row>
        <row r="242">
          <cell r="V242" t="str">
            <v>PRODUCTION</v>
          </cell>
          <cell r="W242">
            <v>150</v>
          </cell>
          <cell r="X242">
            <v>1087500</v>
          </cell>
          <cell r="AA242" t="str">
            <v/>
          </cell>
          <cell r="AB242" t="str">
            <v/>
          </cell>
          <cell r="AC242" t="str">
            <v/>
          </cell>
          <cell r="AD242" t="str">
            <v/>
          </cell>
          <cell r="AE242" t="str">
            <v/>
          </cell>
          <cell r="AF242" t="str">
            <v/>
          </cell>
          <cell r="AG242" t="str">
            <v/>
          </cell>
          <cell r="AH242" t="str">
            <v/>
          </cell>
          <cell r="AI242" t="str">
            <v/>
          </cell>
          <cell r="AJ242" t="str">
            <v/>
          </cell>
          <cell r="AK242" t="str">
            <v/>
          </cell>
          <cell r="AL242" t="str">
            <v/>
          </cell>
          <cell r="AM242" t="str">
            <v/>
          </cell>
          <cell r="AN242" t="str">
            <v/>
          </cell>
          <cell r="AO242" t="str">
            <v/>
          </cell>
          <cell r="AP242" t="str">
            <v/>
          </cell>
          <cell r="AQ242" t="str">
            <v/>
          </cell>
          <cell r="AR242" t="str">
            <v/>
          </cell>
          <cell r="AS242" t="str">
            <v/>
          </cell>
          <cell r="AT242" t="str">
            <v/>
          </cell>
          <cell r="AU242" t="str">
            <v/>
          </cell>
          <cell r="AV242" t="str">
            <v/>
          </cell>
          <cell r="AW242" t="str">
            <v/>
          </cell>
          <cell r="AX242" t="str">
            <v/>
          </cell>
          <cell r="AY242" t="str">
            <v/>
          </cell>
          <cell r="AZ242" t="str">
            <v/>
          </cell>
          <cell r="BA242" t="str">
            <v/>
          </cell>
          <cell r="BB242" t="str">
            <v/>
          </cell>
          <cell r="BC242" t="str">
            <v/>
          </cell>
          <cell r="BD242" t="str">
            <v/>
          </cell>
          <cell r="BE242" t="str">
            <v/>
          </cell>
          <cell r="BF242" t="str">
            <v/>
          </cell>
          <cell r="BG242" t="str">
            <v/>
          </cell>
          <cell r="BH242" t="str">
            <v/>
          </cell>
          <cell r="BI242" t="str">
            <v/>
          </cell>
          <cell r="BJ242" t="str">
            <v/>
          </cell>
          <cell r="BK242" t="str">
            <v/>
          </cell>
          <cell r="BL242" t="str">
            <v/>
          </cell>
          <cell r="BM242" t="str">
            <v/>
          </cell>
          <cell r="BN242" t="str">
            <v/>
          </cell>
          <cell r="BO242" t="str">
            <v/>
          </cell>
          <cell r="BP242" t="str">
            <v/>
          </cell>
          <cell r="BQ242" t="str">
            <v/>
          </cell>
          <cell r="BR242" t="str">
            <v/>
          </cell>
          <cell r="BS242" t="str">
            <v/>
          </cell>
          <cell r="BT242" t="str">
            <v/>
          </cell>
          <cell r="BU242" t="str">
            <v/>
          </cell>
          <cell r="BV242" t="str">
            <v/>
          </cell>
          <cell r="BW242" t="str">
            <v/>
          </cell>
          <cell r="BX242" t="str">
            <v/>
          </cell>
          <cell r="BY242" t="str">
            <v/>
          </cell>
          <cell r="BZ242" t="str">
            <v/>
          </cell>
          <cell r="CA242" t="str">
            <v/>
          </cell>
          <cell r="CB242" t="str">
            <v/>
          </cell>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t="str">
            <v/>
          </cell>
          <cell r="CW242" t="str">
            <v/>
          </cell>
          <cell r="CX242" t="str">
            <v/>
          </cell>
          <cell r="CY242" t="str">
            <v/>
          </cell>
          <cell r="CZ242" t="str">
            <v/>
          </cell>
          <cell r="DA242" t="str">
            <v/>
          </cell>
          <cell r="DB242" t="str">
            <v/>
          </cell>
          <cell r="DC242" t="str">
            <v/>
          </cell>
          <cell r="DD242" t="str">
            <v/>
          </cell>
          <cell r="DE242" t="str">
            <v/>
          </cell>
          <cell r="DF242" t="str">
            <v/>
          </cell>
          <cell r="DG242" t="str">
            <v/>
          </cell>
          <cell r="DH242" t="str">
            <v/>
          </cell>
          <cell r="DI242" t="str">
            <v/>
          </cell>
          <cell r="DJ242" t="str">
            <v/>
          </cell>
          <cell r="DK242" t="str">
            <v/>
          </cell>
          <cell r="DL242" t="str">
            <v/>
          </cell>
          <cell r="DM242" t="str">
            <v/>
          </cell>
          <cell r="DN242" t="str">
            <v/>
          </cell>
          <cell r="DO242" t="str">
            <v/>
          </cell>
          <cell r="DP242" t="str">
            <v/>
          </cell>
          <cell r="DQ242" t="str">
            <v/>
          </cell>
          <cell r="DR242" t="str">
            <v/>
          </cell>
          <cell r="DS242" t="str">
            <v/>
          </cell>
          <cell r="DT242" t="str">
            <v/>
          </cell>
          <cell r="DU242" t="str">
            <v/>
          </cell>
          <cell r="DV242" t="str">
            <v/>
          </cell>
          <cell r="DW242" t="str">
            <v/>
          </cell>
          <cell r="DX242" t="str">
            <v/>
          </cell>
          <cell r="DY242" t="str">
            <v/>
          </cell>
          <cell r="DZ242" t="str">
            <v/>
          </cell>
          <cell r="EA242" t="str">
            <v/>
          </cell>
          <cell r="EB242" t="str">
            <v/>
          </cell>
          <cell r="EC242" t="str">
            <v/>
          </cell>
          <cell r="ED242" t="str">
            <v/>
          </cell>
          <cell r="EE242" t="str">
            <v/>
          </cell>
          <cell r="EF242" t="str">
            <v/>
          </cell>
          <cell r="EG242" t="str">
            <v/>
          </cell>
          <cell r="EH242" t="str">
            <v/>
          </cell>
          <cell r="EI242" t="str">
            <v/>
          </cell>
          <cell r="EJ242" t="str">
            <v/>
          </cell>
          <cell r="EK242" t="str">
            <v/>
          </cell>
          <cell r="EL242" t="str">
            <v/>
          </cell>
          <cell r="EM242" t="str">
            <v/>
          </cell>
          <cell r="EN242" t="str">
            <v/>
          </cell>
          <cell r="EO242" t="str">
            <v/>
          </cell>
          <cell r="EP242" t="str">
            <v/>
          </cell>
          <cell r="EQ242" t="str">
            <v/>
          </cell>
          <cell r="ER242" t="str">
            <v/>
          </cell>
          <cell r="ES242" t="str">
            <v/>
          </cell>
          <cell r="ET242" t="str">
            <v/>
          </cell>
          <cell r="EU242" t="str">
            <v/>
          </cell>
          <cell r="EV242" t="str">
            <v/>
          </cell>
          <cell r="EW242" t="str">
            <v/>
          </cell>
          <cell r="EX242" t="str">
            <v/>
          </cell>
          <cell r="EY242" t="str">
            <v/>
          </cell>
          <cell r="EZ242" t="str">
            <v/>
          </cell>
          <cell r="FA242" t="str">
            <v/>
          </cell>
          <cell r="FB242" t="str">
            <v/>
          </cell>
          <cell r="FC242" t="str">
            <v/>
          </cell>
          <cell r="FD242" t="str">
            <v/>
          </cell>
          <cell r="FE242" t="str">
            <v/>
          </cell>
          <cell r="FF242" t="str">
            <v/>
          </cell>
          <cell r="FG242" t="str">
            <v/>
          </cell>
          <cell r="FH242" t="str">
            <v/>
          </cell>
          <cell r="FI242" t="str">
            <v/>
          </cell>
        </row>
        <row r="243">
          <cell r="V243" t="str">
            <v>INK &amp; PAINT</v>
          </cell>
          <cell r="W243">
            <v>8</v>
          </cell>
          <cell r="X243">
            <v>58000</v>
          </cell>
          <cell r="AA243" t="str">
            <v/>
          </cell>
          <cell r="AB243" t="str">
            <v/>
          </cell>
          <cell r="AC243" t="str">
            <v/>
          </cell>
          <cell r="AD243" t="str">
            <v/>
          </cell>
          <cell r="AE243" t="str">
            <v/>
          </cell>
          <cell r="AF243" t="str">
            <v/>
          </cell>
          <cell r="AG243" t="str">
            <v/>
          </cell>
          <cell r="AH243" t="str">
            <v/>
          </cell>
          <cell r="AI243" t="str">
            <v/>
          </cell>
          <cell r="AJ243" t="str">
            <v/>
          </cell>
          <cell r="AK243" t="str">
            <v/>
          </cell>
          <cell r="AL243" t="str">
            <v/>
          </cell>
          <cell r="AM243" t="str">
            <v/>
          </cell>
          <cell r="AN243" t="str">
            <v/>
          </cell>
          <cell r="AO243" t="str">
            <v/>
          </cell>
          <cell r="AP243" t="str">
            <v/>
          </cell>
          <cell r="AQ243" t="str">
            <v/>
          </cell>
          <cell r="AR243" t="str">
            <v/>
          </cell>
          <cell r="AS243" t="str">
            <v/>
          </cell>
          <cell r="AT243" t="str">
            <v/>
          </cell>
          <cell r="AU243" t="str">
            <v/>
          </cell>
          <cell r="AV243" t="str">
            <v/>
          </cell>
          <cell r="AW243" t="str">
            <v/>
          </cell>
          <cell r="AX243" t="str">
            <v/>
          </cell>
          <cell r="AY243" t="str">
            <v/>
          </cell>
          <cell r="AZ243" t="str">
            <v/>
          </cell>
          <cell r="BA243" t="str">
            <v/>
          </cell>
          <cell r="BB243" t="str">
            <v/>
          </cell>
          <cell r="BC243" t="str">
            <v/>
          </cell>
          <cell r="BD243" t="str">
            <v/>
          </cell>
          <cell r="BE243" t="str">
            <v/>
          </cell>
          <cell r="BF243" t="str">
            <v/>
          </cell>
          <cell r="BG243" t="str">
            <v/>
          </cell>
          <cell r="BH243" t="str">
            <v/>
          </cell>
          <cell r="BI243" t="str">
            <v/>
          </cell>
          <cell r="BJ243" t="str">
            <v/>
          </cell>
          <cell r="BK243" t="str">
            <v/>
          </cell>
          <cell r="BL243" t="str">
            <v/>
          </cell>
          <cell r="BM243" t="str">
            <v/>
          </cell>
          <cell r="BN243" t="str">
            <v/>
          </cell>
          <cell r="BO243" t="str">
            <v/>
          </cell>
          <cell r="BP243" t="str">
            <v/>
          </cell>
          <cell r="BQ243" t="str">
            <v/>
          </cell>
          <cell r="BR243" t="str">
            <v/>
          </cell>
          <cell r="BS243" t="str">
            <v/>
          </cell>
          <cell r="BT243" t="str">
            <v/>
          </cell>
          <cell r="BU243" t="str">
            <v/>
          </cell>
          <cell r="BV243" t="str">
            <v/>
          </cell>
          <cell r="BW243" t="str">
            <v/>
          </cell>
          <cell r="BX243" t="str">
            <v/>
          </cell>
          <cell r="BY243" t="str">
            <v/>
          </cell>
          <cell r="BZ243" t="str">
            <v/>
          </cell>
          <cell r="CA243" t="str">
            <v/>
          </cell>
          <cell r="CB243" t="str">
            <v/>
          </cell>
          <cell r="CC243" t="str">
            <v/>
          </cell>
          <cell r="CD243" t="str">
            <v/>
          </cell>
          <cell r="CE243" t="str">
            <v/>
          </cell>
          <cell r="CF243" t="str">
            <v/>
          </cell>
          <cell r="CG243" t="str">
            <v/>
          </cell>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t="str">
            <v/>
          </cell>
          <cell r="CY243" t="str">
            <v/>
          </cell>
          <cell r="CZ243" t="str">
            <v/>
          </cell>
          <cell r="DA243" t="str">
            <v/>
          </cell>
          <cell r="DB243" t="str">
            <v/>
          </cell>
          <cell r="DC243" t="str">
            <v/>
          </cell>
          <cell r="DD243" t="str">
            <v/>
          </cell>
          <cell r="DE243" t="str">
            <v/>
          </cell>
          <cell r="DF243" t="str">
            <v/>
          </cell>
          <cell r="DG243" t="str">
            <v/>
          </cell>
          <cell r="DH243" t="str">
            <v/>
          </cell>
          <cell r="DI243" t="str">
            <v/>
          </cell>
          <cell r="DJ243" t="str">
            <v/>
          </cell>
          <cell r="DK243" t="str">
            <v/>
          </cell>
          <cell r="DL243" t="str">
            <v/>
          </cell>
          <cell r="DM243" t="str">
            <v/>
          </cell>
          <cell r="DN243" t="str">
            <v/>
          </cell>
          <cell r="DO243" t="str">
            <v/>
          </cell>
          <cell r="DP243" t="str">
            <v/>
          </cell>
          <cell r="DQ243" t="str">
            <v/>
          </cell>
          <cell r="DR243" t="str">
            <v/>
          </cell>
          <cell r="DS243" t="str">
            <v/>
          </cell>
          <cell r="DT243" t="str">
            <v/>
          </cell>
          <cell r="DU243" t="str">
            <v/>
          </cell>
          <cell r="DV243" t="str">
            <v/>
          </cell>
          <cell r="DW243" t="str">
            <v/>
          </cell>
          <cell r="DX243" t="str">
            <v/>
          </cell>
          <cell r="DY243" t="str">
            <v/>
          </cell>
          <cell r="DZ243" t="str">
            <v/>
          </cell>
          <cell r="EA243" t="str">
            <v/>
          </cell>
          <cell r="EB243" t="str">
            <v/>
          </cell>
          <cell r="EC243" t="str">
            <v/>
          </cell>
          <cell r="ED243" t="str">
            <v/>
          </cell>
          <cell r="EE243" t="str">
            <v/>
          </cell>
          <cell r="EF243" t="str">
            <v/>
          </cell>
          <cell r="EG243" t="str">
            <v/>
          </cell>
          <cell r="EH243" t="str">
            <v/>
          </cell>
          <cell r="EI243" t="str">
            <v/>
          </cell>
          <cell r="EJ243" t="str">
            <v/>
          </cell>
          <cell r="EK243" t="str">
            <v/>
          </cell>
          <cell r="EL243" t="str">
            <v/>
          </cell>
          <cell r="EM243" t="str">
            <v/>
          </cell>
          <cell r="EN243" t="str">
            <v/>
          </cell>
          <cell r="EO243" t="str">
            <v/>
          </cell>
          <cell r="EP243" t="str">
            <v/>
          </cell>
          <cell r="EQ243" t="str">
            <v/>
          </cell>
          <cell r="ER243" t="str">
            <v/>
          </cell>
          <cell r="ES243" t="str">
            <v/>
          </cell>
          <cell r="ET243" t="str">
            <v/>
          </cell>
          <cell r="EU243" t="str">
            <v/>
          </cell>
          <cell r="EV243" t="str">
            <v/>
          </cell>
          <cell r="EW243" t="str">
            <v/>
          </cell>
          <cell r="EX243" t="str">
            <v/>
          </cell>
          <cell r="EY243" t="str">
            <v/>
          </cell>
          <cell r="EZ243" t="str">
            <v/>
          </cell>
          <cell r="FA243" t="str">
            <v/>
          </cell>
          <cell r="FB243" t="str">
            <v/>
          </cell>
          <cell r="FC243" t="str">
            <v/>
          </cell>
          <cell r="FD243" t="str">
            <v/>
          </cell>
          <cell r="FE243" t="str">
            <v/>
          </cell>
          <cell r="FF243" t="str">
            <v/>
          </cell>
          <cell r="FG243" t="str">
            <v/>
          </cell>
          <cell r="FH243" t="str">
            <v/>
          </cell>
          <cell r="FI243" t="str">
            <v/>
          </cell>
        </row>
        <row r="244">
          <cell r="V244" t="str">
            <v>INK &amp; PAINT</v>
          </cell>
          <cell r="W244">
            <v>8</v>
          </cell>
          <cell r="X244">
            <v>58000</v>
          </cell>
          <cell r="AA244" t="str">
            <v/>
          </cell>
          <cell r="AB244" t="str">
            <v/>
          </cell>
          <cell r="AC244" t="str">
            <v/>
          </cell>
          <cell r="AD244" t="str">
            <v/>
          </cell>
          <cell r="AE244" t="str">
            <v/>
          </cell>
          <cell r="AF244" t="str">
            <v/>
          </cell>
          <cell r="AG244" t="str">
            <v/>
          </cell>
          <cell r="AH244" t="str">
            <v/>
          </cell>
          <cell r="AI244" t="str">
            <v/>
          </cell>
          <cell r="AJ244" t="str">
            <v/>
          </cell>
          <cell r="AK244" t="str">
            <v/>
          </cell>
          <cell r="AL244" t="str">
            <v/>
          </cell>
          <cell r="AM244" t="str">
            <v/>
          </cell>
          <cell r="AN244" t="str">
            <v/>
          </cell>
          <cell r="AO244" t="str">
            <v/>
          </cell>
          <cell r="AP244" t="str">
            <v/>
          </cell>
          <cell r="AQ244" t="str">
            <v/>
          </cell>
          <cell r="AR244" t="str">
            <v/>
          </cell>
          <cell r="AS244" t="str">
            <v/>
          </cell>
          <cell r="AT244" t="str">
            <v/>
          </cell>
          <cell r="AU244" t="str">
            <v/>
          </cell>
          <cell r="AV244" t="str">
            <v/>
          </cell>
          <cell r="AW244" t="str">
            <v/>
          </cell>
          <cell r="AX244" t="str">
            <v/>
          </cell>
          <cell r="AY244" t="str">
            <v/>
          </cell>
          <cell r="AZ244" t="str">
            <v/>
          </cell>
          <cell r="BA244" t="str">
            <v/>
          </cell>
          <cell r="BB244" t="str">
            <v/>
          </cell>
          <cell r="BC244" t="str">
            <v/>
          </cell>
          <cell r="BD244" t="str">
            <v/>
          </cell>
          <cell r="BE244" t="str">
            <v/>
          </cell>
          <cell r="BF244" t="str">
            <v/>
          </cell>
          <cell r="BG244" t="str">
            <v/>
          </cell>
          <cell r="BH244" t="str">
            <v/>
          </cell>
          <cell r="BI244" t="str">
            <v/>
          </cell>
          <cell r="BJ244" t="str">
            <v/>
          </cell>
          <cell r="BK244" t="str">
            <v/>
          </cell>
          <cell r="BL244" t="str">
            <v/>
          </cell>
          <cell r="BM244" t="str">
            <v/>
          </cell>
          <cell r="BN244" t="str">
            <v/>
          </cell>
          <cell r="BO244" t="str">
            <v/>
          </cell>
          <cell r="BP244" t="str">
            <v/>
          </cell>
          <cell r="BQ244" t="str">
            <v/>
          </cell>
          <cell r="BR244" t="str">
            <v/>
          </cell>
          <cell r="BS244" t="str">
            <v/>
          </cell>
          <cell r="BT244" t="str">
            <v/>
          </cell>
          <cell r="BU244" t="str">
            <v/>
          </cell>
          <cell r="BV244" t="str">
            <v/>
          </cell>
          <cell r="BW244" t="str">
            <v/>
          </cell>
          <cell r="BX244" t="str">
            <v/>
          </cell>
          <cell r="BY244" t="str">
            <v/>
          </cell>
          <cell r="BZ244" t="str">
            <v/>
          </cell>
          <cell r="CA244" t="str">
            <v/>
          </cell>
          <cell r="CB244" t="str">
            <v/>
          </cell>
          <cell r="CC244" t="str">
            <v/>
          </cell>
          <cell r="CD244" t="str">
            <v/>
          </cell>
          <cell r="CE244" t="str">
            <v/>
          </cell>
          <cell r="CF244" t="str">
            <v/>
          </cell>
          <cell r="CG244" t="str">
            <v/>
          </cell>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t="str">
            <v/>
          </cell>
          <cell r="CY244" t="str">
            <v/>
          </cell>
          <cell r="CZ244" t="str">
            <v/>
          </cell>
          <cell r="DA244" t="str">
            <v/>
          </cell>
          <cell r="DB244" t="str">
            <v/>
          </cell>
          <cell r="DC244" t="str">
            <v/>
          </cell>
          <cell r="DD244" t="str">
            <v/>
          </cell>
          <cell r="DE244" t="str">
            <v/>
          </cell>
          <cell r="DF244" t="str">
            <v/>
          </cell>
          <cell r="DG244" t="str">
            <v/>
          </cell>
          <cell r="DH244" t="str">
            <v/>
          </cell>
          <cell r="DI244" t="str">
            <v/>
          </cell>
          <cell r="DJ244" t="str">
            <v/>
          </cell>
          <cell r="DK244" t="str">
            <v/>
          </cell>
          <cell r="DL244" t="str">
            <v/>
          </cell>
          <cell r="DM244" t="str">
            <v/>
          </cell>
          <cell r="DN244" t="str">
            <v/>
          </cell>
          <cell r="DO244" t="str">
            <v/>
          </cell>
          <cell r="DP244" t="str">
            <v/>
          </cell>
          <cell r="DQ244" t="str">
            <v/>
          </cell>
          <cell r="DR244" t="str">
            <v/>
          </cell>
          <cell r="DS244" t="str">
            <v/>
          </cell>
          <cell r="DT244" t="str">
            <v/>
          </cell>
          <cell r="DU244" t="str">
            <v/>
          </cell>
          <cell r="DV244" t="str">
            <v/>
          </cell>
          <cell r="DW244" t="str">
            <v/>
          </cell>
          <cell r="DX244" t="str">
            <v/>
          </cell>
          <cell r="DY244" t="str">
            <v/>
          </cell>
          <cell r="DZ244" t="str">
            <v/>
          </cell>
          <cell r="EA244" t="str">
            <v/>
          </cell>
          <cell r="EB244" t="str">
            <v/>
          </cell>
          <cell r="EC244" t="str">
            <v/>
          </cell>
          <cell r="ED244" t="str">
            <v/>
          </cell>
          <cell r="EE244" t="str">
            <v/>
          </cell>
          <cell r="EF244" t="str">
            <v/>
          </cell>
          <cell r="EG244" t="str">
            <v/>
          </cell>
          <cell r="EH244" t="str">
            <v/>
          </cell>
          <cell r="EI244" t="str">
            <v/>
          </cell>
          <cell r="EJ244" t="str">
            <v/>
          </cell>
          <cell r="EK244" t="str">
            <v/>
          </cell>
          <cell r="EL244" t="str">
            <v/>
          </cell>
          <cell r="EM244" t="str">
            <v/>
          </cell>
          <cell r="EN244" t="str">
            <v/>
          </cell>
          <cell r="EO244" t="str">
            <v/>
          </cell>
          <cell r="EP244" t="str">
            <v/>
          </cell>
          <cell r="EQ244" t="str">
            <v/>
          </cell>
          <cell r="ER244" t="str">
            <v/>
          </cell>
          <cell r="ES244" t="str">
            <v/>
          </cell>
          <cell r="ET244" t="str">
            <v/>
          </cell>
          <cell r="EU244" t="str">
            <v/>
          </cell>
          <cell r="EV244" t="str">
            <v/>
          </cell>
          <cell r="EW244" t="str">
            <v/>
          </cell>
          <cell r="EX244" t="str">
            <v/>
          </cell>
          <cell r="EY244" t="str">
            <v/>
          </cell>
          <cell r="EZ244" t="str">
            <v/>
          </cell>
          <cell r="FA244" t="str">
            <v/>
          </cell>
          <cell r="FB244" t="str">
            <v/>
          </cell>
          <cell r="FC244" t="str">
            <v/>
          </cell>
          <cell r="FD244" t="str">
            <v/>
          </cell>
          <cell r="FE244" t="str">
            <v/>
          </cell>
          <cell r="FF244" t="str">
            <v/>
          </cell>
          <cell r="FG244" t="str">
            <v/>
          </cell>
          <cell r="FH244" t="str">
            <v/>
          </cell>
          <cell r="FI244" t="str">
            <v/>
          </cell>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t="str">
            <v/>
          </cell>
          <cell r="AB249" t="str">
            <v/>
          </cell>
          <cell r="AC249" t="str">
            <v/>
          </cell>
          <cell r="AD249" t="str">
            <v/>
          </cell>
          <cell r="AE249" t="str">
            <v/>
          </cell>
          <cell r="AF249" t="str">
            <v/>
          </cell>
          <cell r="AG249" t="str">
            <v/>
          </cell>
          <cell r="AH249" t="str">
            <v/>
          </cell>
          <cell r="AI249" t="str">
            <v/>
          </cell>
          <cell r="AJ249" t="str">
            <v/>
          </cell>
          <cell r="AK249" t="str">
            <v/>
          </cell>
          <cell r="AL249" t="str">
            <v/>
          </cell>
          <cell r="AM249" t="str">
            <v/>
          </cell>
          <cell r="AN249" t="str">
            <v/>
          </cell>
          <cell r="AO249" t="str">
            <v/>
          </cell>
          <cell r="AP249" t="str">
            <v/>
          </cell>
          <cell r="AQ249" t="str">
            <v/>
          </cell>
          <cell r="AR249" t="str">
            <v/>
          </cell>
          <cell r="AS249" t="str">
            <v/>
          </cell>
          <cell r="AT249" t="str">
            <v/>
          </cell>
          <cell r="AU249" t="str">
            <v/>
          </cell>
          <cell r="AV249" t="str">
            <v/>
          </cell>
          <cell r="AW249" t="str">
            <v/>
          </cell>
          <cell r="AX249" t="str">
            <v/>
          </cell>
          <cell r="AY249" t="str">
            <v/>
          </cell>
          <cell r="AZ249" t="str">
            <v/>
          </cell>
          <cell r="BA249" t="str">
            <v/>
          </cell>
          <cell r="BB249" t="str">
            <v/>
          </cell>
          <cell r="BC249" t="str">
            <v/>
          </cell>
          <cell r="BD249" t="str">
            <v/>
          </cell>
          <cell r="BE249" t="str">
            <v/>
          </cell>
          <cell r="BF249" t="str">
            <v/>
          </cell>
          <cell r="BG249" t="str">
            <v/>
          </cell>
          <cell r="BH249" t="str">
            <v/>
          </cell>
          <cell r="BI249" t="str">
            <v/>
          </cell>
          <cell r="BJ249" t="str">
            <v/>
          </cell>
          <cell r="BK249" t="str">
            <v/>
          </cell>
          <cell r="BL249" t="str">
            <v/>
          </cell>
          <cell r="BM249" t="str">
            <v/>
          </cell>
          <cell r="BN249" t="str">
            <v/>
          </cell>
          <cell r="BO249" t="str">
            <v/>
          </cell>
          <cell r="BP249" t="str">
            <v/>
          </cell>
          <cell r="BQ249" t="str">
            <v/>
          </cell>
          <cell r="BR249" t="str">
            <v/>
          </cell>
          <cell r="BS249" t="str">
            <v/>
          </cell>
          <cell r="BT249" t="str">
            <v/>
          </cell>
          <cell r="BU249" t="str">
            <v/>
          </cell>
          <cell r="BV249" t="str">
            <v/>
          </cell>
          <cell r="BW249" t="str">
            <v/>
          </cell>
          <cell r="BX249" t="str">
            <v/>
          </cell>
          <cell r="BY249" t="str">
            <v/>
          </cell>
          <cell r="BZ249" t="str">
            <v/>
          </cell>
          <cell r="CA249" t="str">
            <v/>
          </cell>
          <cell r="CB249" t="str">
            <v/>
          </cell>
          <cell r="CC249" t="str">
            <v/>
          </cell>
          <cell r="CD249" t="str">
            <v/>
          </cell>
          <cell r="CE249" t="str">
            <v/>
          </cell>
          <cell r="CF249" t="str">
            <v/>
          </cell>
          <cell r="CG249" t="str">
            <v/>
          </cell>
          <cell r="CH249" t="str">
            <v/>
          </cell>
          <cell r="CI249" t="str">
            <v/>
          </cell>
          <cell r="CJ249" t="str">
            <v/>
          </cell>
          <cell r="CK249" t="str">
            <v/>
          </cell>
          <cell r="CL249" t="str">
            <v/>
          </cell>
          <cell r="CM249" t="str">
            <v/>
          </cell>
          <cell r="CN249" t="str">
            <v/>
          </cell>
          <cell r="CO249" t="str">
            <v/>
          </cell>
          <cell r="CP249" t="str">
            <v/>
          </cell>
          <cell r="CQ249" t="str">
            <v/>
          </cell>
          <cell r="CR249" t="str">
            <v/>
          </cell>
          <cell r="CS249" t="str">
            <v/>
          </cell>
          <cell r="CT249" t="str">
            <v/>
          </cell>
          <cell r="CU249" t="str">
            <v/>
          </cell>
          <cell r="CV249" t="str">
            <v/>
          </cell>
          <cell r="CW249" t="str">
            <v/>
          </cell>
          <cell r="CX249" t="str">
            <v/>
          </cell>
          <cell r="CY249" t="str">
            <v/>
          </cell>
          <cell r="CZ249" t="str">
            <v/>
          </cell>
          <cell r="DA249" t="str">
            <v/>
          </cell>
          <cell r="DB249" t="str">
            <v/>
          </cell>
          <cell r="DC249" t="str">
            <v/>
          </cell>
          <cell r="DD249" t="str">
            <v/>
          </cell>
          <cell r="DE249" t="str">
            <v/>
          </cell>
          <cell r="DF249" t="str">
            <v/>
          </cell>
          <cell r="DG249" t="str">
            <v/>
          </cell>
          <cell r="DH249" t="str">
            <v/>
          </cell>
          <cell r="DI249" t="str">
            <v/>
          </cell>
          <cell r="DJ249" t="str">
            <v/>
          </cell>
          <cell r="DK249" t="str">
            <v/>
          </cell>
          <cell r="DL249" t="str">
            <v/>
          </cell>
          <cell r="DM249" t="str">
            <v/>
          </cell>
          <cell r="DN249" t="str">
            <v/>
          </cell>
          <cell r="DO249" t="str">
            <v/>
          </cell>
          <cell r="DP249" t="str">
            <v/>
          </cell>
          <cell r="DQ249" t="str">
            <v/>
          </cell>
          <cell r="DR249" t="str">
            <v/>
          </cell>
          <cell r="DS249" t="str">
            <v/>
          </cell>
          <cell r="DT249" t="str">
            <v/>
          </cell>
          <cell r="DU249" t="str">
            <v/>
          </cell>
          <cell r="DV249" t="str">
            <v/>
          </cell>
          <cell r="DW249" t="str">
            <v/>
          </cell>
          <cell r="DX249" t="str">
            <v/>
          </cell>
          <cell r="DY249" t="str">
            <v/>
          </cell>
          <cell r="DZ249" t="str">
            <v/>
          </cell>
          <cell r="EA249" t="str">
            <v/>
          </cell>
          <cell r="EB249" t="str">
            <v/>
          </cell>
          <cell r="EC249" t="str">
            <v/>
          </cell>
          <cell r="ED249" t="str">
            <v/>
          </cell>
          <cell r="EE249" t="str">
            <v/>
          </cell>
          <cell r="EF249" t="str">
            <v/>
          </cell>
          <cell r="EG249" t="str">
            <v/>
          </cell>
          <cell r="EH249" t="str">
            <v/>
          </cell>
          <cell r="EI249" t="str">
            <v/>
          </cell>
          <cell r="EJ249" t="str">
            <v/>
          </cell>
          <cell r="EK249" t="str">
            <v/>
          </cell>
          <cell r="EL249" t="str">
            <v/>
          </cell>
          <cell r="EM249" t="str">
            <v/>
          </cell>
          <cell r="EN249" t="str">
            <v/>
          </cell>
          <cell r="EO249" t="str">
            <v/>
          </cell>
          <cell r="EP249" t="str">
            <v/>
          </cell>
          <cell r="EQ249" t="str">
            <v/>
          </cell>
          <cell r="ER249" t="str">
            <v/>
          </cell>
          <cell r="ES249" t="str">
            <v/>
          </cell>
          <cell r="ET249" t="str">
            <v/>
          </cell>
          <cell r="EU249" t="str">
            <v/>
          </cell>
          <cell r="EV249" t="str">
            <v/>
          </cell>
        </row>
        <row r="250">
          <cell r="V250" t="str">
            <v>PROJECTED STREET</v>
          </cell>
          <cell r="X250">
            <v>36184</v>
          </cell>
          <cell r="AA250" t="str">
            <v/>
          </cell>
          <cell r="AB250" t="str">
            <v/>
          </cell>
          <cell r="AC250" t="str">
            <v/>
          </cell>
          <cell r="AD250" t="str">
            <v/>
          </cell>
          <cell r="AE250" t="str">
            <v/>
          </cell>
          <cell r="AF250" t="str">
            <v/>
          </cell>
          <cell r="AG250" t="str">
            <v/>
          </cell>
          <cell r="AH250" t="str">
            <v/>
          </cell>
          <cell r="AI250" t="str">
            <v/>
          </cell>
          <cell r="AJ250" t="str">
            <v/>
          </cell>
          <cell r="AK250" t="str">
            <v/>
          </cell>
          <cell r="AL250" t="str">
            <v/>
          </cell>
          <cell r="AM250" t="str">
            <v/>
          </cell>
          <cell r="AN250" t="str">
            <v/>
          </cell>
          <cell r="AO250" t="str">
            <v/>
          </cell>
          <cell r="AP250" t="str">
            <v/>
          </cell>
          <cell r="AQ250" t="str">
            <v/>
          </cell>
          <cell r="AR250" t="str">
            <v/>
          </cell>
          <cell r="AS250" t="str">
            <v/>
          </cell>
          <cell r="AT250" t="str">
            <v/>
          </cell>
          <cell r="AU250" t="str">
            <v/>
          </cell>
          <cell r="AV250" t="str">
            <v/>
          </cell>
          <cell r="AW250" t="str">
            <v/>
          </cell>
          <cell r="AX250" t="str">
            <v/>
          </cell>
          <cell r="AY250" t="str">
            <v/>
          </cell>
          <cell r="AZ250" t="str">
            <v/>
          </cell>
          <cell r="BA250" t="str">
            <v/>
          </cell>
          <cell r="BB250" t="str">
            <v/>
          </cell>
          <cell r="BC250" t="str">
            <v/>
          </cell>
          <cell r="BD250" t="str">
            <v/>
          </cell>
          <cell r="BE250" t="str">
            <v/>
          </cell>
          <cell r="BF250" t="str">
            <v/>
          </cell>
          <cell r="BG250" t="str">
            <v/>
          </cell>
          <cell r="BH250" t="str">
            <v/>
          </cell>
          <cell r="BI250" t="str">
            <v/>
          </cell>
          <cell r="BJ250" t="str">
            <v/>
          </cell>
          <cell r="BK250" t="str">
            <v/>
          </cell>
          <cell r="BL250" t="str">
            <v/>
          </cell>
          <cell r="BM250" t="str">
            <v/>
          </cell>
          <cell r="BN250" t="str">
            <v/>
          </cell>
          <cell r="BO250" t="str">
            <v/>
          </cell>
          <cell r="BP250" t="str">
            <v/>
          </cell>
          <cell r="BQ250" t="str">
            <v/>
          </cell>
          <cell r="BR250" t="str">
            <v/>
          </cell>
          <cell r="BS250" t="str">
            <v/>
          </cell>
          <cell r="BT250" t="str">
            <v/>
          </cell>
          <cell r="BU250" t="str">
            <v/>
          </cell>
          <cell r="BV250" t="str">
            <v/>
          </cell>
          <cell r="BW250" t="str">
            <v/>
          </cell>
          <cell r="BX250" t="str">
            <v/>
          </cell>
          <cell r="BY250" t="str">
            <v/>
          </cell>
          <cell r="BZ250" t="str">
            <v/>
          </cell>
          <cell r="CA250" t="str">
            <v/>
          </cell>
          <cell r="CB250" t="str">
            <v/>
          </cell>
          <cell r="CC250" t="str">
            <v/>
          </cell>
          <cell r="CD250" t="str">
            <v/>
          </cell>
          <cell r="CE250" t="str">
            <v/>
          </cell>
          <cell r="CF250" t="str">
            <v/>
          </cell>
          <cell r="CG250" t="str">
            <v/>
          </cell>
          <cell r="CH250" t="str">
            <v/>
          </cell>
          <cell r="CI250" t="str">
            <v/>
          </cell>
          <cell r="CJ250" t="str">
            <v/>
          </cell>
          <cell r="CK250" t="str">
            <v/>
          </cell>
          <cell r="CL250" t="str">
            <v/>
          </cell>
          <cell r="CM250" t="str">
            <v/>
          </cell>
          <cell r="CN250" t="str">
            <v/>
          </cell>
          <cell r="CO250" t="str">
            <v/>
          </cell>
          <cell r="CP250" t="str">
            <v/>
          </cell>
          <cell r="CQ250" t="str">
            <v/>
          </cell>
          <cell r="CR250" t="str">
            <v/>
          </cell>
          <cell r="CS250" t="str">
            <v/>
          </cell>
          <cell r="CT250" t="str">
            <v/>
          </cell>
          <cell r="CU250" t="str">
            <v/>
          </cell>
          <cell r="CV250" t="str">
            <v/>
          </cell>
          <cell r="CW250" t="str">
            <v/>
          </cell>
          <cell r="CX250" t="str">
            <v/>
          </cell>
          <cell r="CY250" t="str">
            <v/>
          </cell>
          <cell r="CZ250" t="str">
            <v/>
          </cell>
          <cell r="DA250" t="str">
            <v/>
          </cell>
          <cell r="DB250" t="str">
            <v/>
          </cell>
          <cell r="DC250" t="str">
            <v/>
          </cell>
          <cell r="DD250" t="str">
            <v/>
          </cell>
          <cell r="DE250" t="str">
            <v/>
          </cell>
          <cell r="DF250" t="str">
            <v/>
          </cell>
          <cell r="DG250" t="str">
            <v/>
          </cell>
          <cell r="DH250" t="str">
            <v/>
          </cell>
          <cell r="DI250" t="str">
            <v/>
          </cell>
          <cell r="DJ250" t="str">
            <v/>
          </cell>
          <cell r="DK250" t="str">
            <v/>
          </cell>
          <cell r="DL250" t="str">
            <v/>
          </cell>
          <cell r="DM250" t="str">
            <v/>
          </cell>
          <cell r="DN250" t="str">
            <v/>
          </cell>
          <cell r="DO250" t="str">
            <v/>
          </cell>
          <cell r="DP250" t="str">
            <v/>
          </cell>
          <cell r="DQ250" t="str">
            <v/>
          </cell>
          <cell r="DR250" t="str">
            <v/>
          </cell>
          <cell r="DS250" t="str">
            <v/>
          </cell>
          <cell r="DT250" t="str">
            <v/>
          </cell>
          <cell r="DU250" t="str">
            <v/>
          </cell>
          <cell r="DV250" t="str">
            <v/>
          </cell>
          <cell r="DW250" t="str">
            <v/>
          </cell>
          <cell r="DX250" t="str">
            <v/>
          </cell>
          <cell r="DY250" t="str">
            <v/>
          </cell>
          <cell r="DZ250" t="str">
            <v/>
          </cell>
          <cell r="EA250" t="str">
            <v/>
          </cell>
          <cell r="EB250" t="str">
            <v/>
          </cell>
          <cell r="EC250" t="str">
            <v/>
          </cell>
          <cell r="ED250" t="str">
            <v/>
          </cell>
          <cell r="EE250" t="str">
            <v/>
          </cell>
          <cell r="EF250" t="str">
            <v/>
          </cell>
          <cell r="EG250" t="str">
            <v/>
          </cell>
          <cell r="EH250" t="str">
            <v/>
          </cell>
          <cell r="EI250" t="str">
            <v/>
          </cell>
          <cell r="EJ250" t="str">
            <v/>
          </cell>
          <cell r="EK250" t="str">
            <v/>
          </cell>
          <cell r="EL250" t="str">
            <v/>
          </cell>
          <cell r="EM250" t="str">
            <v/>
          </cell>
          <cell r="EN250" t="str">
            <v/>
          </cell>
          <cell r="EO250" t="str">
            <v/>
          </cell>
          <cell r="EP250" t="str">
            <v/>
          </cell>
          <cell r="EQ250" t="str">
            <v/>
          </cell>
          <cell r="ER250" t="str">
            <v/>
          </cell>
          <cell r="ES250" t="str">
            <v/>
          </cell>
          <cell r="ET250" t="str">
            <v/>
          </cell>
          <cell r="EU250" t="str">
            <v/>
          </cell>
          <cell r="EV250" t="str">
            <v/>
          </cell>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t="str">
            <v/>
          </cell>
          <cell r="AB253" t="str">
            <v/>
          </cell>
          <cell r="AC253" t="str">
            <v/>
          </cell>
          <cell r="AD253" t="str">
            <v/>
          </cell>
          <cell r="AE253" t="str">
            <v/>
          </cell>
          <cell r="AF253" t="str">
            <v/>
          </cell>
          <cell r="AG253" t="str">
            <v/>
          </cell>
          <cell r="AH253" t="str">
            <v/>
          </cell>
          <cell r="AI253" t="str">
            <v/>
          </cell>
          <cell r="AJ253" t="str">
            <v/>
          </cell>
          <cell r="AK253" t="str">
            <v/>
          </cell>
          <cell r="AL253" t="str">
            <v/>
          </cell>
          <cell r="AM253" t="str">
            <v/>
          </cell>
          <cell r="AN253" t="str">
            <v/>
          </cell>
          <cell r="AO253" t="str">
            <v/>
          </cell>
          <cell r="AP253" t="str">
            <v/>
          </cell>
          <cell r="AQ253" t="str">
            <v/>
          </cell>
          <cell r="AR253" t="str">
            <v/>
          </cell>
          <cell r="AS253" t="str">
            <v/>
          </cell>
          <cell r="AT253" t="str">
            <v/>
          </cell>
          <cell r="AU253" t="str">
            <v/>
          </cell>
          <cell r="AV253" t="str">
            <v/>
          </cell>
          <cell r="AW253" t="str">
            <v/>
          </cell>
          <cell r="AX253" t="str">
            <v/>
          </cell>
          <cell r="AY253" t="str">
            <v/>
          </cell>
          <cell r="AZ253" t="str">
            <v/>
          </cell>
          <cell r="BA253" t="str">
            <v/>
          </cell>
          <cell r="BB253" t="str">
            <v/>
          </cell>
          <cell r="BC253" t="str">
            <v/>
          </cell>
          <cell r="BD253" t="str">
            <v/>
          </cell>
          <cell r="BE253" t="str">
            <v/>
          </cell>
          <cell r="BF253" t="str">
            <v/>
          </cell>
          <cell r="BG253" t="str">
            <v/>
          </cell>
          <cell r="BH253" t="str">
            <v/>
          </cell>
          <cell r="BI253" t="str">
            <v/>
          </cell>
          <cell r="BJ253" t="str">
            <v/>
          </cell>
          <cell r="BK253" t="str">
            <v/>
          </cell>
          <cell r="BL253" t="str">
            <v/>
          </cell>
          <cell r="BM253" t="str">
            <v/>
          </cell>
          <cell r="BN253" t="str">
            <v/>
          </cell>
          <cell r="BO253" t="str">
            <v/>
          </cell>
          <cell r="BP253" t="str">
            <v/>
          </cell>
          <cell r="BQ253" t="str">
            <v/>
          </cell>
          <cell r="BR253" t="str">
            <v/>
          </cell>
          <cell r="BS253" t="str">
            <v/>
          </cell>
          <cell r="BT253" t="str">
            <v/>
          </cell>
          <cell r="BU253" t="str">
            <v/>
          </cell>
          <cell r="BV253" t="str">
            <v/>
          </cell>
          <cell r="BW253" t="str">
            <v/>
          </cell>
          <cell r="BX253" t="str">
            <v/>
          </cell>
          <cell r="BY253" t="str">
            <v/>
          </cell>
          <cell r="BZ253" t="str">
            <v/>
          </cell>
          <cell r="CA253" t="str">
            <v/>
          </cell>
          <cell r="CB253" t="str">
            <v/>
          </cell>
          <cell r="CC253" t="str">
            <v/>
          </cell>
          <cell r="CD253" t="str">
            <v/>
          </cell>
          <cell r="CE253" t="str">
            <v/>
          </cell>
          <cell r="CF253" t="str">
            <v/>
          </cell>
          <cell r="CG253" t="str">
            <v/>
          </cell>
          <cell r="CH253" t="str">
            <v/>
          </cell>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t="str">
            <v/>
          </cell>
          <cell r="CV253" t="str">
            <v/>
          </cell>
          <cell r="CW253" t="str">
            <v/>
          </cell>
          <cell r="CX253" t="str">
            <v/>
          </cell>
          <cell r="CY253" t="str">
            <v/>
          </cell>
          <cell r="CZ253" t="str">
            <v/>
          </cell>
          <cell r="DA253" t="str">
            <v/>
          </cell>
          <cell r="DB253" t="str">
            <v/>
          </cell>
          <cell r="DC253" t="str">
            <v/>
          </cell>
          <cell r="DD253" t="str">
            <v/>
          </cell>
          <cell r="DE253" t="str">
            <v/>
          </cell>
          <cell r="DF253" t="str">
            <v/>
          </cell>
          <cell r="DG253" t="str">
            <v/>
          </cell>
          <cell r="DH253" t="str">
            <v/>
          </cell>
          <cell r="DI253" t="str">
            <v/>
          </cell>
          <cell r="DJ253" t="str">
            <v/>
          </cell>
          <cell r="DK253" t="str">
            <v/>
          </cell>
          <cell r="DL253" t="str">
            <v/>
          </cell>
          <cell r="DM253" t="str">
            <v/>
          </cell>
          <cell r="DN253" t="str">
            <v/>
          </cell>
          <cell r="DO253" t="str">
            <v/>
          </cell>
          <cell r="DP253" t="str">
            <v/>
          </cell>
          <cell r="DQ253" t="str">
            <v/>
          </cell>
          <cell r="DR253" t="str">
            <v/>
          </cell>
          <cell r="DS253" t="str">
            <v/>
          </cell>
          <cell r="DT253" t="str">
            <v/>
          </cell>
          <cell r="DU253" t="str">
            <v/>
          </cell>
          <cell r="DV253" t="str">
            <v/>
          </cell>
          <cell r="DW253" t="str">
            <v/>
          </cell>
          <cell r="DX253" t="str">
            <v/>
          </cell>
          <cell r="DY253" t="str">
            <v/>
          </cell>
          <cell r="DZ253" t="str">
            <v/>
          </cell>
          <cell r="EA253" t="str">
            <v/>
          </cell>
          <cell r="EB253" t="str">
            <v/>
          </cell>
          <cell r="EC253" t="str">
            <v/>
          </cell>
          <cell r="ED253" t="str">
            <v/>
          </cell>
          <cell r="EE253" t="str">
            <v/>
          </cell>
          <cell r="EF253" t="str">
            <v/>
          </cell>
          <cell r="EG253" t="str">
            <v/>
          </cell>
          <cell r="EH253" t="str">
            <v/>
          </cell>
          <cell r="EI253" t="str">
            <v/>
          </cell>
          <cell r="EJ253" t="str">
            <v/>
          </cell>
          <cell r="EK253" t="str">
            <v/>
          </cell>
          <cell r="EL253" t="str">
            <v/>
          </cell>
          <cell r="EM253" t="str">
            <v/>
          </cell>
          <cell r="EN253" t="str">
            <v/>
          </cell>
          <cell r="EO253" t="str">
            <v/>
          </cell>
          <cell r="EP253" t="str">
            <v/>
          </cell>
          <cell r="EQ253" t="str">
            <v/>
          </cell>
          <cell r="ER253" t="str">
            <v/>
          </cell>
          <cell r="ES253" t="str">
            <v/>
          </cell>
          <cell r="ET253" t="str">
            <v/>
          </cell>
          <cell r="EU253" t="str">
            <v/>
          </cell>
          <cell r="EV253" t="str">
            <v/>
          </cell>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t="str">
            <v/>
          </cell>
          <cell r="AB254" t="str">
            <v/>
          </cell>
          <cell r="AC254" t="str">
            <v/>
          </cell>
          <cell r="AD254" t="str">
            <v/>
          </cell>
          <cell r="AE254" t="str">
            <v/>
          </cell>
          <cell r="AF254" t="str">
            <v/>
          </cell>
          <cell r="AG254" t="str">
            <v/>
          </cell>
          <cell r="AH254" t="str">
            <v/>
          </cell>
          <cell r="AI254" t="str">
            <v/>
          </cell>
          <cell r="AJ254" t="str">
            <v/>
          </cell>
          <cell r="AK254" t="str">
            <v/>
          </cell>
          <cell r="AL254" t="str">
            <v/>
          </cell>
          <cell r="AM254" t="str">
            <v/>
          </cell>
          <cell r="AN254" t="str">
            <v/>
          </cell>
          <cell r="AO254" t="str">
            <v/>
          </cell>
          <cell r="AP254" t="str">
            <v/>
          </cell>
          <cell r="AQ254" t="str">
            <v/>
          </cell>
          <cell r="AR254" t="str">
            <v/>
          </cell>
          <cell r="AS254" t="str">
            <v/>
          </cell>
          <cell r="AT254" t="str">
            <v/>
          </cell>
          <cell r="AU254" t="str">
            <v/>
          </cell>
          <cell r="AV254" t="str">
            <v/>
          </cell>
          <cell r="AW254" t="str">
            <v/>
          </cell>
          <cell r="AX254" t="str">
            <v/>
          </cell>
          <cell r="AY254" t="str">
            <v/>
          </cell>
          <cell r="AZ254" t="str">
            <v/>
          </cell>
          <cell r="BA254" t="str">
            <v/>
          </cell>
          <cell r="BB254" t="str">
            <v/>
          </cell>
          <cell r="BC254" t="str">
            <v/>
          </cell>
          <cell r="BD254" t="str">
            <v/>
          </cell>
          <cell r="BE254" t="str">
            <v/>
          </cell>
          <cell r="BF254" t="str">
            <v/>
          </cell>
          <cell r="BG254" t="str">
            <v/>
          </cell>
          <cell r="BH254" t="str">
            <v/>
          </cell>
          <cell r="BI254" t="str">
            <v/>
          </cell>
          <cell r="BJ254" t="str">
            <v/>
          </cell>
          <cell r="BK254" t="str">
            <v/>
          </cell>
          <cell r="BL254" t="str">
            <v/>
          </cell>
          <cell r="BM254" t="str">
            <v/>
          </cell>
          <cell r="BN254" t="str">
            <v/>
          </cell>
          <cell r="BO254" t="str">
            <v/>
          </cell>
          <cell r="BP254" t="str">
            <v/>
          </cell>
          <cell r="BQ254" t="str">
            <v/>
          </cell>
          <cell r="BR254" t="str">
            <v/>
          </cell>
          <cell r="BS254" t="str">
            <v/>
          </cell>
          <cell r="BT254" t="str">
            <v/>
          </cell>
          <cell r="BU254" t="str">
            <v/>
          </cell>
          <cell r="BV254" t="str">
            <v/>
          </cell>
          <cell r="BW254" t="str">
            <v/>
          </cell>
          <cell r="BX254" t="str">
            <v/>
          </cell>
          <cell r="BY254" t="str">
            <v/>
          </cell>
          <cell r="BZ254" t="str">
            <v/>
          </cell>
          <cell r="CA254" t="str">
            <v/>
          </cell>
          <cell r="CB254" t="str">
            <v/>
          </cell>
          <cell r="CC254" t="str">
            <v/>
          </cell>
          <cell r="CD254" t="str">
            <v/>
          </cell>
          <cell r="CE254" t="str">
            <v/>
          </cell>
          <cell r="CF254" t="str">
            <v/>
          </cell>
          <cell r="CG254" t="str">
            <v/>
          </cell>
          <cell r="CH254" t="str">
            <v/>
          </cell>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t="str">
            <v/>
          </cell>
          <cell r="CV254" t="str">
            <v/>
          </cell>
          <cell r="CW254" t="str">
            <v/>
          </cell>
          <cell r="CX254" t="str">
            <v/>
          </cell>
          <cell r="CY254" t="str">
            <v/>
          </cell>
          <cell r="CZ254" t="str">
            <v/>
          </cell>
          <cell r="DA254" t="str">
            <v/>
          </cell>
          <cell r="DB254" t="str">
            <v/>
          </cell>
          <cell r="DC254" t="str">
            <v/>
          </cell>
          <cell r="DD254" t="str">
            <v/>
          </cell>
          <cell r="DE254" t="str">
            <v/>
          </cell>
          <cell r="DF254" t="str">
            <v/>
          </cell>
          <cell r="DG254" t="str">
            <v/>
          </cell>
          <cell r="DH254" t="str">
            <v/>
          </cell>
          <cell r="DI254" t="str">
            <v/>
          </cell>
          <cell r="DJ254" t="str">
            <v/>
          </cell>
          <cell r="DK254" t="str">
            <v/>
          </cell>
          <cell r="DL254" t="str">
            <v/>
          </cell>
          <cell r="DM254" t="str">
            <v/>
          </cell>
          <cell r="DN254" t="str">
            <v/>
          </cell>
          <cell r="DO254" t="str">
            <v/>
          </cell>
          <cell r="DP254" t="str">
            <v/>
          </cell>
          <cell r="DQ254" t="str">
            <v/>
          </cell>
          <cell r="DR254" t="str">
            <v/>
          </cell>
          <cell r="DS254" t="str">
            <v/>
          </cell>
          <cell r="DT254" t="str">
            <v/>
          </cell>
          <cell r="DU254" t="str">
            <v/>
          </cell>
          <cell r="DV254" t="str">
            <v/>
          </cell>
          <cell r="DW254" t="str">
            <v/>
          </cell>
          <cell r="DX254" t="str">
            <v/>
          </cell>
          <cell r="DY254" t="str">
            <v/>
          </cell>
          <cell r="DZ254" t="str">
            <v/>
          </cell>
          <cell r="EA254" t="str">
            <v/>
          </cell>
          <cell r="EB254" t="str">
            <v/>
          </cell>
          <cell r="EC254" t="str">
            <v/>
          </cell>
          <cell r="ED254" t="str">
            <v/>
          </cell>
          <cell r="EE254" t="str">
            <v/>
          </cell>
          <cell r="EF254" t="str">
            <v/>
          </cell>
          <cell r="EG254" t="str">
            <v/>
          </cell>
          <cell r="EH254" t="str">
            <v/>
          </cell>
          <cell r="EI254" t="str">
            <v/>
          </cell>
          <cell r="EJ254" t="str">
            <v/>
          </cell>
          <cell r="EK254" t="str">
            <v/>
          </cell>
          <cell r="EL254" t="str">
            <v/>
          </cell>
          <cell r="EM254" t="str">
            <v/>
          </cell>
          <cell r="EN254" t="str">
            <v/>
          </cell>
          <cell r="EO254" t="str">
            <v/>
          </cell>
          <cell r="EP254" t="str">
            <v/>
          </cell>
          <cell r="EQ254" t="str">
            <v/>
          </cell>
          <cell r="ER254" t="str">
            <v/>
          </cell>
          <cell r="ES254" t="str">
            <v/>
          </cell>
          <cell r="ET254" t="str">
            <v/>
          </cell>
          <cell r="EU254" t="str">
            <v/>
          </cell>
          <cell r="EV254" t="str">
            <v/>
          </cell>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t="str">
            <v/>
          </cell>
          <cell r="AB255" t="str">
            <v/>
          </cell>
          <cell r="AC255" t="str">
            <v/>
          </cell>
          <cell r="AD255" t="str">
            <v/>
          </cell>
          <cell r="AE255" t="str">
            <v/>
          </cell>
          <cell r="AF255" t="str">
            <v/>
          </cell>
          <cell r="AG255" t="str">
            <v/>
          </cell>
          <cell r="AH255" t="str">
            <v/>
          </cell>
          <cell r="AI255" t="str">
            <v/>
          </cell>
          <cell r="AJ255" t="str">
            <v/>
          </cell>
          <cell r="AK255" t="str">
            <v/>
          </cell>
          <cell r="AL255" t="str">
            <v/>
          </cell>
          <cell r="AM255" t="str">
            <v/>
          </cell>
          <cell r="AN255" t="str">
            <v/>
          </cell>
          <cell r="AO255" t="str">
            <v/>
          </cell>
          <cell r="AP255" t="str">
            <v/>
          </cell>
          <cell r="AQ255" t="str">
            <v/>
          </cell>
          <cell r="AR255" t="str">
            <v/>
          </cell>
          <cell r="AS255" t="str">
            <v/>
          </cell>
          <cell r="AT255" t="str">
            <v/>
          </cell>
          <cell r="AU255" t="str">
            <v/>
          </cell>
          <cell r="AV255" t="str">
            <v/>
          </cell>
          <cell r="AW255" t="str">
            <v/>
          </cell>
          <cell r="AX255" t="str">
            <v/>
          </cell>
          <cell r="AY255" t="str">
            <v/>
          </cell>
          <cell r="AZ255" t="str">
            <v/>
          </cell>
          <cell r="BA255" t="str">
            <v/>
          </cell>
          <cell r="BB255" t="str">
            <v/>
          </cell>
          <cell r="BC255" t="str">
            <v/>
          </cell>
          <cell r="BD255" t="str">
            <v/>
          </cell>
          <cell r="BE255" t="str">
            <v/>
          </cell>
          <cell r="BF255" t="str">
            <v/>
          </cell>
          <cell r="BG255" t="str">
            <v/>
          </cell>
          <cell r="BH255" t="str">
            <v/>
          </cell>
          <cell r="BI255" t="str">
            <v/>
          </cell>
          <cell r="BJ255" t="str">
            <v/>
          </cell>
          <cell r="BK255" t="str">
            <v/>
          </cell>
          <cell r="BL255" t="str">
            <v/>
          </cell>
          <cell r="BM255" t="str">
            <v/>
          </cell>
          <cell r="BN255" t="str">
            <v/>
          </cell>
          <cell r="BO255" t="str">
            <v/>
          </cell>
          <cell r="BP255" t="str">
            <v/>
          </cell>
          <cell r="BQ255" t="str">
            <v/>
          </cell>
          <cell r="BR255" t="str">
            <v/>
          </cell>
          <cell r="BS255" t="str">
            <v/>
          </cell>
          <cell r="BT255" t="str">
            <v/>
          </cell>
          <cell r="BU255" t="str">
            <v/>
          </cell>
          <cell r="BV255" t="str">
            <v/>
          </cell>
          <cell r="BW255" t="str">
            <v/>
          </cell>
          <cell r="BX255" t="str">
            <v/>
          </cell>
          <cell r="BY255" t="str">
            <v/>
          </cell>
          <cell r="BZ255" t="str">
            <v/>
          </cell>
          <cell r="CA255" t="str">
            <v/>
          </cell>
          <cell r="CB255" t="str">
            <v/>
          </cell>
          <cell r="CC255" t="str">
            <v/>
          </cell>
          <cell r="CD255" t="str">
            <v/>
          </cell>
          <cell r="CE255" t="str">
            <v/>
          </cell>
          <cell r="CF255" t="str">
            <v/>
          </cell>
          <cell r="CG255" t="str">
            <v/>
          </cell>
          <cell r="CH255" t="str">
            <v/>
          </cell>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t="str">
            <v/>
          </cell>
          <cell r="CV255" t="str">
            <v/>
          </cell>
          <cell r="CW255" t="str">
            <v/>
          </cell>
          <cell r="CX255" t="str">
            <v/>
          </cell>
          <cell r="CY255" t="str">
            <v/>
          </cell>
          <cell r="CZ255" t="str">
            <v/>
          </cell>
          <cell r="DA255" t="str">
            <v/>
          </cell>
          <cell r="DB255" t="str">
            <v/>
          </cell>
          <cell r="DC255" t="str">
            <v/>
          </cell>
          <cell r="DD255" t="str">
            <v/>
          </cell>
          <cell r="DE255" t="str">
            <v/>
          </cell>
          <cell r="DF255" t="str">
            <v/>
          </cell>
          <cell r="DG255" t="str">
            <v/>
          </cell>
          <cell r="DH255" t="str">
            <v/>
          </cell>
          <cell r="DI255" t="str">
            <v/>
          </cell>
          <cell r="DJ255" t="str">
            <v/>
          </cell>
          <cell r="DK255" t="str">
            <v/>
          </cell>
          <cell r="DL255" t="str">
            <v/>
          </cell>
          <cell r="DM255" t="str">
            <v/>
          </cell>
          <cell r="DN255" t="str">
            <v/>
          </cell>
          <cell r="DO255" t="str">
            <v/>
          </cell>
          <cell r="DP255" t="str">
            <v/>
          </cell>
          <cell r="DQ255" t="str">
            <v/>
          </cell>
          <cell r="DR255" t="str">
            <v/>
          </cell>
          <cell r="DS255" t="str">
            <v/>
          </cell>
          <cell r="DT255" t="str">
            <v/>
          </cell>
          <cell r="DU255" t="str">
            <v/>
          </cell>
          <cell r="DV255" t="str">
            <v/>
          </cell>
          <cell r="DW255" t="str">
            <v/>
          </cell>
          <cell r="DX255" t="str">
            <v/>
          </cell>
          <cell r="DY255" t="str">
            <v/>
          </cell>
          <cell r="DZ255" t="str">
            <v/>
          </cell>
          <cell r="EA255" t="str">
            <v/>
          </cell>
          <cell r="EB255" t="str">
            <v/>
          </cell>
          <cell r="EC255" t="str">
            <v/>
          </cell>
          <cell r="ED255" t="str">
            <v/>
          </cell>
          <cell r="EE255" t="str">
            <v/>
          </cell>
          <cell r="EF255" t="str">
            <v/>
          </cell>
          <cell r="EG255" t="str">
            <v/>
          </cell>
          <cell r="EH255" t="str">
            <v/>
          </cell>
          <cell r="EI255" t="str">
            <v/>
          </cell>
          <cell r="EJ255" t="str">
            <v/>
          </cell>
          <cell r="EK255" t="str">
            <v/>
          </cell>
          <cell r="EL255" t="str">
            <v/>
          </cell>
          <cell r="EM255" t="str">
            <v/>
          </cell>
          <cell r="EN255" t="str">
            <v/>
          </cell>
          <cell r="EO255" t="str">
            <v/>
          </cell>
          <cell r="EP255" t="str">
            <v/>
          </cell>
          <cell r="EQ255" t="str">
            <v/>
          </cell>
          <cell r="ER255" t="str">
            <v/>
          </cell>
          <cell r="ES255" t="str">
            <v/>
          </cell>
          <cell r="ET255" t="str">
            <v/>
          </cell>
          <cell r="EU255" t="str">
            <v/>
          </cell>
          <cell r="EV255" t="str">
            <v/>
          </cell>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t="str">
            <v/>
          </cell>
          <cell r="AB256" t="str">
            <v/>
          </cell>
          <cell r="AC256" t="str">
            <v/>
          </cell>
          <cell r="AD256" t="str">
            <v/>
          </cell>
          <cell r="AE256" t="str">
            <v/>
          </cell>
          <cell r="AF256" t="str">
            <v/>
          </cell>
          <cell r="AG256" t="str">
            <v/>
          </cell>
          <cell r="AH256" t="str">
            <v/>
          </cell>
          <cell r="AI256" t="str">
            <v/>
          </cell>
          <cell r="AJ256" t="str">
            <v/>
          </cell>
          <cell r="AK256" t="str">
            <v/>
          </cell>
          <cell r="AL256" t="str">
            <v/>
          </cell>
          <cell r="AM256" t="str">
            <v/>
          </cell>
          <cell r="AN256" t="str">
            <v/>
          </cell>
          <cell r="AO256" t="str">
            <v/>
          </cell>
          <cell r="AP256" t="str">
            <v/>
          </cell>
          <cell r="AQ256" t="str">
            <v/>
          </cell>
          <cell r="AR256" t="str">
            <v/>
          </cell>
          <cell r="AS256" t="str">
            <v/>
          </cell>
          <cell r="AT256" t="str">
            <v/>
          </cell>
          <cell r="AU256" t="str">
            <v/>
          </cell>
          <cell r="AV256" t="str">
            <v/>
          </cell>
          <cell r="AW256" t="str">
            <v/>
          </cell>
          <cell r="AX256" t="str">
            <v/>
          </cell>
          <cell r="AY256" t="str">
            <v/>
          </cell>
          <cell r="AZ256" t="str">
            <v/>
          </cell>
          <cell r="BA256" t="str">
            <v/>
          </cell>
          <cell r="BB256" t="str">
            <v/>
          </cell>
          <cell r="BC256" t="str">
            <v/>
          </cell>
          <cell r="BD256" t="str">
            <v/>
          </cell>
          <cell r="BE256" t="str">
            <v/>
          </cell>
          <cell r="BF256" t="str">
            <v/>
          </cell>
          <cell r="BG256" t="str">
            <v/>
          </cell>
          <cell r="BH256" t="str">
            <v/>
          </cell>
          <cell r="BI256" t="str">
            <v/>
          </cell>
          <cell r="BJ256" t="str">
            <v/>
          </cell>
          <cell r="BK256" t="str">
            <v/>
          </cell>
          <cell r="BL256" t="str">
            <v/>
          </cell>
          <cell r="BM256" t="str">
            <v/>
          </cell>
          <cell r="BN256" t="str">
            <v/>
          </cell>
          <cell r="BO256" t="str">
            <v/>
          </cell>
          <cell r="BP256" t="str">
            <v/>
          </cell>
          <cell r="BQ256" t="str">
            <v/>
          </cell>
          <cell r="BR256" t="str">
            <v/>
          </cell>
          <cell r="BS256" t="str">
            <v/>
          </cell>
          <cell r="BT256" t="str">
            <v/>
          </cell>
          <cell r="BU256" t="str">
            <v/>
          </cell>
          <cell r="BV256" t="str">
            <v/>
          </cell>
          <cell r="BW256" t="str">
            <v/>
          </cell>
          <cell r="BX256" t="str">
            <v/>
          </cell>
          <cell r="BY256" t="str">
            <v/>
          </cell>
          <cell r="BZ256" t="str">
            <v/>
          </cell>
          <cell r="CA256" t="str">
            <v/>
          </cell>
          <cell r="CB256" t="str">
            <v/>
          </cell>
          <cell r="CC256" t="str">
            <v/>
          </cell>
          <cell r="CD256" t="str">
            <v/>
          </cell>
          <cell r="CE256" t="str">
            <v/>
          </cell>
          <cell r="CF256" t="str">
            <v/>
          </cell>
          <cell r="CG256" t="str">
            <v/>
          </cell>
          <cell r="CH256" t="str">
            <v/>
          </cell>
          <cell r="CI256" t="str">
            <v/>
          </cell>
          <cell r="CJ256" t="str">
            <v/>
          </cell>
          <cell r="CK256" t="str">
            <v/>
          </cell>
          <cell r="CL256" t="str">
            <v/>
          </cell>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t="str">
            <v/>
          </cell>
          <cell r="DB256" t="str">
            <v/>
          </cell>
          <cell r="DC256" t="str">
            <v/>
          </cell>
          <cell r="DD256" t="str">
            <v/>
          </cell>
          <cell r="DE256" t="str">
            <v/>
          </cell>
          <cell r="DF256" t="str">
            <v/>
          </cell>
          <cell r="DG256" t="str">
            <v/>
          </cell>
          <cell r="DH256" t="str">
            <v/>
          </cell>
          <cell r="DI256" t="str">
            <v/>
          </cell>
          <cell r="DJ256" t="str">
            <v/>
          </cell>
          <cell r="DK256" t="str">
            <v/>
          </cell>
          <cell r="DL256" t="str">
            <v/>
          </cell>
          <cell r="DM256" t="str">
            <v/>
          </cell>
          <cell r="DN256" t="str">
            <v/>
          </cell>
          <cell r="DO256" t="str">
            <v/>
          </cell>
          <cell r="DP256" t="str">
            <v/>
          </cell>
          <cell r="DQ256" t="str">
            <v/>
          </cell>
          <cell r="DR256" t="str">
            <v/>
          </cell>
          <cell r="DS256" t="str">
            <v/>
          </cell>
          <cell r="DT256" t="str">
            <v/>
          </cell>
          <cell r="DU256" t="str">
            <v/>
          </cell>
          <cell r="DV256" t="str">
            <v/>
          </cell>
          <cell r="DW256" t="str">
            <v/>
          </cell>
          <cell r="DX256" t="str">
            <v/>
          </cell>
          <cell r="DY256" t="str">
            <v/>
          </cell>
          <cell r="DZ256" t="str">
            <v/>
          </cell>
          <cell r="EA256" t="str">
            <v/>
          </cell>
          <cell r="EB256" t="str">
            <v/>
          </cell>
          <cell r="EC256" t="str">
            <v/>
          </cell>
          <cell r="ED256" t="str">
            <v/>
          </cell>
          <cell r="EE256" t="str">
            <v/>
          </cell>
          <cell r="EF256" t="str">
            <v/>
          </cell>
          <cell r="EG256" t="str">
            <v/>
          </cell>
          <cell r="EH256" t="str">
            <v/>
          </cell>
          <cell r="EI256" t="str">
            <v/>
          </cell>
          <cell r="EJ256" t="str">
            <v/>
          </cell>
          <cell r="EK256" t="str">
            <v/>
          </cell>
          <cell r="EL256" t="str">
            <v/>
          </cell>
          <cell r="EM256" t="str">
            <v/>
          </cell>
          <cell r="EN256" t="str">
            <v/>
          </cell>
          <cell r="EO256" t="str">
            <v/>
          </cell>
          <cell r="EP256" t="str">
            <v/>
          </cell>
          <cell r="EQ256" t="str">
            <v/>
          </cell>
          <cell r="ER256" t="str">
            <v/>
          </cell>
          <cell r="ES256" t="str">
            <v/>
          </cell>
          <cell r="ET256" t="str">
            <v/>
          </cell>
          <cell r="EU256" t="str">
            <v/>
          </cell>
          <cell r="EV256" t="str">
            <v/>
          </cell>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t="str">
            <v/>
          </cell>
          <cell r="AB257" t="str">
            <v/>
          </cell>
          <cell r="AC257" t="str">
            <v/>
          </cell>
          <cell r="AD257" t="str">
            <v/>
          </cell>
          <cell r="AE257" t="str">
            <v/>
          </cell>
          <cell r="AF257" t="str">
            <v/>
          </cell>
          <cell r="AG257" t="str">
            <v/>
          </cell>
          <cell r="AH257" t="str">
            <v/>
          </cell>
          <cell r="AI257" t="str">
            <v/>
          </cell>
          <cell r="AJ257" t="str">
            <v/>
          </cell>
          <cell r="AK257" t="str">
            <v/>
          </cell>
          <cell r="AL257" t="str">
            <v/>
          </cell>
          <cell r="AM257" t="str">
            <v/>
          </cell>
          <cell r="AN257" t="str">
            <v/>
          </cell>
          <cell r="AO257" t="str">
            <v/>
          </cell>
          <cell r="AP257" t="str">
            <v/>
          </cell>
          <cell r="AQ257" t="str">
            <v/>
          </cell>
          <cell r="AR257" t="str">
            <v/>
          </cell>
          <cell r="AS257" t="str">
            <v/>
          </cell>
          <cell r="AT257" t="str">
            <v/>
          </cell>
          <cell r="AU257" t="str">
            <v/>
          </cell>
          <cell r="AV257" t="str">
            <v/>
          </cell>
          <cell r="AW257" t="str">
            <v/>
          </cell>
          <cell r="AX257" t="str">
            <v/>
          </cell>
          <cell r="AY257" t="str">
            <v/>
          </cell>
          <cell r="AZ257" t="str">
            <v/>
          </cell>
          <cell r="BA257" t="str">
            <v/>
          </cell>
          <cell r="BB257" t="str">
            <v/>
          </cell>
          <cell r="BC257" t="str">
            <v/>
          </cell>
          <cell r="BD257" t="str">
            <v/>
          </cell>
          <cell r="BE257" t="str">
            <v/>
          </cell>
          <cell r="BF257" t="str">
            <v/>
          </cell>
          <cell r="BG257" t="str">
            <v/>
          </cell>
          <cell r="BH257" t="str">
            <v/>
          </cell>
          <cell r="BI257" t="str">
            <v/>
          </cell>
          <cell r="BJ257" t="str">
            <v/>
          </cell>
          <cell r="BK257" t="str">
            <v/>
          </cell>
          <cell r="BL257" t="str">
            <v/>
          </cell>
          <cell r="BM257" t="str">
            <v/>
          </cell>
          <cell r="BN257" t="str">
            <v/>
          </cell>
          <cell r="BO257" t="str">
            <v/>
          </cell>
          <cell r="BP257" t="str">
            <v/>
          </cell>
          <cell r="BQ257" t="str">
            <v/>
          </cell>
          <cell r="BR257" t="str">
            <v/>
          </cell>
          <cell r="BS257" t="str">
            <v/>
          </cell>
          <cell r="BT257" t="str">
            <v/>
          </cell>
          <cell r="BU257" t="str">
            <v/>
          </cell>
          <cell r="BV257" t="str">
            <v/>
          </cell>
          <cell r="BW257" t="str">
            <v/>
          </cell>
          <cell r="BX257" t="str">
            <v/>
          </cell>
          <cell r="BY257" t="str">
            <v/>
          </cell>
          <cell r="BZ257" t="str">
            <v/>
          </cell>
          <cell r="CA257" t="str">
            <v/>
          </cell>
          <cell r="CB257" t="str">
            <v/>
          </cell>
          <cell r="CC257" t="str">
            <v/>
          </cell>
          <cell r="CD257" t="str">
            <v/>
          </cell>
          <cell r="CE257" t="str">
            <v/>
          </cell>
          <cell r="CF257" t="str">
            <v/>
          </cell>
          <cell r="CG257" t="str">
            <v/>
          </cell>
          <cell r="CH257" t="str">
            <v/>
          </cell>
          <cell r="CI257" t="str">
            <v/>
          </cell>
          <cell r="CJ257" t="str">
            <v/>
          </cell>
          <cell r="CK257" t="str">
            <v/>
          </cell>
          <cell r="CL257" t="str">
            <v/>
          </cell>
          <cell r="CM257" t="str">
            <v/>
          </cell>
          <cell r="CN257" t="str">
            <v/>
          </cell>
          <cell r="CO257" t="str">
            <v/>
          </cell>
          <cell r="CP257" t="str">
            <v/>
          </cell>
          <cell r="CQ257" t="str">
            <v/>
          </cell>
          <cell r="CR257">
            <v>125</v>
          </cell>
          <cell r="CS257">
            <v>250</v>
          </cell>
          <cell r="CT257">
            <v>375</v>
          </cell>
          <cell r="CU257">
            <v>500</v>
          </cell>
          <cell r="CV257">
            <v>500</v>
          </cell>
          <cell r="CW257">
            <v>500</v>
          </cell>
          <cell r="CX257">
            <v>500</v>
          </cell>
          <cell r="CY257">
            <v>500</v>
          </cell>
          <cell r="CZ257">
            <v>500</v>
          </cell>
          <cell r="DA257">
            <v>500</v>
          </cell>
          <cell r="DB257">
            <v>500</v>
          </cell>
          <cell r="DC257" t="str">
            <v/>
          </cell>
          <cell r="DD257" t="str">
            <v/>
          </cell>
          <cell r="DE257" t="str">
            <v/>
          </cell>
          <cell r="DF257" t="str">
            <v/>
          </cell>
          <cell r="DG257" t="str">
            <v/>
          </cell>
          <cell r="DH257" t="str">
            <v/>
          </cell>
          <cell r="DI257" t="str">
            <v/>
          </cell>
          <cell r="DJ257" t="str">
            <v/>
          </cell>
          <cell r="DK257" t="str">
            <v/>
          </cell>
          <cell r="DL257" t="str">
            <v/>
          </cell>
          <cell r="DM257" t="str">
            <v/>
          </cell>
          <cell r="DN257" t="str">
            <v/>
          </cell>
          <cell r="DO257" t="str">
            <v/>
          </cell>
          <cell r="DP257" t="str">
            <v/>
          </cell>
          <cell r="DQ257" t="str">
            <v/>
          </cell>
          <cell r="DR257" t="str">
            <v/>
          </cell>
          <cell r="DS257" t="str">
            <v/>
          </cell>
          <cell r="DT257" t="str">
            <v/>
          </cell>
          <cell r="DU257" t="str">
            <v/>
          </cell>
          <cell r="DV257" t="str">
            <v/>
          </cell>
          <cell r="DW257" t="str">
            <v/>
          </cell>
          <cell r="DX257" t="str">
            <v/>
          </cell>
          <cell r="DY257" t="str">
            <v/>
          </cell>
          <cell r="DZ257" t="str">
            <v/>
          </cell>
          <cell r="EA257" t="str">
            <v/>
          </cell>
          <cell r="EB257" t="str">
            <v/>
          </cell>
          <cell r="EC257" t="str">
            <v/>
          </cell>
          <cell r="ED257" t="str">
            <v/>
          </cell>
          <cell r="EE257" t="str">
            <v/>
          </cell>
          <cell r="EF257" t="str">
            <v/>
          </cell>
          <cell r="EG257" t="str">
            <v/>
          </cell>
          <cell r="EH257" t="str">
            <v/>
          </cell>
          <cell r="EI257" t="str">
            <v/>
          </cell>
          <cell r="EJ257" t="str">
            <v/>
          </cell>
          <cell r="EK257" t="str">
            <v/>
          </cell>
          <cell r="EL257" t="str">
            <v/>
          </cell>
          <cell r="EM257" t="str">
            <v/>
          </cell>
          <cell r="EN257" t="str">
            <v/>
          </cell>
          <cell r="EO257" t="str">
            <v/>
          </cell>
          <cell r="EP257" t="str">
            <v/>
          </cell>
          <cell r="EQ257" t="str">
            <v/>
          </cell>
          <cell r="ER257" t="str">
            <v/>
          </cell>
          <cell r="ES257" t="str">
            <v/>
          </cell>
          <cell r="ET257" t="str">
            <v/>
          </cell>
          <cell r="EU257" t="str">
            <v/>
          </cell>
          <cell r="EV257" t="str">
            <v/>
          </cell>
        </row>
        <row r="259">
          <cell r="T259" t="str">
            <v>BUDGET FORECAST</v>
          </cell>
          <cell r="AA259" t="str">
            <v/>
          </cell>
          <cell r="AB259" t="str">
            <v/>
          </cell>
          <cell r="AC259" t="str">
            <v/>
          </cell>
          <cell r="AD259" t="str">
            <v/>
          </cell>
          <cell r="AE259" t="str">
            <v/>
          </cell>
          <cell r="AF259" t="str">
            <v/>
          </cell>
          <cell r="AG259" t="str">
            <v/>
          </cell>
          <cell r="AH259" t="str">
            <v/>
          </cell>
          <cell r="AI259" t="str">
            <v/>
          </cell>
          <cell r="AJ259" t="str">
            <v/>
          </cell>
          <cell r="AK259" t="str">
            <v/>
          </cell>
          <cell r="AL259" t="str">
            <v/>
          </cell>
          <cell r="AM259" t="str">
            <v/>
          </cell>
          <cell r="AN259" t="str">
            <v/>
          </cell>
          <cell r="AO259" t="str">
            <v/>
          </cell>
          <cell r="AP259" t="str">
            <v/>
          </cell>
          <cell r="AQ259" t="str">
            <v/>
          </cell>
          <cell r="AR259" t="str">
            <v/>
          </cell>
          <cell r="AS259" t="str">
            <v/>
          </cell>
          <cell r="AT259" t="str">
            <v/>
          </cell>
          <cell r="AU259" t="str">
            <v/>
          </cell>
          <cell r="AV259" t="str">
            <v/>
          </cell>
          <cell r="AW259" t="str">
            <v/>
          </cell>
          <cell r="AX259" t="str">
            <v/>
          </cell>
          <cell r="AY259" t="str">
            <v/>
          </cell>
          <cell r="AZ259" t="str">
            <v/>
          </cell>
          <cell r="BA259" t="str">
            <v/>
          </cell>
          <cell r="BB259" t="str">
            <v/>
          </cell>
          <cell r="BC259" t="str">
            <v/>
          </cell>
          <cell r="BD259" t="str">
            <v/>
          </cell>
          <cell r="BE259" t="str">
            <v/>
          </cell>
          <cell r="BF259" t="str">
            <v/>
          </cell>
          <cell r="BG259" t="str">
            <v/>
          </cell>
          <cell r="BH259" t="str">
            <v/>
          </cell>
          <cell r="BI259" t="str">
            <v/>
          </cell>
          <cell r="BJ259" t="str">
            <v/>
          </cell>
          <cell r="BK259" t="str">
            <v/>
          </cell>
          <cell r="BL259" t="str">
            <v/>
          </cell>
          <cell r="BM259" t="str">
            <v/>
          </cell>
          <cell r="BN259" t="str">
            <v/>
          </cell>
          <cell r="BO259" t="str">
            <v/>
          </cell>
          <cell r="BP259" t="str">
            <v/>
          </cell>
          <cell r="BQ259" t="str">
            <v/>
          </cell>
          <cell r="BR259" t="str">
            <v/>
          </cell>
          <cell r="BS259" t="str">
            <v/>
          </cell>
          <cell r="BT259" t="str">
            <v/>
          </cell>
          <cell r="BU259" t="str">
            <v/>
          </cell>
          <cell r="BV259" t="str">
            <v/>
          </cell>
          <cell r="BW259" t="str">
            <v/>
          </cell>
          <cell r="BX259" t="str">
            <v/>
          </cell>
          <cell r="BY259" t="str">
            <v/>
          </cell>
          <cell r="BZ259" t="str">
            <v/>
          </cell>
          <cell r="CA259" t="str">
            <v/>
          </cell>
          <cell r="CB259" t="str">
            <v/>
          </cell>
          <cell r="CC259" t="str">
            <v/>
          </cell>
          <cell r="CD259" t="str">
            <v/>
          </cell>
          <cell r="CE259" t="str">
            <v/>
          </cell>
          <cell r="CF259" t="str">
            <v/>
          </cell>
          <cell r="CG259" t="str">
            <v/>
          </cell>
          <cell r="CH259" t="str">
            <v/>
          </cell>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t="str">
            <v/>
          </cell>
          <cell r="CV259" t="str">
            <v/>
          </cell>
          <cell r="CW259" t="str">
            <v/>
          </cell>
          <cell r="CX259" t="str">
            <v/>
          </cell>
          <cell r="CY259" t="str">
            <v/>
          </cell>
          <cell r="CZ259" t="str">
            <v/>
          </cell>
          <cell r="DA259" t="str">
            <v/>
          </cell>
          <cell r="DB259" t="str">
            <v/>
          </cell>
          <cell r="DC259" t="str">
            <v/>
          </cell>
          <cell r="DD259" t="str">
            <v/>
          </cell>
          <cell r="DE259" t="str">
            <v/>
          </cell>
          <cell r="DF259" t="str">
            <v/>
          </cell>
          <cell r="DG259" t="str">
            <v/>
          </cell>
          <cell r="DH259" t="str">
            <v/>
          </cell>
          <cell r="DI259" t="str">
            <v/>
          </cell>
          <cell r="DJ259" t="str">
            <v/>
          </cell>
          <cell r="DK259" t="str">
            <v/>
          </cell>
          <cell r="DL259" t="str">
            <v/>
          </cell>
          <cell r="DM259" t="str">
            <v/>
          </cell>
          <cell r="DN259" t="str">
            <v/>
          </cell>
          <cell r="DO259" t="str">
            <v/>
          </cell>
          <cell r="DP259" t="str">
            <v/>
          </cell>
          <cell r="DQ259" t="str">
            <v/>
          </cell>
          <cell r="DR259" t="str">
            <v/>
          </cell>
          <cell r="DS259" t="str">
            <v/>
          </cell>
          <cell r="DT259" t="str">
            <v/>
          </cell>
          <cell r="DU259" t="str">
            <v/>
          </cell>
          <cell r="DV259" t="str">
            <v/>
          </cell>
          <cell r="DW259" t="str">
            <v/>
          </cell>
          <cell r="DX259" t="str">
            <v/>
          </cell>
          <cell r="DY259" t="str">
            <v/>
          </cell>
          <cell r="DZ259" t="str">
            <v/>
          </cell>
          <cell r="EA259" t="str">
            <v/>
          </cell>
          <cell r="EB259" t="str">
            <v/>
          </cell>
          <cell r="EC259" t="str">
            <v/>
          </cell>
          <cell r="ED259" t="str">
            <v/>
          </cell>
          <cell r="EE259" t="str">
            <v/>
          </cell>
          <cell r="EF259" t="str">
            <v/>
          </cell>
          <cell r="EG259" t="str">
            <v/>
          </cell>
          <cell r="EH259" t="str">
            <v/>
          </cell>
          <cell r="EI259" t="str">
            <v/>
          </cell>
          <cell r="EJ259" t="str">
            <v/>
          </cell>
          <cell r="EK259" t="str">
            <v/>
          </cell>
          <cell r="EL259" t="str">
            <v/>
          </cell>
          <cell r="EM259" t="str">
            <v/>
          </cell>
          <cell r="EN259" t="str">
            <v/>
          </cell>
          <cell r="EO259" t="str">
            <v/>
          </cell>
          <cell r="EP259" t="str">
            <v/>
          </cell>
          <cell r="EQ259" t="str">
            <v/>
          </cell>
          <cell r="ER259" t="str">
            <v/>
          </cell>
          <cell r="ES259" t="str">
            <v/>
          </cell>
          <cell r="ET259" t="str">
            <v/>
          </cell>
          <cell r="EU259" t="str">
            <v/>
          </cell>
          <cell r="EV259" t="str">
            <v/>
          </cell>
          <cell r="EW259" t="str">
            <v/>
          </cell>
          <cell r="EX259" t="str">
            <v/>
          </cell>
          <cell r="EY259" t="str">
            <v/>
          </cell>
          <cell r="EZ259" t="str">
            <v/>
          </cell>
          <cell r="FA259" t="str">
            <v/>
          </cell>
          <cell r="FB259" t="str">
            <v/>
          </cell>
          <cell r="FC259" t="str">
            <v/>
          </cell>
          <cell r="FD259" t="str">
            <v/>
          </cell>
          <cell r="FE259" t="str">
            <v/>
          </cell>
          <cell r="FF259" t="str">
            <v/>
          </cell>
          <cell r="FG259" t="str">
            <v/>
          </cell>
          <cell r="FH259" t="str">
            <v/>
          </cell>
          <cell r="FI259" t="str">
            <v/>
          </cell>
        </row>
        <row r="260">
          <cell r="T260" t="str">
            <v>BUDGET FORECAST</v>
          </cell>
          <cell r="V260" t="str">
            <v>PRE PROD</v>
          </cell>
          <cell r="W260">
            <v>30</v>
          </cell>
          <cell r="X260">
            <v>157500</v>
          </cell>
          <cell r="AA260" t="str">
            <v/>
          </cell>
          <cell r="AB260" t="str">
            <v/>
          </cell>
          <cell r="AC260" t="str">
            <v/>
          </cell>
          <cell r="AD260" t="str">
            <v/>
          </cell>
          <cell r="AE260" t="str">
            <v/>
          </cell>
          <cell r="AF260" t="str">
            <v/>
          </cell>
          <cell r="AG260" t="str">
            <v/>
          </cell>
          <cell r="AH260" t="str">
            <v/>
          </cell>
          <cell r="AI260" t="str">
            <v/>
          </cell>
          <cell r="AJ260" t="str">
            <v/>
          </cell>
          <cell r="AK260" t="str">
            <v/>
          </cell>
          <cell r="AL260" t="str">
            <v/>
          </cell>
          <cell r="AM260" t="str">
            <v/>
          </cell>
          <cell r="AN260" t="str">
            <v/>
          </cell>
          <cell r="AO260" t="str">
            <v/>
          </cell>
          <cell r="AP260" t="str">
            <v/>
          </cell>
          <cell r="AQ260" t="str">
            <v/>
          </cell>
          <cell r="AR260" t="str">
            <v/>
          </cell>
          <cell r="AS260" t="str">
            <v/>
          </cell>
          <cell r="AT260" t="str">
            <v/>
          </cell>
          <cell r="AU260" t="str">
            <v/>
          </cell>
          <cell r="AV260" t="str">
            <v/>
          </cell>
          <cell r="AW260" t="str">
            <v/>
          </cell>
          <cell r="AX260" t="str">
            <v/>
          </cell>
          <cell r="AY260" t="str">
            <v/>
          </cell>
          <cell r="AZ260" t="str">
            <v/>
          </cell>
          <cell r="BA260" t="str">
            <v/>
          </cell>
          <cell r="BB260" t="str">
            <v/>
          </cell>
          <cell r="BC260" t="str">
            <v/>
          </cell>
          <cell r="BD260" t="str">
            <v/>
          </cell>
          <cell r="BE260" t="str">
            <v/>
          </cell>
          <cell r="BF260" t="str">
            <v/>
          </cell>
          <cell r="BG260" t="str">
            <v/>
          </cell>
          <cell r="BH260" t="str">
            <v/>
          </cell>
          <cell r="BI260" t="str">
            <v/>
          </cell>
          <cell r="BJ260" t="str">
            <v/>
          </cell>
          <cell r="BK260" t="str">
            <v/>
          </cell>
          <cell r="BL260" t="str">
            <v/>
          </cell>
          <cell r="BM260" t="str">
            <v/>
          </cell>
          <cell r="BN260" t="str">
            <v/>
          </cell>
          <cell r="BO260" t="str">
            <v/>
          </cell>
          <cell r="BP260" t="str">
            <v/>
          </cell>
          <cell r="BQ260" t="str">
            <v/>
          </cell>
          <cell r="BR260" t="str">
            <v/>
          </cell>
          <cell r="BS260" t="str">
            <v/>
          </cell>
          <cell r="BT260" t="str">
            <v/>
          </cell>
          <cell r="BU260" t="str">
            <v/>
          </cell>
          <cell r="BV260" t="str">
            <v/>
          </cell>
          <cell r="BW260" t="str">
            <v/>
          </cell>
          <cell r="BX260" t="str">
            <v/>
          </cell>
          <cell r="BY260" t="str">
            <v/>
          </cell>
          <cell r="BZ260" t="str">
            <v/>
          </cell>
          <cell r="CA260" t="str">
            <v/>
          </cell>
          <cell r="CB260" t="str">
            <v/>
          </cell>
          <cell r="CC260" t="str">
            <v/>
          </cell>
          <cell r="CD260" t="str">
            <v/>
          </cell>
          <cell r="CE260" t="str">
            <v/>
          </cell>
          <cell r="CF260" t="str">
            <v/>
          </cell>
          <cell r="CG260" t="str">
            <v/>
          </cell>
          <cell r="CH260" t="str">
            <v/>
          </cell>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t="str">
            <v/>
          </cell>
          <cell r="CV260" t="str">
            <v/>
          </cell>
          <cell r="CW260" t="str">
            <v/>
          </cell>
          <cell r="CX260" t="str">
            <v/>
          </cell>
          <cell r="CY260" t="str">
            <v/>
          </cell>
          <cell r="CZ260" t="str">
            <v/>
          </cell>
          <cell r="DA260" t="str">
            <v/>
          </cell>
          <cell r="DB260" t="str">
            <v/>
          </cell>
          <cell r="DC260" t="str">
            <v/>
          </cell>
          <cell r="DD260" t="str">
            <v/>
          </cell>
          <cell r="DE260" t="str">
            <v/>
          </cell>
          <cell r="DF260" t="str">
            <v/>
          </cell>
          <cell r="DG260" t="str">
            <v/>
          </cell>
          <cell r="DH260" t="str">
            <v/>
          </cell>
          <cell r="DI260" t="str">
            <v/>
          </cell>
          <cell r="DJ260" t="str">
            <v/>
          </cell>
          <cell r="DK260" t="str">
            <v/>
          </cell>
          <cell r="DL260" t="str">
            <v/>
          </cell>
          <cell r="DM260" t="str">
            <v/>
          </cell>
          <cell r="DN260" t="str">
            <v/>
          </cell>
          <cell r="DO260" t="str">
            <v/>
          </cell>
          <cell r="DP260" t="str">
            <v/>
          </cell>
          <cell r="DQ260" t="str">
            <v/>
          </cell>
          <cell r="DR260" t="str">
            <v/>
          </cell>
          <cell r="DS260" t="str">
            <v/>
          </cell>
          <cell r="DT260" t="str">
            <v/>
          </cell>
          <cell r="DU260" t="str">
            <v/>
          </cell>
          <cell r="DV260" t="str">
            <v/>
          </cell>
          <cell r="DW260" t="str">
            <v/>
          </cell>
          <cell r="DX260" t="str">
            <v/>
          </cell>
          <cell r="DY260" t="str">
            <v/>
          </cell>
          <cell r="DZ260" t="str">
            <v/>
          </cell>
          <cell r="EA260" t="str">
            <v/>
          </cell>
          <cell r="EB260" t="str">
            <v/>
          </cell>
          <cell r="EC260" t="str">
            <v/>
          </cell>
          <cell r="ED260" t="str">
            <v/>
          </cell>
          <cell r="EE260" t="str">
            <v/>
          </cell>
          <cell r="EF260" t="str">
            <v/>
          </cell>
          <cell r="EG260" t="str">
            <v/>
          </cell>
          <cell r="EH260" t="str">
            <v/>
          </cell>
          <cell r="EI260" t="str">
            <v/>
          </cell>
          <cell r="EJ260" t="str">
            <v/>
          </cell>
          <cell r="EK260" t="str">
            <v/>
          </cell>
          <cell r="EL260" t="str">
            <v/>
          </cell>
          <cell r="EM260" t="str">
            <v/>
          </cell>
          <cell r="EN260" t="str">
            <v/>
          </cell>
          <cell r="EO260" t="str">
            <v/>
          </cell>
          <cell r="EP260" t="str">
            <v/>
          </cell>
          <cell r="EQ260" t="str">
            <v/>
          </cell>
          <cell r="ER260" t="str">
            <v/>
          </cell>
          <cell r="ES260" t="str">
            <v/>
          </cell>
          <cell r="ET260" t="str">
            <v/>
          </cell>
          <cell r="EU260" t="str">
            <v/>
          </cell>
          <cell r="EV260" t="str">
            <v/>
          </cell>
          <cell r="EW260" t="str">
            <v/>
          </cell>
          <cell r="EX260" t="str">
            <v/>
          </cell>
          <cell r="EY260" t="str">
            <v/>
          </cell>
          <cell r="EZ260" t="str">
            <v/>
          </cell>
          <cell r="FA260" t="str">
            <v/>
          </cell>
          <cell r="FB260" t="str">
            <v/>
          </cell>
          <cell r="FC260" t="str">
            <v/>
          </cell>
          <cell r="FD260" t="str">
            <v/>
          </cell>
          <cell r="FE260" t="str">
            <v/>
          </cell>
          <cell r="FF260" t="str">
            <v/>
          </cell>
          <cell r="FG260" t="str">
            <v/>
          </cell>
          <cell r="FH260" t="str">
            <v/>
          </cell>
          <cell r="FI260" t="str">
            <v/>
          </cell>
        </row>
        <row r="261">
          <cell r="V261" t="str">
            <v>PRE PROD</v>
          </cell>
          <cell r="W261">
            <v>30</v>
          </cell>
          <cell r="X261">
            <v>157500</v>
          </cell>
          <cell r="AA261" t="str">
            <v/>
          </cell>
          <cell r="AB261" t="str">
            <v/>
          </cell>
          <cell r="AC261" t="str">
            <v/>
          </cell>
          <cell r="AD261" t="str">
            <v/>
          </cell>
          <cell r="AE261" t="str">
            <v/>
          </cell>
          <cell r="AF261" t="str">
            <v/>
          </cell>
          <cell r="AG261" t="str">
            <v/>
          </cell>
          <cell r="AH261" t="str">
            <v/>
          </cell>
          <cell r="AI261" t="str">
            <v/>
          </cell>
          <cell r="AJ261" t="str">
            <v/>
          </cell>
          <cell r="AK261" t="str">
            <v/>
          </cell>
          <cell r="AL261" t="str">
            <v/>
          </cell>
          <cell r="AM261" t="str">
            <v/>
          </cell>
          <cell r="AN261" t="str">
            <v/>
          </cell>
          <cell r="AO261" t="str">
            <v/>
          </cell>
          <cell r="AP261" t="str">
            <v/>
          </cell>
          <cell r="AQ261" t="str">
            <v/>
          </cell>
          <cell r="AR261" t="str">
            <v/>
          </cell>
          <cell r="AS261" t="str">
            <v/>
          </cell>
          <cell r="AT261" t="str">
            <v/>
          </cell>
          <cell r="AU261" t="str">
            <v/>
          </cell>
          <cell r="AV261" t="str">
            <v/>
          </cell>
          <cell r="AW261" t="str">
            <v/>
          </cell>
          <cell r="AX261" t="str">
            <v/>
          </cell>
          <cell r="AY261" t="str">
            <v/>
          </cell>
          <cell r="AZ261" t="str">
            <v/>
          </cell>
          <cell r="BA261" t="str">
            <v/>
          </cell>
          <cell r="BB261" t="str">
            <v/>
          </cell>
          <cell r="BC261" t="str">
            <v/>
          </cell>
          <cell r="BD261" t="str">
            <v/>
          </cell>
          <cell r="BE261" t="str">
            <v/>
          </cell>
          <cell r="BF261" t="str">
            <v/>
          </cell>
          <cell r="BG261" t="str">
            <v/>
          </cell>
          <cell r="BH261" t="str">
            <v/>
          </cell>
          <cell r="BI261" t="str">
            <v/>
          </cell>
          <cell r="BJ261" t="str">
            <v/>
          </cell>
          <cell r="BK261" t="str">
            <v/>
          </cell>
          <cell r="BL261" t="str">
            <v/>
          </cell>
          <cell r="BM261" t="str">
            <v/>
          </cell>
          <cell r="BN261" t="str">
            <v/>
          </cell>
          <cell r="BO261" t="str">
            <v/>
          </cell>
          <cell r="BP261" t="str">
            <v/>
          </cell>
          <cell r="BQ261" t="str">
            <v/>
          </cell>
          <cell r="BR261" t="str">
            <v/>
          </cell>
          <cell r="BS261" t="str">
            <v/>
          </cell>
          <cell r="BT261" t="str">
            <v/>
          </cell>
          <cell r="BU261" t="str">
            <v/>
          </cell>
          <cell r="BV261" t="str">
            <v/>
          </cell>
          <cell r="BW261" t="str">
            <v/>
          </cell>
          <cell r="BX261" t="str">
            <v/>
          </cell>
          <cell r="BY261" t="str">
            <v/>
          </cell>
          <cell r="BZ261" t="str">
            <v/>
          </cell>
          <cell r="CA261" t="str">
            <v/>
          </cell>
          <cell r="CB261" t="str">
            <v/>
          </cell>
          <cell r="CC261" t="str">
            <v/>
          </cell>
          <cell r="CD261" t="str">
            <v/>
          </cell>
          <cell r="CE261" t="str">
            <v/>
          </cell>
          <cell r="CF261" t="str">
            <v/>
          </cell>
          <cell r="CG261" t="str">
            <v/>
          </cell>
          <cell r="CH261" t="str">
            <v/>
          </cell>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t="str">
            <v/>
          </cell>
          <cell r="CV261" t="str">
            <v/>
          </cell>
          <cell r="CW261" t="str">
            <v/>
          </cell>
          <cell r="CX261" t="str">
            <v/>
          </cell>
          <cell r="CY261" t="str">
            <v/>
          </cell>
          <cell r="CZ261" t="str">
            <v/>
          </cell>
          <cell r="DA261" t="str">
            <v/>
          </cell>
          <cell r="DB261" t="str">
            <v/>
          </cell>
          <cell r="DC261" t="str">
            <v/>
          </cell>
          <cell r="DD261" t="str">
            <v/>
          </cell>
          <cell r="DE261" t="str">
            <v/>
          </cell>
          <cell r="DF261" t="str">
            <v/>
          </cell>
          <cell r="DG261" t="str">
            <v/>
          </cell>
          <cell r="DH261" t="str">
            <v/>
          </cell>
          <cell r="DI261" t="str">
            <v/>
          </cell>
          <cell r="DJ261" t="str">
            <v/>
          </cell>
          <cell r="DK261" t="str">
            <v/>
          </cell>
          <cell r="DL261" t="str">
            <v/>
          </cell>
          <cell r="DM261" t="str">
            <v/>
          </cell>
          <cell r="DN261" t="str">
            <v/>
          </cell>
          <cell r="DO261" t="str">
            <v/>
          </cell>
          <cell r="DP261" t="str">
            <v/>
          </cell>
          <cell r="DQ261" t="str">
            <v/>
          </cell>
          <cell r="DR261" t="str">
            <v/>
          </cell>
          <cell r="DS261" t="str">
            <v/>
          </cell>
          <cell r="DT261" t="str">
            <v/>
          </cell>
          <cell r="DU261" t="str">
            <v/>
          </cell>
          <cell r="DV261" t="str">
            <v/>
          </cell>
          <cell r="DW261" t="str">
            <v/>
          </cell>
          <cell r="DX261" t="str">
            <v/>
          </cell>
          <cell r="DY261" t="str">
            <v/>
          </cell>
          <cell r="DZ261" t="str">
            <v/>
          </cell>
          <cell r="EA261" t="str">
            <v/>
          </cell>
          <cell r="EB261" t="str">
            <v/>
          </cell>
          <cell r="EC261" t="str">
            <v/>
          </cell>
          <cell r="ED261" t="str">
            <v/>
          </cell>
          <cell r="EE261" t="str">
            <v/>
          </cell>
          <cell r="EF261" t="str">
            <v/>
          </cell>
          <cell r="EG261" t="str">
            <v/>
          </cell>
          <cell r="EH261" t="str">
            <v/>
          </cell>
          <cell r="EI261" t="str">
            <v/>
          </cell>
          <cell r="EJ261" t="str">
            <v/>
          </cell>
          <cell r="EK261" t="str">
            <v/>
          </cell>
          <cell r="EL261" t="str">
            <v/>
          </cell>
          <cell r="EM261" t="str">
            <v/>
          </cell>
          <cell r="EN261" t="str">
            <v/>
          </cell>
          <cell r="EO261" t="str">
            <v/>
          </cell>
          <cell r="EP261" t="str">
            <v/>
          </cell>
          <cell r="EQ261" t="str">
            <v/>
          </cell>
          <cell r="ER261" t="str">
            <v/>
          </cell>
          <cell r="ES261" t="str">
            <v/>
          </cell>
          <cell r="ET261" t="str">
            <v/>
          </cell>
          <cell r="EU261" t="str">
            <v/>
          </cell>
          <cell r="EV261" t="str">
            <v/>
          </cell>
          <cell r="EW261" t="str">
            <v/>
          </cell>
          <cell r="EX261" t="str">
            <v/>
          </cell>
          <cell r="EY261" t="str">
            <v/>
          </cell>
          <cell r="EZ261" t="str">
            <v/>
          </cell>
          <cell r="FA261" t="str">
            <v/>
          </cell>
          <cell r="FB261" t="str">
            <v/>
          </cell>
          <cell r="FC261" t="str">
            <v/>
          </cell>
          <cell r="FD261" t="str">
            <v/>
          </cell>
          <cell r="FE261" t="str">
            <v/>
          </cell>
          <cell r="FF261" t="str">
            <v/>
          </cell>
          <cell r="FG261" t="str">
            <v/>
          </cell>
          <cell r="FH261" t="str">
            <v/>
          </cell>
          <cell r="FI261" t="str">
            <v/>
          </cell>
        </row>
        <row r="262">
          <cell r="V262" t="str">
            <v>PRODUCTION</v>
          </cell>
          <cell r="W262">
            <v>150</v>
          </cell>
          <cell r="X262">
            <v>712500</v>
          </cell>
          <cell r="AA262" t="str">
            <v/>
          </cell>
          <cell r="AB262" t="str">
            <v/>
          </cell>
          <cell r="AC262" t="str">
            <v/>
          </cell>
          <cell r="AD262" t="str">
            <v/>
          </cell>
          <cell r="AE262" t="str">
            <v/>
          </cell>
          <cell r="AF262" t="str">
            <v/>
          </cell>
          <cell r="AG262" t="str">
            <v/>
          </cell>
          <cell r="AH262" t="str">
            <v/>
          </cell>
          <cell r="AI262" t="str">
            <v/>
          </cell>
          <cell r="AJ262" t="str">
            <v/>
          </cell>
          <cell r="AK262" t="str">
            <v/>
          </cell>
          <cell r="AL262" t="str">
            <v/>
          </cell>
          <cell r="AM262" t="str">
            <v/>
          </cell>
          <cell r="AN262" t="str">
            <v/>
          </cell>
          <cell r="AO262" t="str">
            <v/>
          </cell>
          <cell r="AP262" t="str">
            <v/>
          </cell>
          <cell r="AQ262" t="str">
            <v/>
          </cell>
          <cell r="AR262" t="str">
            <v/>
          </cell>
          <cell r="AS262" t="str">
            <v/>
          </cell>
          <cell r="AT262" t="str">
            <v/>
          </cell>
          <cell r="AU262" t="str">
            <v/>
          </cell>
          <cell r="AV262" t="str">
            <v/>
          </cell>
          <cell r="AW262" t="str">
            <v/>
          </cell>
          <cell r="AX262" t="str">
            <v/>
          </cell>
          <cell r="AY262" t="str">
            <v/>
          </cell>
          <cell r="AZ262" t="str">
            <v/>
          </cell>
          <cell r="BA262" t="str">
            <v/>
          </cell>
          <cell r="BB262" t="str">
            <v/>
          </cell>
          <cell r="BC262" t="str">
            <v/>
          </cell>
          <cell r="BD262" t="str">
            <v/>
          </cell>
          <cell r="BE262" t="str">
            <v/>
          </cell>
          <cell r="BF262" t="str">
            <v/>
          </cell>
          <cell r="BG262" t="str">
            <v/>
          </cell>
          <cell r="BH262" t="str">
            <v/>
          </cell>
          <cell r="BI262" t="str">
            <v/>
          </cell>
          <cell r="BJ262" t="str">
            <v/>
          </cell>
          <cell r="BK262" t="str">
            <v/>
          </cell>
          <cell r="BL262" t="str">
            <v/>
          </cell>
          <cell r="BM262" t="str">
            <v/>
          </cell>
          <cell r="BN262" t="str">
            <v/>
          </cell>
          <cell r="BO262" t="str">
            <v/>
          </cell>
          <cell r="BP262" t="str">
            <v/>
          </cell>
          <cell r="BQ262" t="str">
            <v/>
          </cell>
          <cell r="BR262" t="str">
            <v/>
          </cell>
          <cell r="BS262" t="str">
            <v/>
          </cell>
          <cell r="BT262" t="str">
            <v/>
          </cell>
          <cell r="BU262" t="str">
            <v/>
          </cell>
          <cell r="BV262" t="str">
            <v/>
          </cell>
          <cell r="BW262" t="str">
            <v/>
          </cell>
          <cell r="BX262" t="str">
            <v/>
          </cell>
          <cell r="BY262" t="str">
            <v/>
          </cell>
          <cell r="BZ262" t="str">
            <v/>
          </cell>
          <cell r="CA262" t="str">
            <v/>
          </cell>
          <cell r="CB262" t="str">
            <v/>
          </cell>
          <cell r="CC262" t="str">
            <v/>
          </cell>
          <cell r="CD262" t="str">
            <v/>
          </cell>
          <cell r="CE262" t="str">
            <v/>
          </cell>
          <cell r="CF262" t="str">
            <v/>
          </cell>
          <cell r="CG262" t="str">
            <v/>
          </cell>
          <cell r="CH262" t="str">
            <v/>
          </cell>
          <cell r="CI262" t="str">
            <v/>
          </cell>
          <cell r="CJ262" t="str">
            <v/>
          </cell>
          <cell r="CK262" t="str">
            <v/>
          </cell>
          <cell r="CL262" t="str">
            <v/>
          </cell>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t="str">
            <v/>
          </cell>
          <cell r="DB262" t="str">
            <v/>
          </cell>
          <cell r="DC262" t="str">
            <v/>
          </cell>
          <cell r="DD262" t="str">
            <v/>
          </cell>
          <cell r="DE262" t="str">
            <v/>
          </cell>
          <cell r="DF262" t="str">
            <v/>
          </cell>
          <cell r="DG262" t="str">
            <v/>
          </cell>
          <cell r="DH262" t="str">
            <v/>
          </cell>
          <cell r="DI262" t="str">
            <v/>
          </cell>
          <cell r="DJ262" t="str">
            <v/>
          </cell>
          <cell r="DK262" t="str">
            <v/>
          </cell>
          <cell r="DL262" t="str">
            <v/>
          </cell>
          <cell r="DM262" t="str">
            <v/>
          </cell>
          <cell r="DN262" t="str">
            <v/>
          </cell>
          <cell r="DO262" t="str">
            <v/>
          </cell>
          <cell r="DP262" t="str">
            <v/>
          </cell>
          <cell r="DQ262" t="str">
            <v/>
          </cell>
          <cell r="DR262" t="str">
            <v/>
          </cell>
          <cell r="DS262" t="str">
            <v/>
          </cell>
          <cell r="DT262" t="str">
            <v/>
          </cell>
          <cell r="DU262" t="str">
            <v/>
          </cell>
          <cell r="DV262" t="str">
            <v/>
          </cell>
          <cell r="DW262" t="str">
            <v/>
          </cell>
          <cell r="DX262" t="str">
            <v/>
          </cell>
          <cell r="DY262" t="str">
            <v/>
          </cell>
          <cell r="DZ262" t="str">
            <v/>
          </cell>
          <cell r="EA262" t="str">
            <v/>
          </cell>
          <cell r="EB262" t="str">
            <v/>
          </cell>
          <cell r="EC262" t="str">
            <v/>
          </cell>
          <cell r="ED262" t="str">
            <v/>
          </cell>
          <cell r="EE262" t="str">
            <v/>
          </cell>
          <cell r="EF262" t="str">
            <v/>
          </cell>
          <cell r="EG262" t="str">
            <v/>
          </cell>
          <cell r="EH262" t="str">
            <v/>
          </cell>
          <cell r="EI262" t="str">
            <v/>
          </cell>
          <cell r="EJ262" t="str">
            <v/>
          </cell>
          <cell r="EK262" t="str">
            <v/>
          </cell>
          <cell r="EL262" t="str">
            <v/>
          </cell>
          <cell r="EM262" t="str">
            <v/>
          </cell>
          <cell r="EN262" t="str">
            <v/>
          </cell>
          <cell r="EO262" t="str">
            <v/>
          </cell>
          <cell r="EP262" t="str">
            <v/>
          </cell>
          <cell r="EQ262" t="str">
            <v/>
          </cell>
          <cell r="ER262" t="str">
            <v/>
          </cell>
          <cell r="ES262" t="str">
            <v/>
          </cell>
          <cell r="ET262" t="str">
            <v/>
          </cell>
          <cell r="EU262" t="str">
            <v/>
          </cell>
          <cell r="EV262" t="str">
            <v/>
          </cell>
          <cell r="EW262" t="str">
            <v/>
          </cell>
          <cell r="EX262" t="str">
            <v/>
          </cell>
          <cell r="EY262" t="str">
            <v/>
          </cell>
          <cell r="EZ262" t="str">
            <v/>
          </cell>
          <cell r="FA262" t="str">
            <v/>
          </cell>
          <cell r="FB262" t="str">
            <v/>
          </cell>
          <cell r="FC262" t="str">
            <v/>
          </cell>
          <cell r="FD262" t="str">
            <v/>
          </cell>
          <cell r="FE262" t="str">
            <v/>
          </cell>
          <cell r="FF262" t="str">
            <v/>
          </cell>
          <cell r="FG262" t="str">
            <v/>
          </cell>
          <cell r="FH262" t="str">
            <v/>
          </cell>
          <cell r="FI262" t="str">
            <v/>
          </cell>
        </row>
        <row r="263">
          <cell r="V263" t="str">
            <v>PRODUCTION</v>
          </cell>
          <cell r="W263">
            <v>150</v>
          </cell>
          <cell r="X263">
            <v>712500</v>
          </cell>
          <cell r="AA263" t="str">
            <v/>
          </cell>
          <cell r="AB263" t="str">
            <v/>
          </cell>
          <cell r="AC263" t="str">
            <v/>
          </cell>
          <cell r="AD263" t="str">
            <v/>
          </cell>
          <cell r="AE263" t="str">
            <v/>
          </cell>
          <cell r="AF263" t="str">
            <v/>
          </cell>
          <cell r="AG263" t="str">
            <v/>
          </cell>
          <cell r="AH263" t="str">
            <v/>
          </cell>
          <cell r="AI263" t="str">
            <v/>
          </cell>
          <cell r="AJ263" t="str">
            <v/>
          </cell>
          <cell r="AK263" t="str">
            <v/>
          </cell>
          <cell r="AL263" t="str">
            <v/>
          </cell>
          <cell r="AM263" t="str">
            <v/>
          </cell>
          <cell r="AN263" t="str">
            <v/>
          </cell>
          <cell r="AO263" t="str">
            <v/>
          </cell>
          <cell r="AP263" t="str">
            <v/>
          </cell>
          <cell r="AQ263" t="str">
            <v/>
          </cell>
          <cell r="AR263" t="str">
            <v/>
          </cell>
          <cell r="AS263" t="str">
            <v/>
          </cell>
          <cell r="AT263" t="str">
            <v/>
          </cell>
          <cell r="AU263" t="str">
            <v/>
          </cell>
          <cell r="AV263" t="str">
            <v/>
          </cell>
          <cell r="AW263" t="str">
            <v/>
          </cell>
          <cell r="AX263" t="str">
            <v/>
          </cell>
          <cell r="AY263" t="str">
            <v/>
          </cell>
          <cell r="AZ263" t="str">
            <v/>
          </cell>
          <cell r="BA263" t="str">
            <v/>
          </cell>
          <cell r="BB263" t="str">
            <v/>
          </cell>
          <cell r="BC263" t="str">
            <v/>
          </cell>
          <cell r="BD263" t="str">
            <v/>
          </cell>
          <cell r="BE263" t="str">
            <v/>
          </cell>
          <cell r="BF263" t="str">
            <v/>
          </cell>
          <cell r="BG263" t="str">
            <v/>
          </cell>
          <cell r="BH263" t="str">
            <v/>
          </cell>
          <cell r="BI263" t="str">
            <v/>
          </cell>
          <cell r="BJ263" t="str">
            <v/>
          </cell>
          <cell r="BK263" t="str">
            <v/>
          </cell>
          <cell r="BL263" t="str">
            <v/>
          </cell>
          <cell r="BM263" t="str">
            <v/>
          </cell>
          <cell r="BN263" t="str">
            <v/>
          </cell>
          <cell r="BO263" t="str">
            <v/>
          </cell>
          <cell r="BP263" t="str">
            <v/>
          </cell>
          <cell r="BQ263" t="str">
            <v/>
          </cell>
          <cell r="BR263" t="str">
            <v/>
          </cell>
          <cell r="BS263" t="str">
            <v/>
          </cell>
          <cell r="BT263" t="str">
            <v/>
          </cell>
          <cell r="BU263" t="str">
            <v/>
          </cell>
          <cell r="BV263" t="str">
            <v/>
          </cell>
          <cell r="BW263" t="str">
            <v/>
          </cell>
          <cell r="BX263" t="str">
            <v/>
          </cell>
          <cell r="BY263" t="str">
            <v/>
          </cell>
          <cell r="BZ263" t="str">
            <v/>
          </cell>
          <cell r="CA263" t="str">
            <v/>
          </cell>
          <cell r="CB263" t="str">
            <v/>
          </cell>
          <cell r="CC263" t="str">
            <v/>
          </cell>
          <cell r="CD263" t="str">
            <v/>
          </cell>
          <cell r="CE263" t="str">
            <v/>
          </cell>
          <cell r="CF263" t="str">
            <v/>
          </cell>
          <cell r="CG263" t="str">
            <v/>
          </cell>
          <cell r="CH263" t="str">
            <v/>
          </cell>
          <cell r="CI263" t="str">
            <v/>
          </cell>
          <cell r="CJ263" t="str">
            <v/>
          </cell>
          <cell r="CK263" t="str">
            <v/>
          </cell>
          <cell r="CL263" t="str">
            <v/>
          </cell>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t="str">
            <v/>
          </cell>
          <cell r="DB263" t="str">
            <v/>
          </cell>
          <cell r="DC263" t="str">
            <v/>
          </cell>
          <cell r="DD263" t="str">
            <v/>
          </cell>
          <cell r="DE263" t="str">
            <v/>
          </cell>
          <cell r="DF263" t="str">
            <v/>
          </cell>
          <cell r="DG263" t="str">
            <v/>
          </cell>
          <cell r="DH263" t="str">
            <v/>
          </cell>
          <cell r="DI263" t="str">
            <v/>
          </cell>
          <cell r="DJ263" t="str">
            <v/>
          </cell>
          <cell r="DK263" t="str">
            <v/>
          </cell>
          <cell r="DL263" t="str">
            <v/>
          </cell>
          <cell r="DM263" t="str">
            <v/>
          </cell>
          <cell r="DN263" t="str">
            <v/>
          </cell>
          <cell r="DO263" t="str">
            <v/>
          </cell>
          <cell r="DP263" t="str">
            <v/>
          </cell>
          <cell r="DQ263" t="str">
            <v/>
          </cell>
          <cell r="DR263" t="str">
            <v/>
          </cell>
          <cell r="DS263" t="str">
            <v/>
          </cell>
          <cell r="DT263" t="str">
            <v/>
          </cell>
          <cell r="DU263" t="str">
            <v/>
          </cell>
          <cell r="DV263" t="str">
            <v/>
          </cell>
          <cell r="DW263" t="str">
            <v/>
          </cell>
          <cell r="DX263" t="str">
            <v/>
          </cell>
          <cell r="DY263" t="str">
            <v/>
          </cell>
          <cell r="DZ263" t="str">
            <v/>
          </cell>
          <cell r="EA263" t="str">
            <v/>
          </cell>
          <cell r="EB263" t="str">
            <v/>
          </cell>
          <cell r="EC263" t="str">
            <v/>
          </cell>
          <cell r="ED263" t="str">
            <v/>
          </cell>
          <cell r="EE263" t="str">
            <v/>
          </cell>
          <cell r="EF263" t="str">
            <v/>
          </cell>
          <cell r="EG263" t="str">
            <v/>
          </cell>
          <cell r="EH263" t="str">
            <v/>
          </cell>
          <cell r="EI263" t="str">
            <v/>
          </cell>
          <cell r="EJ263" t="str">
            <v/>
          </cell>
          <cell r="EK263" t="str">
            <v/>
          </cell>
          <cell r="EL263" t="str">
            <v/>
          </cell>
          <cell r="EM263" t="str">
            <v/>
          </cell>
          <cell r="EN263" t="str">
            <v/>
          </cell>
          <cell r="EO263" t="str">
            <v/>
          </cell>
          <cell r="EP263" t="str">
            <v/>
          </cell>
          <cell r="EQ263" t="str">
            <v/>
          </cell>
          <cell r="ER263" t="str">
            <v/>
          </cell>
          <cell r="ES263" t="str">
            <v/>
          </cell>
          <cell r="ET263" t="str">
            <v/>
          </cell>
          <cell r="EU263" t="str">
            <v/>
          </cell>
          <cell r="EV263" t="str">
            <v/>
          </cell>
          <cell r="EW263" t="str">
            <v/>
          </cell>
          <cell r="EX263" t="str">
            <v/>
          </cell>
          <cell r="EY263" t="str">
            <v/>
          </cell>
          <cell r="EZ263" t="str">
            <v/>
          </cell>
          <cell r="FA263" t="str">
            <v/>
          </cell>
          <cell r="FB263" t="str">
            <v/>
          </cell>
          <cell r="FC263" t="str">
            <v/>
          </cell>
          <cell r="FD263" t="str">
            <v/>
          </cell>
          <cell r="FE263" t="str">
            <v/>
          </cell>
          <cell r="FF263" t="str">
            <v/>
          </cell>
          <cell r="FG263" t="str">
            <v/>
          </cell>
          <cell r="FH263" t="str">
            <v/>
          </cell>
          <cell r="FI263" t="str">
            <v/>
          </cell>
        </row>
        <row r="264">
          <cell r="V264" t="str">
            <v>INK &amp; PAINT</v>
          </cell>
          <cell r="W264">
            <v>8</v>
          </cell>
          <cell r="X264">
            <v>38000</v>
          </cell>
          <cell r="AA264" t="str">
            <v/>
          </cell>
          <cell r="AB264" t="str">
            <v/>
          </cell>
          <cell r="AC264" t="str">
            <v/>
          </cell>
          <cell r="AD264" t="str">
            <v/>
          </cell>
          <cell r="AE264" t="str">
            <v/>
          </cell>
          <cell r="AF264" t="str">
            <v/>
          </cell>
          <cell r="AG264" t="str">
            <v/>
          </cell>
          <cell r="AH264" t="str">
            <v/>
          </cell>
          <cell r="AI264" t="str">
            <v/>
          </cell>
          <cell r="AJ264" t="str">
            <v/>
          </cell>
          <cell r="AK264" t="str">
            <v/>
          </cell>
          <cell r="AL264" t="str">
            <v/>
          </cell>
          <cell r="AM264" t="str">
            <v/>
          </cell>
          <cell r="AN264" t="str">
            <v/>
          </cell>
          <cell r="AO264" t="str">
            <v/>
          </cell>
          <cell r="AP264" t="str">
            <v/>
          </cell>
          <cell r="AQ264" t="str">
            <v/>
          </cell>
          <cell r="AR264" t="str">
            <v/>
          </cell>
          <cell r="AS264" t="str">
            <v/>
          </cell>
          <cell r="AT264" t="str">
            <v/>
          </cell>
          <cell r="AU264" t="str">
            <v/>
          </cell>
          <cell r="AV264" t="str">
            <v/>
          </cell>
          <cell r="AW264" t="str">
            <v/>
          </cell>
          <cell r="AX264" t="str">
            <v/>
          </cell>
          <cell r="AY264" t="str">
            <v/>
          </cell>
          <cell r="AZ264" t="str">
            <v/>
          </cell>
          <cell r="BA264" t="str">
            <v/>
          </cell>
          <cell r="BB264" t="str">
            <v/>
          </cell>
          <cell r="BC264" t="str">
            <v/>
          </cell>
          <cell r="BD264" t="str">
            <v/>
          </cell>
          <cell r="BE264" t="str">
            <v/>
          </cell>
          <cell r="BF264" t="str">
            <v/>
          </cell>
          <cell r="BG264" t="str">
            <v/>
          </cell>
          <cell r="BH264" t="str">
            <v/>
          </cell>
          <cell r="BI264" t="str">
            <v/>
          </cell>
          <cell r="BJ264" t="str">
            <v/>
          </cell>
          <cell r="BK264" t="str">
            <v/>
          </cell>
          <cell r="BL264" t="str">
            <v/>
          </cell>
          <cell r="BM264" t="str">
            <v/>
          </cell>
          <cell r="BN264" t="str">
            <v/>
          </cell>
          <cell r="BO264" t="str">
            <v/>
          </cell>
          <cell r="BP264" t="str">
            <v/>
          </cell>
          <cell r="BQ264" t="str">
            <v/>
          </cell>
          <cell r="BR264" t="str">
            <v/>
          </cell>
          <cell r="BS264" t="str">
            <v/>
          </cell>
          <cell r="BT264" t="str">
            <v/>
          </cell>
          <cell r="BU264" t="str">
            <v/>
          </cell>
          <cell r="BV264" t="str">
            <v/>
          </cell>
          <cell r="BW264" t="str">
            <v/>
          </cell>
          <cell r="BX264" t="str">
            <v/>
          </cell>
          <cell r="BY264" t="str">
            <v/>
          </cell>
          <cell r="BZ264" t="str">
            <v/>
          </cell>
          <cell r="CA264" t="str">
            <v/>
          </cell>
          <cell r="CB264" t="str">
            <v/>
          </cell>
          <cell r="CC264" t="str">
            <v/>
          </cell>
          <cell r="CD264" t="str">
            <v/>
          </cell>
          <cell r="CE264" t="str">
            <v/>
          </cell>
          <cell r="CF264" t="str">
            <v/>
          </cell>
          <cell r="CG264" t="str">
            <v/>
          </cell>
          <cell r="CH264" t="str">
            <v/>
          </cell>
          <cell r="CI264" t="str">
            <v/>
          </cell>
          <cell r="CJ264" t="str">
            <v/>
          </cell>
          <cell r="CK264" t="str">
            <v/>
          </cell>
          <cell r="CL264" t="str">
            <v/>
          </cell>
          <cell r="CM264" t="str">
            <v/>
          </cell>
          <cell r="CN264" t="str">
            <v/>
          </cell>
          <cell r="CO264" t="str">
            <v/>
          </cell>
          <cell r="CP264" t="str">
            <v/>
          </cell>
          <cell r="CQ264" t="str">
            <v/>
          </cell>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t="str">
            <v/>
          </cell>
          <cell r="DD264" t="str">
            <v/>
          </cell>
          <cell r="DE264" t="str">
            <v/>
          </cell>
          <cell r="DF264" t="str">
            <v/>
          </cell>
          <cell r="DG264" t="str">
            <v/>
          </cell>
          <cell r="DH264" t="str">
            <v/>
          </cell>
          <cell r="DI264" t="str">
            <v/>
          </cell>
          <cell r="DJ264" t="str">
            <v/>
          </cell>
          <cell r="DK264" t="str">
            <v/>
          </cell>
          <cell r="DL264" t="str">
            <v/>
          </cell>
          <cell r="DM264" t="str">
            <v/>
          </cell>
          <cell r="DN264" t="str">
            <v/>
          </cell>
          <cell r="DO264" t="str">
            <v/>
          </cell>
          <cell r="DP264" t="str">
            <v/>
          </cell>
          <cell r="DQ264" t="str">
            <v/>
          </cell>
          <cell r="DR264" t="str">
            <v/>
          </cell>
          <cell r="DS264" t="str">
            <v/>
          </cell>
          <cell r="DT264" t="str">
            <v/>
          </cell>
          <cell r="DU264" t="str">
            <v/>
          </cell>
          <cell r="DV264" t="str">
            <v/>
          </cell>
          <cell r="DW264" t="str">
            <v/>
          </cell>
          <cell r="DX264" t="str">
            <v/>
          </cell>
          <cell r="DY264" t="str">
            <v/>
          </cell>
          <cell r="DZ264" t="str">
            <v/>
          </cell>
          <cell r="EA264" t="str">
            <v/>
          </cell>
          <cell r="EB264" t="str">
            <v/>
          </cell>
          <cell r="EC264" t="str">
            <v/>
          </cell>
          <cell r="ED264" t="str">
            <v/>
          </cell>
          <cell r="EE264" t="str">
            <v/>
          </cell>
          <cell r="EF264" t="str">
            <v/>
          </cell>
          <cell r="EG264" t="str">
            <v/>
          </cell>
          <cell r="EH264" t="str">
            <v/>
          </cell>
          <cell r="EI264" t="str">
            <v/>
          </cell>
          <cell r="EJ264" t="str">
            <v/>
          </cell>
          <cell r="EK264" t="str">
            <v/>
          </cell>
          <cell r="EL264" t="str">
            <v/>
          </cell>
          <cell r="EM264" t="str">
            <v/>
          </cell>
          <cell r="EN264" t="str">
            <v/>
          </cell>
          <cell r="EO264" t="str">
            <v/>
          </cell>
          <cell r="EP264" t="str">
            <v/>
          </cell>
          <cell r="EQ264" t="str">
            <v/>
          </cell>
          <cell r="ER264" t="str">
            <v/>
          </cell>
          <cell r="ES264" t="str">
            <v/>
          </cell>
          <cell r="ET264" t="str">
            <v/>
          </cell>
          <cell r="EU264" t="str">
            <v/>
          </cell>
          <cell r="EV264" t="str">
            <v/>
          </cell>
          <cell r="EW264" t="str">
            <v/>
          </cell>
          <cell r="EX264" t="str">
            <v/>
          </cell>
          <cell r="EY264" t="str">
            <v/>
          </cell>
          <cell r="EZ264" t="str">
            <v/>
          </cell>
          <cell r="FA264" t="str">
            <v/>
          </cell>
          <cell r="FB264" t="str">
            <v/>
          </cell>
          <cell r="FC264" t="str">
            <v/>
          </cell>
          <cell r="FD264" t="str">
            <v/>
          </cell>
          <cell r="FE264" t="str">
            <v/>
          </cell>
          <cell r="FF264" t="str">
            <v/>
          </cell>
          <cell r="FG264" t="str">
            <v/>
          </cell>
          <cell r="FH264" t="str">
            <v/>
          </cell>
          <cell r="FI264" t="str">
            <v/>
          </cell>
        </row>
        <row r="265">
          <cell r="V265" t="str">
            <v>INK &amp; PAINT</v>
          </cell>
          <cell r="W265">
            <v>8</v>
          </cell>
          <cell r="X265">
            <v>38000</v>
          </cell>
          <cell r="AA265" t="str">
            <v/>
          </cell>
          <cell r="AB265" t="str">
            <v/>
          </cell>
          <cell r="AC265" t="str">
            <v/>
          </cell>
          <cell r="AD265" t="str">
            <v/>
          </cell>
          <cell r="AE265" t="str">
            <v/>
          </cell>
          <cell r="AF265" t="str">
            <v/>
          </cell>
          <cell r="AG265" t="str">
            <v/>
          </cell>
          <cell r="AH265" t="str">
            <v/>
          </cell>
          <cell r="AI265" t="str">
            <v/>
          </cell>
          <cell r="AJ265" t="str">
            <v/>
          </cell>
          <cell r="AK265" t="str">
            <v/>
          </cell>
          <cell r="AL265" t="str">
            <v/>
          </cell>
          <cell r="AM265" t="str">
            <v/>
          </cell>
          <cell r="AN265" t="str">
            <v/>
          </cell>
          <cell r="AO265" t="str">
            <v/>
          </cell>
          <cell r="AP265" t="str">
            <v/>
          </cell>
          <cell r="AQ265" t="str">
            <v/>
          </cell>
          <cell r="AR265" t="str">
            <v/>
          </cell>
          <cell r="AS265" t="str">
            <v/>
          </cell>
          <cell r="AT265" t="str">
            <v/>
          </cell>
          <cell r="AU265" t="str">
            <v/>
          </cell>
          <cell r="AV265" t="str">
            <v/>
          </cell>
          <cell r="AW265" t="str">
            <v/>
          </cell>
          <cell r="AX265" t="str">
            <v/>
          </cell>
          <cell r="AY265" t="str">
            <v/>
          </cell>
          <cell r="AZ265" t="str">
            <v/>
          </cell>
          <cell r="BA265" t="str">
            <v/>
          </cell>
          <cell r="BB265" t="str">
            <v/>
          </cell>
          <cell r="BC265" t="str">
            <v/>
          </cell>
          <cell r="BD265" t="str">
            <v/>
          </cell>
          <cell r="BE265" t="str">
            <v/>
          </cell>
          <cell r="BF265" t="str">
            <v/>
          </cell>
          <cell r="BG265" t="str">
            <v/>
          </cell>
          <cell r="BH265" t="str">
            <v/>
          </cell>
          <cell r="BI265" t="str">
            <v/>
          </cell>
          <cell r="BJ265" t="str">
            <v/>
          </cell>
          <cell r="BK265" t="str">
            <v/>
          </cell>
          <cell r="BL265" t="str">
            <v/>
          </cell>
          <cell r="BM265" t="str">
            <v/>
          </cell>
          <cell r="BN265" t="str">
            <v/>
          </cell>
          <cell r="BO265" t="str">
            <v/>
          </cell>
          <cell r="BP265" t="str">
            <v/>
          </cell>
          <cell r="BQ265" t="str">
            <v/>
          </cell>
          <cell r="BR265" t="str">
            <v/>
          </cell>
          <cell r="BS265" t="str">
            <v/>
          </cell>
          <cell r="BT265" t="str">
            <v/>
          </cell>
          <cell r="BU265" t="str">
            <v/>
          </cell>
          <cell r="BV265" t="str">
            <v/>
          </cell>
          <cell r="BW265" t="str">
            <v/>
          </cell>
          <cell r="BX265" t="str">
            <v/>
          </cell>
          <cell r="BY265" t="str">
            <v/>
          </cell>
          <cell r="BZ265" t="str">
            <v/>
          </cell>
          <cell r="CA265" t="str">
            <v/>
          </cell>
          <cell r="CB265" t="str">
            <v/>
          </cell>
          <cell r="CC265" t="str">
            <v/>
          </cell>
          <cell r="CD265" t="str">
            <v/>
          </cell>
          <cell r="CE265" t="str">
            <v/>
          </cell>
          <cell r="CF265" t="str">
            <v/>
          </cell>
          <cell r="CG265" t="str">
            <v/>
          </cell>
          <cell r="CH265" t="str">
            <v/>
          </cell>
          <cell r="CI265" t="str">
            <v/>
          </cell>
          <cell r="CJ265" t="str">
            <v/>
          </cell>
          <cell r="CK265" t="str">
            <v/>
          </cell>
          <cell r="CL265" t="str">
            <v/>
          </cell>
          <cell r="CM265" t="str">
            <v/>
          </cell>
          <cell r="CN265" t="str">
            <v/>
          </cell>
          <cell r="CO265" t="str">
            <v/>
          </cell>
          <cell r="CP265" t="str">
            <v/>
          </cell>
          <cell r="CQ265" t="str">
            <v/>
          </cell>
          <cell r="CR265">
            <v>1000</v>
          </cell>
          <cell r="CS265">
            <v>2000</v>
          </cell>
          <cell r="CT265">
            <v>3000</v>
          </cell>
          <cell r="CU265">
            <v>4000</v>
          </cell>
          <cell r="CV265">
            <v>4000</v>
          </cell>
          <cell r="CW265">
            <v>4000</v>
          </cell>
          <cell r="CX265">
            <v>4000</v>
          </cell>
          <cell r="CY265">
            <v>4000</v>
          </cell>
          <cell r="CZ265">
            <v>4000</v>
          </cell>
          <cell r="DA265">
            <v>4000</v>
          </cell>
          <cell r="DB265">
            <v>4000</v>
          </cell>
          <cell r="DC265" t="str">
            <v/>
          </cell>
          <cell r="DD265" t="str">
            <v/>
          </cell>
          <cell r="DE265" t="str">
            <v/>
          </cell>
          <cell r="DF265" t="str">
            <v/>
          </cell>
          <cell r="DG265" t="str">
            <v/>
          </cell>
          <cell r="DH265" t="str">
            <v/>
          </cell>
          <cell r="DI265" t="str">
            <v/>
          </cell>
          <cell r="DJ265" t="str">
            <v/>
          </cell>
          <cell r="DK265" t="str">
            <v/>
          </cell>
          <cell r="DL265" t="str">
            <v/>
          </cell>
          <cell r="DM265" t="str">
            <v/>
          </cell>
          <cell r="DN265" t="str">
            <v/>
          </cell>
          <cell r="DO265" t="str">
            <v/>
          </cell>
          <cell r="DP265" t="str">
            <v/>
          </cell>
          <cell r="DQ265" t="str">
            <v/>
          </cell>
          <cell r="DR265" t="str">
            <v/>
          </cell>
          <cell r="DS265" t="str">
            <v/>
          </cell>
          <cell r="DT265" t="str">
            <v/>
          </cell>
          <cell r="DU265" t="str">
            <v/>
          </cell>
          <cell r="DV265" t="str">
            <v/>
          </cell>
          <cell r="DW265" t="str">
            <v/>
          </cell>
          <cell r="DX265" t="str">
            <v/>
          </cell>
          <cell r="DY265" t="str">
            <v/>
          </cell>
          <cell r="DZ265" t="str">
            <v/>
          </cell>
          <cell r="EA265" t="str">
            <v/>
          </cell>
          <cell r="EB265" t="str">
            <v/>
          </cell>
          <cell r="EC265" t="str">
            <v/>
          </cell>
          <cell r="ED265" t="str">
            <v/>
          </cell>
          <cell r="EE265" t="str">
            <v/>
          </cell>
          <cell r="EF265" t="str">
            <v/>
          </cell>
          <cell r="EG265" t="str">
            <v/>
          </cell>
          <cell r="EH265" t="str">
            <v/>
          </cell>
          <cell r="EI265" t="str">
            <v/>
          </cell>
          <cell r="EJ265" t="str">
            <v/>
          </cell>
          <cell r="EK265" t="str">
            <v/>
          </cell>
          <cell r="EL265" t="str">
            <v/>
          </cell>
          <cell r="EM265" t="str">
            <v/>
          </cell>
          <cell r="EN265" t="str">
            <v/>
          </cell>
          <cell r="EO265" t="str">
            <v/>
          </cell>
          <cell r="EP265" t="str">
            <v/>
          </cell>
          <cell r="EQ265" t="str">
            <v/>
          </cell>
          <cell r="ER265" t="str">
            <v/>
          </cell>
          <cell r="ES265" t="str">
            <v/>
          </cell>
          <cell r="ET265" t="str">
            <v/>
          </cell>
          <cell r="EU265" t="str">
            <v/>
          </cell>
          <cell r="EV265" t="str">
            <v/>
          </cell>
          <cell r="EW265" t="str">
            <v/>
          </cell>
          <cell r="EX265" t="str">
            <v/>
          </cell>
          <cell r="EY265" t="str">
            <v/>
          </cell>
          <cell r="EZ265" t="str">
            <v/>
          </cell>
          <cell r="FA265" t="str">
            <v/>
          </cell>
          <cell r="FB265" t="str">
            <v/>
          </cell>
          <cell r="FC265" t="str">
            <v/>
          </cell>
          <cell r="FD265" t="str">
            <v/>
          </cell>
          <cell r="FE265" t="str">
            <v/>
          </cell>
          <cell r="FF265" t="str">
            <v/>
          </cell>
          <cell r="FG265" t="str">
            <v/>
          </cell>
          <cell r="FH265" t="str">
            <v/>
          </cell>
          <cell r="FI265" t="str">
            <v/>
          </cell>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t="str">
            <v/>
          </cell>
          <cell r="AB270" t="str">
            <v/>
          </cell>
          <cell r="AC270" t="str">
            <v/>
          </cell>
          <cell r="AD270" t="str">
            <v/>
          </cell>
          <cell r="AE270" t="str">
            <v/>
          </cell>
          <cell r="AF270" t="str">
            <v/>
          </cell>
          <cell r="AG270" t="str">
            <v/>
          </cell>
          <cell r="AH270" t="str">
            <v/>
          </cell>
          <cell r="AI270" t="str">
            <v/>
          </cell>
          <cell r="AJ270" t="str">
            <v/>
          </cell>
          <cell r="AK270" t="str">
            <v/>
          </cell>
          <cell r="AL270" t="str">
            <v/>
          </cell>
          <cell r="AM270" t="str">
            <v/>
          </cell>
          <cell r="AN270" t="str">
            <v/>
          </cell>
          <cell r="AO270" t="str">
            <v/>
          </cell>
          <cell r="AP270" t="str">
            <v/>
          </cell>
          <cell r="AQ270" t="str">
            <v/>
          </cell>
          <cell r="AR270" t="str">
            <v/>
          </cell>
          <cell r="AS270" t="str">
            <v/>
          </cell>
          <cell r="AT270" t="str">
            <v/>
          </cell>
          <cell r="AU270" t="str">
            <v/>
          </cell>
          <cell r="AV270" t="str">
            <v/>
          </cell>
          <cell r="AW270" t="str">
            <v/>
          </cell>
          <cell r="AX270" t="str">
            <v/>
          </cell>
          <cell r="AY270" t="str">
            <v/>
          </cell>
          <cell r="AZ270" t="str">
            <v/>
          </cell>
          <cell r="BA270" t="str">
            <v/>
          </cell>
          <cell r="BB270" t="str">
            <v/>
          </cell>
          <cell r="BC270" t="str">
            <v/>
          </cell>
          <cell r="BD270" t="str">
            <v/>
          </cell>
          <cell r="BE270" t="str">
            <v/>
          </cell>
          <cell r="BF270" t="str">
            <v/>
          </cell>
          <cell r="BG270" t="str">
            <v/>
          </cell>
          <cell r="BH270" t="str">
            <v/>
          </cell>
          <cell r="BI270" t="str">
            <v/>
          </cell>
          <cell r="BJ270" t="str">
            <v/>
          </cell>
          <cell r="BK270" t="str">
            <v/>
          </cell>
          <cell r="BL270" t="str">
            <v/>
          </cell>
          <cell r="BM270" t="str">
            <v/>
          </cell>
          <cell r="BN270" t="str">
            <v/>
          </cell>
          <cell r="BO270" t="str">
            <v/>
          </cell>
          <cell r="BP270" t="str">
            <v/>
          </cell>
          <cell r="BQ270" t="str">
            <v/>
          </cell>
          <cell r="BR270" t="str">
            <v/>
          </cell>
          <cell r="BS270" t="str">
            <v/>
          </cell>
          <cell r="BT270" t="str">
            <v/>
          </cell>
          <cell r="BU270" t="str">
            <v/>
          </cell>
          <cell r="BV270" t="str">
            <v/>
          </cell>
          <cell r="BW270" t="str">
            <v/>
          </cell>
          <cell r="BX270" t="str">
            <v/>
          </cell>
          <cell r="BY270" t="str">
            <v/>
          </cell>
          <cell r="BZ270" t="str">
            <v/>
          </cell>
          <cell r="CA270" t="str">
            <v/>
          </cell>
          <cell r="CB270" t="str">
            <v/>
          </cell>
          <cell r="CC270" t="str">
            <v/>
          </cell>
          <cell r="CD270" t="str">
            <v/>
          </cell>
          <cell r="CE270" t="str">
            <v/>
          </cell>
          <cell r="CF270" t="str">
            <v/>
          </cell>
          <cell r="CG270" t="str">
            <v/>
          </cell>
          <cell r="CH270" t="str">
            <v/>
          </cell>
          <cell r="CI270" t="str">
            <v/>
          </cell>
          <cell r="CJ270" t="str">
            <v/>
          </cell>
          <cell r="CK270" t="str">
            <v/>
          </cell>
          <cell r="CL270" t="str">
            <v/>
          </cell>
          <cell r="CM270" t="str">
            <v/>
          </cell>
          <cell r="CN270" t="str">
            <v/>
          </cell>
          <cell r="CO270" t="str">
            <v/>
          </cell>
          <cell r="CP270" t="str">
            <v/>
          </cell>
          <cell r="CQ270" t="str">
            <v/>
          </cell>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t="str">
            <v/>
          </cell>
          <cell r="DD270" t="str">
            <v/>
          </cell>
          <cell r="DE270" t="str">
            <v/>
          </cell>
          <cell r="DF270" t="str">
            <v/>
          </cell>
          <cell r="DG270" t="str">
            <v/>
          </cell>
          <cell r="DH270" t="str">
            <v/>
          </cell>
          <cell r="DI270" t="str">
            <v/>
          </cell>
          <cell r="DJ270" t="str">
            <v/>
          </cell>
          <cell r="DK270" t="str">
            <v/>
          </cell>
          <cell r="DL270" t="str">
            <v/>
          </cell>
          <cell r="DM270" t="str">
            <v/>
          </cell>
          <cell r="DN270" t="str">
            <v/>
          </cell>
          <cell r="DO270" t="str">
            <v/>
          </cell>
          <cell r="DP270" t="str">
            <v/>
          </cell>
          <cell r="DQ270" t="str">
            <v/>
          </cell>
          <cell r="DR270" t="str">
            <v/>
          </cell>
          <cell r="DS270" t="str">
            <v/>
          </cell>
          <cell r="DT270" t="str">
            <v/>
          </cell>
          <cell r="DU270" t="str">
            <v/>
          </cell>
          <cell r="DV270" t="str">
            <v/>
          </cell>
          <cell r="DW270" t="str">
            <v/>
          </cell>
          <cell r="DX270" t="str">
            <v/>
          </cell>
          <cell r="DY270" t="str">
            <v/>
          </cell>
          <cell r="DZ270" t="str">
            <v/>
          </cell>
          <cell r="EA270" t="str">
            <v/>
          </cell>
          <cell r="EB270" t="str">
            <v/>
          </cell>
          <cell r="EC270" t="str">
            <v/>
          </cell>
          <cell r="ED270" t="str">
            <v/>
          </cell>
          <cell r="EE270" t="str">
            <v/>
          </cell>
          <cell r="EF270" t="str">
            <v/>
          </cell>
          <cell r="EG270" t="str">
            <v/>
          </cell>
          <cell r="EH270" t="str">
            <v/>
          </cell>
          <cell r="EI270" t="str">
            <v/>
          </cell>
          <cell r="EJ270" t="str">
            <v/>
          </cell>
          <cell r="EK270" t="str">
            <v/>
          </cell>
          <cell r="EL270" t="str">
            <v/>
          </cell>
          <cell r="EM270" t="str">
            <v/>
          </cell>
          <cell r="EN270" t="str">
            <v/>
          </cell>
          <cell r="EO270" t="str">
            <v/>
          </cell>
          <cell r="EP270" t="str">
            <v/>
          </cell>
          <cell r="EQ270" t="str">
            <v/>
          </cell>
          <cell r="ER270" t="str">
            <v/>
          </cell>
          <cell r="ES270" t="str">
            <v/>
          </cell>
          <cell r="ET270" t="str">
            <v/>
          </cell>
          <cell r="EU270" t="str">
            <v/>
          </cell>
          <cell r="EV270" t="str">
            <v/>
          </cell>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t="str">
            <v/>
          </cell>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t="str">
            <v/>
          </cell>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t="str">
            <v/>
          </cell>
          <cell r="U10" t="str">
            <v/>
          </cell>
          <cell r="V10" t="str">
            <v/>
          </cell>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t="str">
            <v/>
          </cell>
          <cell r="U11" t="str">
            <v/>
          </cell>
          <cell r="V11" t="str">
            <v/>
          </cell>
        </row>
        <row r="12">
          <cell r="N12" t="str">
            <v>Engineering</v>
          </cell>
          <cell r="O12">
            <v>36230</v>
          </cell>
          <cell r="P12">
            <v>36344</v>
          </cell>
          <cell r="Q12">
            <v>250</v>
          </cell>
          <cell r="R12">
            <v>16</v>
          </cell>
          <cell r="S12">
            <v>114</v>
          </cell>
          <cell r="T12" t="str">
            <v/>
          </cell>
          <cell r="U12" t="str">
            <v/>
          </cell>
          <cell r="V12" t="str">
            <v/>
          </cell>
        </row>
        <row r="13">
          <cell r="C13" t="str">
            <v>ENGINEERING</v>
          </cell>
          <cell r="F13" t="str">
            <v>TESTING</v>
          </cell>
          <cell r="N13" t="str">
            <v>Testing</v>
          </cell>
          <cell r="O13">
            <v>36277</v>
          </cell>
          <cell r="P13">
            <v>36359.5</v>
          </cell>
          <cell r="Q13">
            <v>400</v>
          </cell>
          <cell r="R13">
            <v>11</v>
          </cell>
          <cell r="S13">
            <v>82.5</v>
          </cell>
          <cell r="T13" t="str">
            <v/>
          </cell>
          <cell r="U13" t="str">
            <v/>
          </cell>
          <cell r="V13" t="str">
            <v/>
          </cell>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t="str">
            <v/>
          </cell>
          <cell r="U14" t="str">
            <v/>
          </cell>
          <cell r="V14" t="str">
            <v/>
          </cell>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t="str">
            <v/>
          </cell>
          <cell r="U20" t="str">
            <v/>
          </cell>
          <cell r="V20" t="str">
            <v/>
          </cell>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t="str">
            <v/>
          </cell>
          <cell r="U21" t="str">
            <v/>
          </cell>
          <cell r="V21" t="str">
            <v/>
          </cell>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t="str">
            <v/>
          </cell>
          <cell r="U22" t="str">
            <v/>
          </cell>
          <cell r="V22" t="str">
            <v/>
          </cell>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t="str">
            <v/>
          </cell>
          <cell r="U23" t="str">
            <v/>
          </cell>
          <cell r="V23" t="str">
            <v/>
          </cell>
        </row>
        <row r="24">
          <cell r="N24" t="str">
            <v>Engineering</v>
          </cell>
          <cell r="O24">
            <v>36261</v>
          </cell>
          <cell r="P24">
            <v>36375</v>
          </cell>
          <cell r="Q24">
            <v>250</v>
          </cell>
          <cell r="R24">
            <v>17</v>
          </cell>
          <cell r="S24">
            <v>114</v>
          </cell>
          <cell r="T24" t="str">
            <v/>
          </cell>
          <cell r="U24" t="str">
            <v/>
          </cell>
          <cell r="V24" t="str">
            <v/>
          </cell>
        </row>
        <row r="25">
          <cell r="C25" t="str">
            <v>ENGINEERING</v>
          </cell>
          <cell r="F25" t="str">
            <v>TESTING</v>
          </cell>
          <cell r="N25" t="str">
            <v>Testing</v>
          </cell>
          <cell r="O25">
            <v>36308</v>
          </cell>
          <cell r="P25">
            <v>36390.5</v>
          </cell>
          <cell r="Q25">
            <v>400</v>
          </cell>
          <cell r="R25">
            <v>12</v>
          </cell>
          <cell r="S25">
            <v>82.5</v>
          </cell>
          <cell r="T25" t="str">
            <v/>
          </cell>
          <cell r="U25" t="str">
            <v/>
          </cell>
          <cell r="V25" t="str">
            <v/>
          </cell>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t="str">
            <v/>
          </cell>
          <cell r="U26" t="str">
            <v/>
          </cell>
          <cell r="V26" t="str">
            <v/>
          </cell>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t="str">
            <v/>
          </cell>
          <cell r="U32" t="str">
            <v/>
          </cell>
          <cell r="V32" t="str">
            <v/>
          </cell>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t="str">
            <v/>
          </cell>
          <cell r="U33" t="str">
            <v/>
          </cell>
          <cell r="V33" t="str">
            <v/>
          </cell>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t="str">
            <v/>
          </cell>
          <cell r="U34" t="str">
            <v/>
          </cell>
          <cell r="V34" t="str">
            <v/>
          </cell>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t="str">
            <v/>
          </cell>
          <cell r="U35" t="str">
            <v/>
          </cell>
          <cell r="V35" t="str">
            <v/>
          </cell>
        </row>
        <row r="36">
          <cell r="N36" t="str">
            <v>Engineering</v>
          </cell>
          <cell r="O36">
            <v>36306</v>
          </cell>
          <cell r="P36">
            <v>36420</v>
          </cell>
          <cell r="Q36">
            <v>250</v>
          </cell>
          <cell r="R36">
            <v>16</v>
          </cell>
          <cell r="S36">
            <v>114</v>
          </cell>
          <cell r="T36" t="str">
            <v/>
          </cell>
          <cell r="U36" t="str">
            <v/>
          </cell>
          <cell r="V36" t="str">
            <v/>
          </cell>
        </row>
        <row r="37">
          <cell r="C37" t="str">
            <v>ENGINEERING</v>
          </cell>
          <cell r="F37" t="str">
            <v>TESTING</v>
          </cell>
          <cell r="N37" t="str">
            <v>Testing</v>
          </cell>
          <cell r="O37">
            <v>36353</v>
          </cell>
          <cell r="P37">
            <v>36435.5</v>
          </cell>
          <cell r="Q37">
            <v>400</v>
          </cell>
          <cell r="R37">
            <v>12</v>
          </cell>
          <cell r="S37">
            <v>82.5</v>
          </cell>
          <cell r="T37" t="str">
            <v/>
          </cell>
          <cell r="U37" t="str">
            <v/>
          </cell>
          <cell r="V37" t="str">
            <v/>
          </cell>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t="str">
            <v/>
          </cell>
          <cell r="U38" t="str">
            <v/>
          </cell>
          <cell r="V38" t="str">
            <v/>
          </cell>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t="str">
            <v/>
          </cell>
          <cell r="U44" t="str">
            <v/>
          </cell>
          <cell r="V44" t="str">
            <v/>
          </cell>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t="str">
            <v/>
          </cell>
          <cell r="U45" t="str">
            <v/>
          </cell>
          <cell r="V45" t="str">
            <v/>
          </cell>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t="str">
            <v/>
          </cell>
          <cell r="U46" t="str">
            <v/>
          </cell>
          <cell r="V46" t="str">
            <v/>
          </cell>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t="str">
            <v/>
          </cell>
          <cell r="U47" t="str">
            <v/>
          </cell>
          <cell r="V47" t="str">
            <v/>
          </cell>
        </row>
        <row r="48">
          <cell r="N48" t="str">
            <v>Engineering</v>
          </cell>
          <cell r="O48">
            <v>36370</v>
          </cell>
          <cell r="P48">
            <v>36484</v>
          </cell>
          <cell r="Q48">
            <v>250</v>
          </cell>
          <cell r="R48">
            <v>16</v>
          </cell>
          <cell r="S48">
            <v>114</v>
          </cell>
          <cell r="T48" t="str">
            <v/>
          </cell>
          <cell r="U48" t="str">
            <v/>
          </cell>
          <cell r="V48" t="str">
            <v/>
          </cell>
        </row>
        <row r="49">
          <cell r="C49" t="str">
            <v>ENGINEERING</v>
          </cell>
          <cell r="F49" t="str">
            <v>TESTING</v>
          </cell>
          <cell r="N49" t="str">
            <v>Testing</v>
          </cell>
          <cell r="O49">
            <v>36417</v>
          </cell>
          <cell r="P49">
            <v>36499.5</v>
          </cell>
          <cell r="Q49">
            <v>400</v>
          </cell>
          <cell r="R49">
            <v>11</v>
          </cell>
          <cell r="S49">
            <v>82.5</v>
          </cell>
          <cell r="T49" t="str">
            <v/>
          </cell>
          <cell r="U49" t="str">
            <v/>
          </cell>
          <cell r="V49" t="str">
            <v/>
          </cell>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t="str">
            <v/>
          </cell>
          <cell r="U50" t="str">
            <v/>
          </cell>
          <cell r="V50" t="str">
            <v/>
          </cell>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t="str">
            <v/>
          </cell>
          <cell r="U56" t="str">
            <v/>
          </cell>
          <cell r="V56" t="str">
            <v/>
          </cell>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t="str">
            <v/>
          </cell>
          <cell r="U57" t="str">
            <v/>
          </cell>
          <cell r="V57" t="str">
            <v/>
          </cell>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t="str">
            <v/>
          </cell>
          <cell r="U58" t="str">
            <v/>
          </cell>
          <cell r="V58" t="str">
            <v/>
          </cell>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t="str">
            <v/>
          </cell>
          <cell r="U59" t="str">
            <v/>
          </cell>
          <cell r="V59" t="str">
            <v/>
          </cell>
        </row>
        <row r="60">
          <cell r="N60" t="str">
            <v>Engineering</v>
          </cell>
          <cell r="O60">
            <v>36401</v>
          </cell>
          <cell r="P60">
            <v>36515</v>
          </cell>
          <cell r="Q60">
            <v>250</v>
          </cell>
          <cell r="R60">
            <v>17</v>
          </cell>
          <cell r="S60">
            <v>114</v>
          </cell>
          <cell r="T60" t="str">
            <v/>
          </cell>
          <cell r="U60" t="str">
            <v/>
          </cell>
          <cell r="V60" t="str">
            <v/>
          </cell>
        </row>
        <row r="61">
          <cell r="C61" t="str">
            <v>ENGINEERING</v>
          </cell>
          <cell r="F61" t="str">
            <v>TESTING</v>
          </cell>
          <cell r="N61" t="str">
            <v>Testing</v>
          </cell>
          <cell r="O61">
            <v>36448</v>
          </cell>
          <cell r="P61">
            <v>36530.5</v>
          </cell>
          <cell r="Q61">
            <v>400</v>
          </cell>
          <cell r="R61">
            <v>12</v>
          </cell>
          <cell r="S61">
            <v>82.5</v>
          </cell>
          <cell r="T61" t="str">
            <v/>
          </cell>
          <cell r="U61" t="str">
            <v/>
          </cell>
          <cell r="V61" t="str">
            <v/>
          </cell>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t="str">
            <v/>
          </cell>
          <cell r="U62" t="str">
            <v/>
          </cell>
          <cell r="V62" t="str">
            <v/>
          </cell>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t="str">
            <v/>
          </cell>
          <cell r="U68" t="str">
            <v/>
          </cell>
          <cell r="V68" t="str">
            <v/>
          </cell>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t="str">
            <v/>
          </cell>
          <cell r="U69" t="str">
            <v/>
          </cell>
          <cell r="V69" t="str">
            <v/>
          </cell>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t="str">
            <v/>
          </cell>
          <cell r="U70" t="str">
            <v/>
          </cell>
          <cell r="V70" t="str">
            <v/>
          </cell>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t="str">
            <v/>
          </cell>
          <cell r="U71" t="str">
            <v/>
          </cell>
          <cell r="V71" t="str">
            <v/>
          </cell>
        </row>
        <row r="72">
          <cell r="N72" t="str">
            <v>Engineering</v>
          </cell>
          <cell r="O72">
            <v>36446</v>
          </cell>
          <cell r="P72">
            <v>36560</v>
          </cell>
          <cell r="Q72">
            <v>250</v>
          </cell>
          <cell r="R72">
            <v>16</v>
          </cell>
          <cell r="S72">
            <v>114</v>
          </cell>
          <cell r="T72" t="str">
            <v/>
          </cell>
          <cell r="U72" t="str">
            <v/>
          </cell>
          <cell r="V72" t="str">
            <v/>
          </cell>
        </row>
        <row r="73">
          <cell r="C73" t="str">
            <v>ENGINEERING</v>
          </cell>
          <cell r="F73" t="str">
            <v>TESTING</v>
          </cell>
          <cell r="N73" t="str">
            <v>Testing</v>
          </cell>
          <cell r="O73">
            <v>36493</v>
          </cell>
          <cell r="P73">
            <v>36575.5</v>
          </cell>
          <cell r="Q73">
            <v>400</v>
          </cell>
          <cell r="R73">
            <v>12</v>
          </cell>
          <cell r="S73">
            <v>82.5</v>
          </cell>
          <cell r="T73" t="str">
            <v/>
          </cell>
          <cell r="U73" t="str">
            <v/>
          </cell>
          <cell r="V73" t="str">
            <v/>
          </cell>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t="str">
            <v/>
          </cell>
          <cell r="U74" t="str">
            <v/>
          </cell>
          <cell r="V74" t="str">
            <v/>
          </cell>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t="str">
            <v/>
          </cell>
          <cell r="U80" t="str">
            <v/>
          </cell>
          <cell r="V80" t="str">
            <v/>
          </cell>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t="str">
            <v/>
          </cell>
          <cell r="U81" t="str">
            <v/>
          </cell>
          <cell r="V81" t="str">
            <v/>
          </cell>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t="str">
            <v/>
          </cell>
          <cell r="U82" t="str">
            <v/>
          </cell>
          <cell r="V82" t="str">
            <v/>
          </cell>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t="str">
            <v/>
          </cell>
          <cell r="U83" t="str">
            <v/>
          </cell>
          <cell r="V83" t="str">
            <v/>
          </cell>
        </row>
        <row r="84">
          <cell r="N84" t="str">
            <v>Engineering</v>
          </cell>
          <cell r="O84">
            <v>36490</v>
          </cell>
          <cell r="P84">
            <v>36604</v>
          </cell>
          <cell r="Q84">
            <v>250</v>
          </cell>
          <cell r="R84">
            <v>16</v>
          </cell>
          <cell r="S84">
            <v>114</v>
          </cell>
          <cell r="T84" t="str">
            <v/>
          </cell>
          <cell r="U84" t="str">
            <v/>
          </cell>
          <cell r="V84" t="str">
            <v/>
          </cell>
        </row>
        <row r="85">
          <cell r="C85" t="str">
            <v>ENGINEERING</v>
          </cell>
          <cell r="F85" t="str">
            <v>TESTING</v>
          </cell>
          <cell r="N85" t="str">
            <v>Testing</v>
          </cell>
          <cell r="O85">
            <v>36537</v>
          </cell>
          <cell r="P85">
            <v>36619.5</v>
          </cell>
          <cell r="Q85">
            <v>400</v>
          </cell>
          <cell r="R85">
            <v>12</v>
          </cell>
          <cell r="S85">
            <v>82.5</v>
          </cell>
          <cell r="T85" t="str">
            <v/>
          </cell>
          <cell r="U85" t="str">
            <v/>
          </cell>
          <cell r="V85" t="str">
            <v/>
          </cell>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t="str">
            <v/>
          </cell>
          <cell r="U86" t="str">
            <v/>
          </cell>
          <cell r="V86" t="str">
            <v/>
          </cell>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t="str">
            <v/>
          </cell>
          <cell r="U92" t="str">
            <v/>
          </cell>
          <cell r="V92" t="str">
            <v/>
          </cell>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t="str">
            <v/>
          </cell>
          <cell r="U93" t="str">
            <v/>
          </cell>
          <cell r="V93" t="str">
            <v/>
          </cell>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t="str">
            <v/>
          </cell>
          <cell r="U94" t="str">
            <v/>
          </cell>
          <cell r="V94" t="str">
            <v/>
          </cell>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t="str">
            <v/>
          </cell>
          <cell r="U95" t="str">
            <v/>
          </cell>
          <cell r="V95" t="str">
            <v/>
          </cell>
        </row>
        <row r="96">
          <cell r="N96" t="str">
            <v>Engineering</v>
          </cell>
          <cell r="O96">
            <v>36531</v>
          </cell>
          <cell r="P96">
            <v>36645</v>
          </cell>
          <cell r="Q96">
            <v>250</v>
          </cell>
          <cell r="R96">
            <v>16</v>
          </cell>
          <cell r="S96">
            <v>114</v>
          </cell>
          <cell r="T96" t="str">
            <v/>
          </cell>
          <cell r="U96" t="str">
            <v/>
          </cell>
          <cell r="V96" t="str">
            <v/>
          </cell>
        </row>
        <row r="97">
          <cell r="C97" t="str">
            <v>ENGINEERING</v>
          </cell>
          <cell r="F97" t="str">
            <v>TESTING</v>
          </cell>
          <cell r="N97" t="str">
            <v>Testing</v>
          </cell>
          <cell r="O97">
            <v>36578</v>
          </cell>
          <cell r="P97">
            <v>36660.5</v>
          </cell>
          <cell r="Q97">
            <v>400</v>
          </cell>
          <cell r="R97">
            <v>10</v>
          </cell>
          <cell r="S97">
            <v>82.5</v>
          </cell>
          <cell r="T97" t="str">
            <v/>
          </cell>
          <cell r="U97" t="str">
            <v/>
          </cell>
          <cell r="V97" t="str">
            <v/>
          </cell>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t="str">
            <v/>
          </cell>
          <cell r="U98" t="str">
            <v/>
          </cell>
          <cell r="V98" t="str">
            <v/>
          </cell>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t="str">
            <v/>
          </cell>
          <cell r="U104" t="str">
            <v/>
          </cell>
          <cell r="V104" t="str">
            <v/>
          </cell>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t="str">
            <v/>
          </cell>
          <cell r="U105" t="str">
            <v/>
          </cell>
          <cell r="V105" t="str">
            <v/>
          </cell>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t="str">
            <v/>
          </cell>
          <cell r="U106" t="str">
            <v/>
          </cell>
          <cell r="V106" t="str">
            <v/>
          </cell>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t="str">
            <v/>
          </cell>
          <cell r="U107" t="str">
            <v/>
          </cell>
          <cell r="V107" t="str">
            <v/>
          </cell>
        </row>
        <row r="108">
          <cell r="N108" t="str">
            <v>Engineering</v>
          </cell>
          <cell r="O108">
            <v>36566</v>
          </cell>
          <cell r="P108">
            <v>36680</v>
          </cell>
          <cell r="Q108">
            <v>250</v>
          </cell>
          <cell r="R108">
            <v>12</v>
          </cell>
          <cell r="S108">
            <v>114</v>
          </cell>
          <cell r="T108" t="str">
            <v/>
          </cell>
          <cell r="U108" t="str">
            <v/>
          </cell>
          <cell r="V108" t="str">
            <v/>
          </cell>
        </row>
        <row r="109">
          <cell r="C109" t="str">
            <v>ENGINEERING</v>
          </cell>
          <cell r="F109" t="str">
            <v>TESTING</v>
          </cell>
          <cell r="N109" t="str">
            <v>Testing</v>
          </cell>
          <cell r="O109">
            <v>36613</v>
          </cell>
          <cell r="P109">
            <v>36695.5</v>
          </cell>
          <cell r="Q109">
            <v>400</v>
          </cell>
          <cell r="R109">
            <v>5</v>
          </cell>
          <cell r="S109">
            <v>82.5</v>
          </cell>
          <cell r="T109" t="str">
            <v/>
          </cell>
          <cell r="U109" t="str">
            <v/>
          </cell>
          <cell r="V109" t="str">
            <v/>
          </cell>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t="str">
            <v/>
          </cell>
          <cell r="U110" t="str">
            <v/>
          </cell>
          <cell r="V110" t="str">
            <v/>
          </cell>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t="str">
            <v/>
          </cell>
          <cell r="U116" t="str">
            <v/>
          </cell>
          <cell r="V116" t="str">
            <v/>
          </cell>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t="str">
            <v/>
          </cell>
          <cell r="U117" t="str">
            <v/>
          </cell>
          <cell r="V117" t="str">
            <v/>
          </cell>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t="str">
            <v/>
          </cell>
          <cell r="U118" t="str">
            <v/>
          </cell>
          <cell r="V118" t="str">
            <v/>
          </cell>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t="str">
            <v/>
          </cell>
          <cell r="U119" t="str">
            <v/>
          </cell>
          <cell r="V119" t="str">
            <v/>
          </cell>
        </row>
        <row r="120">
          <cell r="N120" t="str">
            <v>Engineering</v>
          </cell>
          <cell r="O120">
            <v>36600</v>
          </cell>
          <cell r="P120">
            <v>36714</v>
          </cell>
          <cell r="Q120">
            <v>250</v>
          </cell>
          <cell r="R120">
            <v>7</v>
          </cell>
          <cell r="S120">
            <v>114</v>
          </cell>
          <cell r="T120" t="str">
            <v/>
          </cell>
          <cell r="U120" t="str">
            <v/>
          </cell>
          <cell r="V120" t="str">
            <v/>
          </cell>
        </row>
        <row r="121">
          <cell r="C121" t="str">
            <v>ENGINEERING</v>
          </cell>
          <cell r="F121" t="str">
            <v>TESTING</v>
          </cell>
          <cell r="N121" t="str">
            <v>Testing</v>
          </cell>
          <cell r="O121">
            <v>36647</v>
          </cell>
          <cell r="P121">
            <v>36729.5</v>
          </cell>
          <cell r="Q121">
            <v>400</v>
          </cell>
          <cell r="R121">
            <v>1</v>
          </cell>
          <cell r="S121">
            <v>82.5</v>
          </cell>
          <cell r="T121" t="str">
            <v/>
          </cell>
          <cell r="U121" t="str">
            <v/>
          </cell>
          <cell r="V121" t="str">
            <v/>
          </cell>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t="str">
            <v/>
          </cell>
          <cell r="U122" t="str">
            <v/>
          </cell>
          <cell r="V122" t="str">
            <v/>
          </cell>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t="str">
            <v/>
          </cell>
          <cell r="U130" t="str">
            <v/>
          </cell>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t="str">
            <v/>
          </cell>
          <cell r="U131" t="str">
            <v/>
          </cell>
          <cell r="V131" t="str">
            <v/>
          </cell>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t="str">
            <v/>
          </cell>
          <cell r="U138" t="str">
            <v/>
          </cell>
          <cell r="V138" t="str">
            <v/>
          </cell>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t="str">
            <v/>
          </cell>
          <cell r="U139" t="str">
            <v/>
          </cell>
          <cell r="V139" t="str">
            <v/>
          </cell>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t="str">
            <v/>
          </cell>
          <cell r="U140" t="str">
            <v/>
          </cell>
          <cell r="V140" t="str">
            <v/>
          </cell>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t="str">
            <v/>
          </cell>
          <cell r="U148" t="str">
            <v/>
          </cell>
          <cell r="V148" t="str">
            <v/>
          </cell>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t="str">
            <v/>
          </cell>
          <cell r="U149" t="str">
            <v/>
          </cell>
          <cell r="V149" t="str">
            <v/>
          </cell>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t="str">
            <v/>
          </cell>
          <cell r="U150" t="str">
            <v/>
          </cell>
          <cell r="V150" t="str">
            <v/>
          </cell>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t="str">
            <v/>
          </cell>
          <cell r="U158" t="str">
            <v/>
          </cell>
          <cell r="V158" t="str">
            <v/>
          </cell>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t="str">
            <v/>
          </cell>
          <cell r="U159" t="str">
            <v/>
          </cell>
          <cell r="V159" t="str">
            <v/>
          </cell>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t="str">
            <v/>
          </cell>
          <cell r="U160" t="str">
            <v/>
          </cell>
          <cell r="V160" t="str">
            <v/>
          </cell>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Admin Info"/>
      <sheetName val="CRAT"/>
      <sheetName val="EBT"/>
      <sheetName val="GEAT"/>
      <sheetName val="RPT"/>
      <sheetName val="List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Aalemu@ci.vernon.ca.us" TargetMode="External"/><Relationship Id="rId2" Type="http://schemas.openxmlformats.org/officeDocument/2006/relationships/hyperlink" Target="mailto:ongarambe@ci.vernon.ca.us" TargetMode="External"/><Relationship Id="rId1" Type="http://schemas.openxmlformats.org/officeDocument/2006/relationships/hyperlink" Target="mailto:ongarambe@ci.vernon.ca.us"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Aalemu@ci.vernon.ca.u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7"/>
  <sheetViews>
    <sheetView workbookViewId="0"/>
  </sheetViews>
  <sheetFormatPr defaultRowHeight="15" x14ac:dyDescent="0.2"/>
  <cols>
    <col min="1" max="1" width="108.85546875" style="2" customWidth="1"/>
    <col min="2" max="2" width="16.28515625" style="2" customWidth="1"/>
    <col min="3" max="4" width="8.85546875" style="2"/>
    <col min="5" max="5" width="12.85546875" style="2" customWidth="1"/>
    <col min="6" max="6" width="8.85546875" style="2"/>
    <col min="7" max="7" width="15.7109375" style="2" bestFit="1" customWidth="1"/>
    <col min="8" max="8" width="17.140625" style="2" bestFit="1" customWidth="1"/>
    <col min="9" max="256" width="8.85546875" style="2"/>
    <col min="257" max="257" width="104.140625" style="2" bestFit="1" customWidth="1"/>
    <col min="258" max="512" width="8.85546875" style="2"/>
    <col min="513" max="513" width="104.140625" style="2" bestFit="1" customWidth="1"/>
    <col min="514" max="768" width="8.85546875" style="2"/>
    <col min="769" max="769" width="104.140625" style="2" bestFit="1" customWidth="1"/>
    <col min="770" max="1024" width="8.85546875" style="2"/>
    <col min="1025" max="1025" width="104.140625" style="2" bestFit="1" customWidth="1"/>
    <col min="1026" max="1280" width="8.85546875" style="2"/>
    <col min="1281" max="1281" width="104.140625" style="2" bestFit="1" customWidth="1"/>
    <col min="1282" max="1536" width="8.85546875" style="2"/>
    <col min="1537" max="1537" width="104.140625" style="2" bestFit="1" customWidth="1"/>
    <col min="1538" max="1792" width="8.85546875" style="2"/>
    <col min="1793" max="1793" width="104.140625" style="2" bestFit="1" customWidth="1"/>
    <col min="1794" max="2048" width="8.85546875" style="2"/>
    <col min="2049" max="2049" width="104.140625" style="2" bestFit="1" customWidth="1"/>
    <col min="2050" max="2304" width="8.85546875" style="2"/>
    <col min="2305" max="2305" width="104.140625" style="2" bestFit="1" customWidth="1"/>
    <col min="2306" max="2560" width="8.85546875" style="2"/>
    <col min="2561" max="2561" width="104.140625" style="2" bestFit="1" customWidth="1"/>
    <col min="2562" max="2816" width="8.85546875" style="2"/>
    <col min="2817" max="2817" width="104.140625" style="2" bestFit="1" customWidth="1"/>
    <col min="2818" max="3072" width="8.85546875" style="2"/>
    <col min="3073" max="3073" width="104.140625" style="2" bestFit="1" customWidth="1"/>
    <col min="3074" max="3328" width="8.85546875" style="2"/>
    <col min="3329" max="3329" width="104.140625" style="2" bestFit="1" customWidth="1"/>
    <col min="3330" max="3584" width="8.85546875" style="2"/>
    <col min="3585" max="3585" width="104.140625" style="2" bestFit="1" customWidth="1"/>
    <col min="3586" max="3840" width="8.85546875" style="2"/>
    <col min="3841" max="3841" width="104.140625" style="2" bestFit="1" customWidth="1"/>
    <col min="3842" max="4096" width="8.85546875" style="2"/>
    <col min="4097" max="4097" width="104.140625" style="2" bestFit="1" customWidth="1"/>
    <col min="4098" max="4352" width="8.85546875" style="2"/>
    <col min="4353" max="4353" width="104.140625" style="2" bestFit="1" customWidth="1"/>
    <col min="4354" max="4608" width="8.85546875" style="2"/>
    <col min="4609" max="4609" width="104.140625" style="2" bestFit="1" customWidth="1"/>
    <col min="4610" max="4864" width="8.85546875" style="2"/>
    <col min="4865" max="4865" width="104.140625" style="2" bestFit="1" customWidth="1"/>
    <col min="4866" max="5120" width="8.85546875" style="2"/>
    <col min="5121" max="5121" width="104.140625" style="2" bestFit="1" customWidth="1"/>
    <col min="5122" max="5376" width="8.85546875" style="2"/>
    <col min="5377" max="5377" width="104.140625" style="2" bestFit="1" customWidth="1"/>
    <col min="5378" max="5632" width="8.85546875" style="2"/>
    <col min="5633" max="5633" width="104.140625" style="2" bestFit="1" customWidth="1"/>
    <col min="5634" max="5888" width="8.85546875" style="2"/>
    <col min="5889" max="5889" width="104.140625" style="2" bestFit="1" customWidth="1"/>
    <col min="5890" max="6144" width="8.85546875" style="2"/>
    <col min="6145" max="6145" width="104.140625" style="2" bestFit="1" customWidth="1"/>
    <col min="6146" max="6400" width="8.85546875" style="2"/>
    <col min="6401" max="6401" width="104.140625" style="2" bestFit="1" customWidth="1"/>
    <col min="6402" max="6656" width="8.85546875" style="2"/>
    <col min="6657" max="6657" width="104.140625" style="2" bestFit="1" customWidth="1"/>
    <col min="6658" max="6912" width="8.85546875" style="2"/>
    <col min="6913" max="6913" width="104.140625" style="2" bestFit="1" customWidth="1"/>
    <col min="6914" max="7168" width="8.85546875" style="2"/>
    <col min="7169" max="7169" width="104.140625" style="2" bestFit="1" customWidth="1"/>
    <col min="7170" max="7424" width="8.85546875" style="2"/>
    <col min="7425" max="7425" width="104.140625" style="2" bestFit="1" customWidth="1"/>
    <col min="7426" max="7680" width="8.85546875" style="2"/>
    <col min="7681" max="7681" width="104.140625" style="2" bestFit="1" customWidth="1"/>
    <col min="7682" max="7936" width="8.85546875" style="2"/>
    <col min="7937" max="7937" width="104.140625" style="2" bestFit="1" customWidth="1"/>
    <col min="7938" max="8192" width="8.85546875" style="2"/>
    <col min="8193" max="8193" width="104.140625" style="2" bestFit="1" customWidth="1"/>
    <col min="8194" max="8448" width="8.85546875" style="2"/>
    <col min="8449" max="8449" width="104.140625" style="2" bestFit="1" customWidth="1"/>
    <col min="8450" max="8704" width="8.85546875" style="2"/>
    <col min="8705" max="8705" width="104.140625" style="2" bestFit="1" customWidth="1"/>
    <col min="8706" max="8960" width="8.85546875" style="2"/>
    <col min="8961" max="8961" width="104.140625" style="2" bestFit="1" customWidth="1"/>
    <col min="8962" max="9216" width="8.85546875" style="2"/>
    <col min="9217" max="9217" width="104.140625" style="2" bestFit="1" customWidth="1"/>
    <col min="9218" max="9472" width="8.85546875" style="2"/>
    <col min="9473" max="9473" width="104.140625" style="2" bestFit="1" customWidth="1"/>
    <col min="9474" max="9728" width="8.85546875" style="2"/>
    <col min="9729" max="9729" width="104.140625" style="2" bestFit="1" customWidth="1"/>
    <col min="9730" max="9984" width="8.85546875" style="2"/>
    <col min="9985" max="9985" width="104.140625" style="2" bestFit="1" customWidth="1"/>
    <col min="9986" max="10240" width="8.85546875" style="2"/>
    <col min="10241" max="10241" width="104.140625" style="2" bestFit="1" customWidth="1"/>
    <col min="10242" max="10496" width="8.85546875" style="2"/>
    <col min="10497" max="10497" width="104.140625" style="2" bestFit="1" customWidth="1"/>
    <col min="10498" max="10752" width="8.85546875" style="2"/>
    <col min="10753" max="10753" width="104.140625" style="2" bestFit="1" customWidth="1"/>
    <col min="10754" max="11008" width="8.85546875" style="2"/>
    <col min="11009" max="11009" width="104.140625" style="2" bestFit="1" customWidth="1"/>
    <col min="11010" max="11264" width="8.85546875" style="2"/>
    <col min="11265" max="11265" width="104.140625" style="2" bestFit="1" customWidth="1"/>
    <col min="11266" max="11520" width="8.85546875" style="2"/>
    <col min="11521" max="11521" width="104.140625" style="2" bestFit="1" customWidth="1"/>
    <col min="11522" max="11776" width="8.85546875" style="2"/>
    <col min="11777" max="11777" width="104.140625" style="2" bestFit="1" customWidth="1"/>
    <col min="11778" max="12032" width="8.85546875" style="2"/>
    <col min="12033" max="12033" width="104.140625" style="2" bestFit="1" customWidth="1"/>
    <col min="12034" max="12288" width="8.85546875" style="2"/>
    <col min="12289" max="12289" width="104.140625" style="2" bestFit="1" customWidth="1"/>
    <col min="12290" max="12544" width="8.85546875" style="2"/>
    <col min="12545" max="12545" width="104.140625" style="2" bestFit="1" customWidth="1"/>
    <col min="12546" max="12800" width="8.85546875" style="2"/>
    <col min="12801" max="12801" width="104.140625" style="2" bestFit="1" customWidth="1"/>
    <col min="12802" max="13056" width="8.85546875" style="2"/>
    <col min="13057" max="13057" width="104.140625" style="2" bestFit="1" customWidth="1"/>
    <col min="13058" max="13312" width="8.85546875" style="2"/>
    <col min="13313" max="13313" width="104.140625" style="2" bestFit="1" customWidth="1"/>
    <col min="13314" max="13568" width="8.85546875" style="2"/>
    <col min="13569" max="13569" width="104.140625" style="2" bestFit="1" customWidth="1"/>
    <col min="13570" max="13824" width="8.85546875" style="2"/>
    <col min="13825" max="13825" width="104.140625" style="2" bestFit="1" customWidth="1"/>
    <col min="13826" max="14080" width="8.85546875" style="2"/>
    <col min="14081" max="14081" width="104.140625" style="2" bestFit="1" customWidth="1"/>
    <col min="14082" max="14336" width="8.85546875" style="2"/>
    <col min="14337" max="14337" width="104.140625" style="2" bestFit="1" customWidth="1"/>
    <col min="14338" max="14592" width="8.85546875" style="2"/>
    <col min="14593" max="14593" width="104.140625" style="2" bestFit="1" customWidth="1"/>
    <col min="14594" max="14848" width="8.85546875" style="2"/>
    <col min="14849" max="14849" width="104.140625" style="2" bestFit="1" customWidth="1"/>
    <col min="14850" max="15104" width="8.85546875" style="2"/>
    <col min="15105" max="15105" width="104.140625" style="2" bestFit="1" customWidth="1"/>
    <col min="15106" max="15360" width="8.85546875" style="2"/>
    <col min="15361" max="15361" width="104.140625" style="2" bestFit="1" customWidth="1"/>
    <col min="15362" max="15616" width="8.85546875" style="2"/>
    <col min="15617" max="15617" width="104.140625" style="2" bestFit="1" customWidth="1"/>
    <col min="15618" max="15872" width="8.85546875" style="2"/>
    <col min="15873" max="15873" width="104.140625" style="2" bestFit="1" customWidth="1"/>
    <col min="15874" max="16128" width="8.85546875" style="2"/>
    <col min="16129" max="16129" width="104.140625" style="2" bestFit="1" customWidth="1"/>
    <col min="16130" max="16384" width="8.85546875" style="2"/>
  </cols>
  <sheetData>
    <row r="1" spans="1:1" ht="87" customHeight="1" x14ac:dyDescent="0.2">
      <c r="A1" s="1" t="s">
        <v>5</v>
      </c>
    </row>
    <row r="2" spans="1:1" ht="29.25" customHeight="1" x14ac:dyDescent="0.2">
      <c r="A2" s="3"/>
    </row>
    <row r="3" spans="1:1" ht="10.5" customHeight="1" x14ac:dyDescent="0.2"/>
    <row r="4" spans="1:1" ht="11.25" customHeight="1" x14ac:dyDescent="0.2"/>
    <row r="8" spans="1:1" x14ac:dyDescent="0.2">
      <c r="A8" s="4"/>
    </row>
    <row r="11" spans="1:1" ht="30.75" customHeight="1" x14ac:dyDescent="0.2"/>
    <row r="12" spans="1:1" ht="19.5" customHeight="1" x14ac:dyDescent="0.25">
      <c r="A12" s="5" t="s">
        <v>6</v>
      </c>
    </row>
    <row r="13" spans="1:1" ht="58.5" customHeight="1" x14ac:dyDescent="0.2">
      <c r="A13" s="6" t="s">
        <v>7</v>
      </c>
    </row>
    <row r="14" spans="1:1" ht="45.75" x14ac:dyDescent="0.2">
      <c r="A14" s="7" t="s">
        <v>8</v>
      </c>
    </row>
    <row r="15" spans="1:1" ht="51" customHeight="1" x14ac:dyDescent="0.25">
      <c r="A15" s="6" t="s">
        <v>9</v>
      </c>
    </row>
    <row r="16" spans="1:1" ht="65.25" customHeight="1" x14ac:dyDescent="0.2">
      <c r="A16" s="7" t="s">
        <v>10</v>
      </c>
    </row>
    <row r="17" spans="1:1" ht="45" customHeight="1" x14ac:dyDescent="0.2">
      <c r="A17" s="7" t="s">
        <v>11</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35"/>
  <sheetViews>
    <sheetView workbookViewId="0">
      <selection activeCell="B34" sqref="B34"/>
    </sheetView>
  </sheetViews>
  <sheetFormatPr defaultColWidth="10" defaultRowHeight="12.75" x14ac:dyDescent="0.25"/>
  <cols>
    <col min="1" max="1" width="40.7109375" style="10" customWidth="1"/>
    <col min="2" max="2" width="27.28515625" style="10" customWidth="1"/>
    <col min="3" max="5" width="28.42578125" style="10" customWidth="1"/>
    <col min="6" max="6" width="26.28515625" style="10" customWidth="1"/>
    <col min="7" max="16384" width="10" style="10"/>
  </cols>
  <sheetData>
    <row r="1" spans="1:6" ht="15.75" x14ac:dyDescent="0.25">
      <c r="A1" s="8" t="s">
        <v>12</v>
      </c>
      <c r="B1" s="9"/>
      <c r="C1" s="9"/>
      <c r="D1" s="9"/>
      <c r="E1" s="9"/>
      <c r="F1" s="9"/>
    </row>
    <row r="2" spans="1:6" ht="15.75" x14ac:dyDescent="0.25">
      <c r="A2" s="8" t="s">
        <v>13</v>
      </c>
      <c r="B2" s="11"/>
      <c r="C2" s="9"/>
      <c r="D2" s="9"/>
      <c r="E2" s="9"/>
      <c r="F2" s="9"/>
    </row>
    <row r="3" spans="1:6" ht="15.75" x14ac:dyDescent="0.25">
      <c r="A3" s="12" t="s">
        <v>14</v>
      </c>
      <c r="B3" s="11"/>
      <c r="C3" s="9"/>
      <c r="D3" s="9"/>
      <c r="E3" s="9"/>
      <c r="F3" s="9"/>
    </row>
    <row r="4" spans="1:6" ht="15.75" x14ac:dyDescent="0.25">
      <c r="A4" s="13" t="s">
        <v>15</v>
      </c>
      <c r="B4" s="11"/>
      <c r="C4" s="9"/>
      <c r="D4" s="9"/>
      <c r="E4" s="9"/>
      <c r="F4" s="9"/>
    </row>
    <row r="5" spans="1:6" x14ac:dyDescent="0.25">
      <c r="A5" s="14" t="s">
        <v>16</v>
      </c>
      <c r="B5" s="11"/>
      <c r="C5" s="9"/>
      <c r="D5" s="9"/>
      <c r="E5" s="9"/>
      <c r="F5" s="9"/>
    </row>
    <row r="6" spans="1:6" x14ac:dyDescent="0.25">
      <c r="A6" s="15"/>
      <c r="B6" s="11"/>
      <c r="C6" s="9"/>
      <c r="D6" s="9"/>
      <c r="E6" s="9"/>
      <c r="F6" s="9"/>
    </row>
    <row r="7" spans="1:6" x14ac:dyDescent="0.25">
      <c r="A7" s="11" t="s">
        <v>17</v>
      </c>
      <c r="B7" s="16" t="s">
        <v>367</v>
      </c>
      <c r="C7" s="9"/>
      <c r="D7" s="9"/>
      <c r="E7" s="9"/>
      <c r="F7" s="9"/>
    </row>
    <row r="8" spans="1:6" x14ac:dyDescent="0.25">
      <c r="A8" s="11" t="s">
        <v>18</v>
      </c>
      <c r="B8" s="17" t="s">
        <v>368</v>
      </c>
      <c r="C8" s="9"/>
      <c r="D8" s="9"/>
      <c r="E8" s="9"/>
      <c r="F8" s="9"/>
    </row>
    <row r="9" spans="1:6" x14ac:dyDescent="0.25">
      <c r="A9" s="18" t="s">
        <v>19</v>
      </c>
      <c r="B9" s="16" t="s">
        <v>378</v>
      </c>
      <c r="C9" s="9"/>
      <c r="D9" s="9"/>
      <c r="E9" s="9"/>
      <c r="F9" s="9"/>
    </row>
    <row r="10" spans="1:6" x14ac:dyDescent="0.25">
      <c r="A10" s="11"/>
      <c r="B10" s="15"/>
      <c r="C10" s="9"/>
      <c r="D10" s="9"/>
      <c r="E10" s="9"/>
      <c r="F10" s="9"/>
    </row>
    <row r="11" spans="1:6" x14ac:dyDescent="0.25">
      <c r="A11" s="19"/>
      <c r="B11" s="19"/>
      <c r="C11" s="9"/>
      <c r="D11" s="9"/>
      <c r="E11" s="9"/>
      <c r="F11" s="9"/>
    </row>
    <row r="12" spans="1:6" s="23" customFormat="1" x14ac:dyDescent="0.25">
      <c r="A12" s="11" t="s">
        <v>20</v>
      </c>
      <c r="B12" s="20" t="s">
        <v>21</v>
      </c>
      <c r="C12" s="21" t="s">
        <v>22</v>
      </c>
      <c r="D12" s="21" t="s">
        <v>23</v>
      </c>
      <c r="E12" s="21" t="s">
        <v>24</v>
      </c>
      <c r="F12" s="22" t="s">
        <v>25</v>
      </c>
    </row>
    <row r="13" spans="1:6" x14ac:dyDescent="0.25">
      <c r="A13" s="15" t="s">
        <v>26</v>
      </c>
      <c r="B13" s="16" t="s">
        <v>368</v>
      </c>
      <c r="C13" s="16" t="s">
        <v>368</v>
      </c>
      <c r="D13" s="16" t="s">
        <v>368</v>
      </c>
      <c r="E13" s="16" t="s">
        <v>368</v>
      </c>
      <c r="F13" s="16"/>
    </row>
    <row r="14" spans="1:6" x14ac:dyDescent="0.25">
      <c r="A14" s="15" t="s">
        <v>27</v>
      </c>
      <c r="B14" s="16" t="s">
        <v>370</v>
      </c>
      <c r="C14" s="16" t="s">
        <v>370</v>
      </c>
      <c r="D14" s="16" t="s">
        <v>370</v>
      </c>
      <c r="E14" s="16" t="s">
        <v>370</v>
      </c>
      <c r="F14" s="16"/>
    </row>
    <row r="15" spans="1:6" ht="15" x14ac:dyDescent="0.25">
      <c r="A15" s="15" t="s">
        <v>28</v>
      </c>
      <c r="B15" s="402" t="s">
        <v>371</v>
      </c>
      <c r="C15" s="402" t="s">
        <v>371</v>
      </c>
      <c r="D15" s="402" t="s">
        <v>371</v>
      </c>
      <c r="E15" s="402" t="s">
        <v>371</v>
      </c>
      <c r="F15" s="24"/>
    </row>
    <row r="16" spans="1:6" x14ac:dyDescent="0.25">
      <c r="A16" s="15" t="s">
        <v>29</v>
      </c>
      <c r="B16" s="16" t="s">
        <v>372</v>
      </c>
      <c r="C16" s="16" t="s">
        <v>372</v>
      </c>
      <c r="D16" s="16" t="s">
        <v>372</v>
      </c>
      <c r="E16" s="16" t="s">
        <v>372</v>
      </c>
      <c r="F16" s="16"/>
    </row>
    <row r="17" spans="1:6" x14ac:dyDescent="0.25">
      <c r="A17" s="15" t="s">
        <v>30</v>
      </c>
      <c r="B17" s="16" t="s">
        <v>373</v>
      </c>
      <c r="C17" s="16" t="s">
        <v>373</v>
      </c>
      <c r="D17" s="16" t="s">
        <v>373</v>
      </c>
      <c r="E17" s="16" t="s">
        <v>373</v>
      </c>
      <c r="F17" s="16"/>
    </row>
    <row r="18" spans="1:6" x14ac:dyDescent="0.25">
      <c r="A18" s="15" t="s">
        <v>31</v>
      </c>
      <c r="B18" s="16"/>
      <c r="C18" s="16"/>
      <c r="D18" s="16"/>
      <c r="E18" s="16"/>
      <c r="F18" s="16"/>
    </row>
    <row r="19" spans="1:6" x14ac:dyDescent="0.25">
      <c r="A19" s="15" t="s">
        <v>32</v>
      </c>
      <c r="B19" s="16" t="s">
        <v>374</v>
      </c>
      <c r="C19" s="16" t="s">
        <v>374</v>
      </c>
      <c r="D19" s="16" t="s">
        <v>374</v>
      </c>
      <c r="E19" s="16" t="s">
        <v>374</v>
      </c>
      <c r="F19" s="16"/>
    </row>
    <row r="20" spans="1:6" x14ac:dyDescent="0.25">
      <c r="A20" s="15" t="s">
        <v>33</v>
      </c>
      <c r="B20" s="16" t="s">
        <v>34</v>
      </c>
      <c r="C20" s="16" t="s">
        <v>34</v>
      </c>
      <c r="D20" s="16" t="s">
        <v>34</v>
      </c>
      <c r="E20" s="16" t="s">
        <v>34</v>
      </c>
      <c r="F20" s="16" t="s">
        <v>34</v>
      </c>
    </row>
    <row r="21" spans="1:6" x14ac:dyDescent="0.25">
      <c r="A21" s="15" t="s">
        <v>35</v>
      </c>
      <c r="B21" s="16">
        <v>90058</v>
      </c>
      <c r="C21" s="16">
        <v>90058</v>
      </c>
      <c r="D21" s="16">
        <v>90058</v>
      </c>
      <c r="E21" s="16">
        <v>90058</v>
      </c>
      <c r="F21" s="16"/>
    </row>
    <row r="22" spans="1:6" x14ac:dyDescent="0.25">
      <c r="A22" s="15" t="s">
        <v>36</v>
      </c>
      <c r="B22" s="25"/>
      <c r="C22" s="25"/>
      <c r="D22" s="25"/>
      <c r="E22" s="25"/>
      <c r="F22" s="25"/>
    </row>
    <row r="23" spans="1:6" x14ac:dyDescent="0.25">
      <c r="A23" s="15" t="s">
        <v>37</v>
      </c>
      <c r="B23" s="25"/>
      <c r="C23" s="25"/>
      <c r="D23" s="25"/>
      <c r="E23" s="25"/>
      <c r="F23" s="25"/>
    </row>
    <row r="24" spans="1:6" x14ac:dyDescent="0.25">
      <c r="A24" s="15"/>
      <c r="B24" s="26"/>
      <c r="C24" s="26"/>
      <c r="D24" s="26"/>
      <c r="E24" s="26"/>
      <c r="F24" s="26"/>
    </row>
    <row r="25" spans="1:6" ht="25.5" x14ac:dyDescent="0.25">
      <c r="A25" s="11" t="s">
        <v>38</v>
      </c>
      <c r="B25" s="15"/>
      <c r="C25" s="15"/>
      <c r="D25" s="15"/>
      <c r="E25" s="15"/>
      <c r="F25" s="15"/>
    </row>
    <row r="26" spans="1:6" x14ac:dyDescent="0.25">
      <c r="A26" s="15" t="s">
        <v>26</v>
      </c>
      <c r="B26" s="16" t="s">
        <v>369</v>
      </c>
      <c r="C26" s="16" t="s">
        <v>369</v>
      </c>
      <c r="D26" s="16" t="s">
        <v>369</v>
      </c>
      <c r="E26" s="16" t="s">
        <v>369</v>
      </c>
      <c r="F26" s="16"/>
    </row>
    <row r="27" spans="1:6" x14ac:dyDescent="0.25">
      <c r="A27" s="15" t="s">
        <v>27</v>
      </c>
      <c r="B27" s="16" t="s">
        <v>375</v>
      </c>
      <c r="C27" s="16" t="s">
        <v>375</v>
      </c>
      <c r="D27" s="16" t="s">
        <v>375</v>
      </c>
      <c r="E27" s="16" t="s">
        <v>375</v>
      </c>
      <c r="F27" s="16"/>
    </row>
    <row r="28" spans="1:6" ht="30" x14ac:dyDescent="0.25">
      <c r="A28" s="15" t="s">
        <v>28</v>
      </c>
      <c r="B28" s="402" t="s">
        <v>376</v>
      </c>
      <c r="C28" s="402" t="s">
        <v>376</v>
      </c>
      <c r="D28" s="402" t="s">
        <v>376</v>
      </c>
      <c r="E28" s="402" t="s">
        <v>376</v>
      </c>
      <c r="F28" s="24"/>
    </row>
    <row r="29" spans="1:6" x14ac:dyDescent="0.25">
      <c r="A29" s="15" t="s">
        <v>29</v>
      </c>
      <c r="B29" s="16" t="s">
        <v>377</v>
      </c>
      <c r="C29" s="16" t="s">
        <v>377</v>
      </c>
      <c r="D29" s="16" t="s">
        <v>377</v>
      </c>
      <c r="E29" s="16" t="s">
        <v>377</v>
      </c>
      <c r="F29" s="16"/>
    </row>
    <row r="30" spans="1:6" x14ac:dyDescent="0.25">
      <c r="A30" s="15" t="s">
        <v>30</v>
      </c>
      <c r="B30" s="16" t="s">
        <v>373</v>
      </c>
      <c r="C30" s="16" t="s">
        <v>373</v>
      </c>
      <c r="D30" s="16" t="s">
        <v>373</v>
      </c>
      <c r="E30" s="16" t="s">
        <v>373</v>
      </c>
      <c r="F30" s="16"/>
    </row>
    <row r="31" spans="1:6" x14ac:dyDescent="0.25">
      <c r="A31" s="15" t="s">
        <v>31</v>
      </c>
      <c r="B31" s="16"/>
      <c r="C31" s="16"/>
      <c r="D31" s="16"/>
      <c r="E31" s="16"/>
      <c r="F31" s="16"/>
    </row>
    <row r="32" spans="1:6" x14ac:dyDescent="0.25">
      <c r="A32" s="15" t="s">
        <v>32</v>
      </c>
      <c r="B32" s="16" t="s">
        <v>374</v>
      </c>
      <c r="C32" s="16" t="s">
        <v>374</v>
      </c>
      <c r="D32" s="16" t="s">
        <v>374</v>
      </c>
      <c r="E32" s="16" t="s">
        <v>374</v>
      </c>
      <c r="F32" s="16"/>
    </row>
    <row r="33" spans="1:6" x14ac:dyDescent="0.25">
      <c r="A33" s="15" t="s">
        <v>33</v>
      </c>
      <c r="B33" s="16" t="s">
        <v>34</v>
      </c>
      <c r="C33" s="16" t="s">
        <v>34</v>
      </c>
      <c r="D33" s="16" t="s">
        <v>34</v>
      </c>
      <c r="E33" s="16" t="s">
        <v>34</v>
      </c>
      <c r="F33" s="16"/>
    </row>
    <row r="34" spans="1:6" x14ac:dyDescent="0.25">
      <c r="A34" s="15" t="s">
        <v>35</v>
      </c>
      <c r="B34" s="16">
        <v>90058</v>
      </c>
      <c r="C34" s="16">
        <v>90058</v>
      </c>
      <c r="D34" s="16">
        <v>90058</v>
      </c>
      <c r="E34" s="16">
        <v>90058</v>
      </c>
      <c r="F34" s="16"/>
    </row>
    <row r="35" spans="1:6" x14ac:dyDescent="0.25">
      <c r="A35" s="27"/>
      <c r="B35" s="27"/>
    </row>
  </sheetData>
  <hyperlinks>
    <hyperlink ref="B28" r:id="rId1"/>
    <hyperlink ref="C28:E28" r:id="rId2" display="ongarambe@ci.vernon.ca.us"/>
    <hyperlink ref="B15" r:id="rId3"/>
    <hyperlink ref="C15:E15" r:id="rId4" display="Aalemu@ci.vernon.ca.us"/>
  </hyperlinks>
  <pageMargins left="0.25" right="0.25" top="0.75" bottom="0.75" header="0.3" footer="0.3"/>
  <pageSetup scale="81" pageOrder="overThenDown"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S123"/>
  <sheetViews>
    <sheetView zoomScale="55" zoomScaleNormal="55" workbookViewId="0">
      <selection activeCell="B39" sqref="B39"/>
    </sheetView>
  </sheetViews>
  <sheetFormatPr defaultColWidth="10" defaultRowHeight="15.75" x14ac:dyDescent="0.25"/>
  <cols>
    <col min="1" max="1" width="10" style="62"/>
    <col min="2" max="2" width="85" style="194" customWidth="1"/>
    <col min="3" max="3" width="18.7109375" style="194" customWidth="1"/>
    <col min="4" max="4" width="19.42578125" style="194" customWidth="1"/>
    <col min="5" max="6" width="10.7109375" style="194" customWidth="1"/>
    <col min="7" max="14" width="10.7109375" style="205" customWidth="1"/>
    <col min="15" max="15" width="10.28515625" style="205" customWidth="1"/>
    <col min="16" max="18" width="10.28515625" style="62" customWidth="1"/>
    <col min="19" max="19" width="102.28515625" style="62" customWidth="1"/>
    <col min="20" max="25" width="7.85546875" style="62" customWidth="1"/>
    <col min="26" max="26" width="16.28515625" style="62" bestFit="1" customWidth="1"/>
    <col min="27" max="131" width="7.85546875" style="62" customWidth="1"/>
    <col min="132" max="16384" width="10" style="62"/>
  </cols>
  <sheetData>
    <row r="1" spans="1:19" s="28" customFormat="1" x14ac:dyDescent="0.25">
      <c r="B1" s="29" t="s">
        <v>12</v>
      </c>
      <c r="C1" s="29"/>
      <c r="D1" s="30"/>
      <c r="E1" s="30"/>
      <c r="F1" s="30"/>
      <c r="G1" s="31"/>
      <c r="H1" s="31"/>
      <c r="I1" s="31"/>
      <c r="J1" s="31"/>
      <c r="K1" s="31"/>
      <c r="L1" s="31"/>
      <c r="M1" s="31"/>
      <c r="N1" s="31"/>
    </row>
    <row r="2" spans="1:19" s="28" customFormat="1" x14ac:dyDescent="0.25">
      <c r="B2" s="29" t="s">
        <v>13</v>
      </c>
      <c r="C2" s="29"/>
      <c r="D2" s="30"/>
      <c r="E2" s="30"/>
      <c r="F2" s="30"/>
      <c r="G2" s="31"/>
      <c r="H2" s="31"/>
      <c r="I2" s="31"/>
      <c r="J2" s="31"/>
      <c r="K2" s="31"/>
      <c r="L2" s="31"/>
      <c r="M2" s="31"/>
      <c r="N2" s="31"/>
    </row>
    <row r="3" spans="1:19" s="32" customFormat="1" x14ac:dyDescent="0.25">
      <c r="B3" s="12" t="s">
        <v>14</v>
      </c>
      <c r="C3" s="33"/>
      <c r="D3" s="34"/>
      <c r="E3" s="34"/>
      <c r="F3" s="34"/>
    </row>
    <row r="4" spans="1:19" s="32" customFormat="1" x14ac:dyDescent="0.25">
      <c r="B4" s="35" t="s">
        <v>39</v>
      </c>
      <c r="C4" s="33"/>
      <c r="D4" s="36"/>
      <c r="E4" s="36"/>
      <c r="F4" s="36"/>
    </row>
    <row r="5" spans="1:19" s="32" customFormat="1" x14ac:dyDescent="0.25">
      <c r="B5" s="14" t="s">
        <v>40</v>
      </c>
      <c r="C5" s="33"/>
      <c r="D5" s="36"/>
      <c r="E5" s="36"/>
      <c r="F5" s="36"/>
      <c r="J5" s="32">
        <v>-1</v>
      </c>
    </row>
    <row r="6" spans="1:19" s="32" customFormat="1" x14ac:dyDescent="0.25">
      <c r="B6" s="37"/>
      <c r="C6" s="37"/>
      <c r="D6" s="36"/>
      <c r="E6" s="36"/>
      <c r="F6" s="36"/>
    </row>
    <row r="7" spans="1:19" s="32" customFormat="1" ht="15.75" customHeight="1" x14ac:dyDescent="0.25">
      <c r="B7" s="236" t="s">
        <v>41</v>
      </c>
      <c r="C7" s="30"/>
      <c r="D7" s="30"/>
      <c r="E7" s="30"/>
      <c r="F7" s="30"/>
      <c r="G7" s="38"/>
      <c r="I7" s="39"/>
      <c r="J7" s="40"/>
      <c r="K7" s="40"/>
      <c r="L7" s="40"/>
      <c r="M7" s="40"/>
      <c r="N7" s="40"/>
      <c r="O7" s="40"/>
    </row>
    <row r="8" spans="1:19" s="32" customFormat="1" x14ac:dyDescent="0.25">
      <c r="B8" s="29"/>
      <c r="C8" s="41"/>
      <c r="D8" s="29"/>
      <c r="E8" s="29"/>
      <c r="F8" s="29"/>
      <c r="G8" s="42"/>
      <c r="H8" s="43" t="s">
        <v>42</v>
      </c>
      <c r="I8" s="44"/>
      <c r="J8" s="45"/>
      <c r="K8" s="46"/>
      <c r="L8" s="46"/>
      <c r="M8" s="47"/>
      <c r="N8" s="47"/>
      <c r="O8" s="48"/>
      <c r="P8" s="49"/>
      <c r="Q8" s="49"/>
      <c r="R8" s="49"/>
    </row>
    <row r="9" spans="1:19" s="32" customFormat="1" x14ac:dyDescent="0.25">
      <c r="B9" s="41"/>
      <c r="C9" s="41"/>
      <c r="D9" s="29"/>
      <c r="E9" s="29"/>
      <c r="F9" s="50" t="s">
        <v>43</v>
      </c>
      <c r="H9" s="51" t="s">
        <v>44</v>
      </c>
      <c r="I9" s="52"/>
      <c r="K9" s="47"/>
      <c r="L9" s="47"/>
      <c r="M9" s="47"/>
      <c r="N9" s="47"/>
      <c r="O9" s="48"/>
      <c r="P9" s="49"/>
      <c r="Q9" s="49"/>
      <c r="R9" s="49"/>
    </row>
    <row r="10" spans="1:19" s="53" customFormat="1" ht="18.75" x14ac:dyDescent="0.3">
      <c r="B10" s="54" t="s">
        <v>45</v>
      </c>
      <c r="C10" s="55"/>
      <c r="D10" s="55"/>
      <c r="E10" s="56">
        <v>2017</v>
      </c>
      <c r="F10" s="56">
        <v>2018</v>
      </c>
      <c r="G10" s="56">
        <v>2019</v>
      </c>
      <c r="H10" s="56" t="s">
        <v>46</v>
      </c>
      <c r="I10" s="56" t="s">
        <v>47</v>
      </c>
      <c r="J10" s="56" t="s">
        <v>48</v>
      </c>
      <c r="K10" s="56" t="s">
        <v>49</v>
      </c>
      <c r="L10" s="56" t="s">
        <v>50</v>
      </c>
      <c r="M10" s="56" t="s">
        <v>51</v>
      </c>
      <c r="N10" s="56" t="s">
        <v>52</v>
      </c>
      <c r="O10" s="56" t="s">
        <v>53</v>
      </c>
      <c r="P10" s="56" t="s">
        <v>54</v>
      </c>
      <c r="Q10" s="56" t="s">
        <v>55</v>
      </c>
      <c r="R10" s="56" t="s">
        <v>56</v>
      </c>
      <c r="S10" s="57"/>
    </row>
    <row r="11" spans="1:19" x14ac:dyDescent="0.25">
      <c r="A11" s="33">
        <v>1</v>
      </c>
      <c r="B11" s="29" t="s">
        <v>57</v>
      </c>
      <c r="C11" s="29"/>
      <c r="D11" s="58"/>
      <c r="E11" s="59"/>
      <c r="F11" s="384">
        <v>180.80363911652867</v>
      </c>
      <c r="G11" s="386">
        <v>198.82986231454012</v>
      </c>
      <c r="H11" s="386">
        <v>205.05928720642621</v>
      </c>
      <c r="I11" s="386">
        <v>205.13583043644769</v>
      </c>
      <c r="J11" s="386">
        <v>205.35527838090528</v>
      </c>
      <c r="K11" s="386">
        <v>205.67051268299801</v>
      </c>
      <c r="L11" s="386">
        <v>205.9317389588488</v>
      </c>
      <c r="M11" s="386">
        <v>206.16251480122318</v>
      </c>
      <c r="N11" s="386">
        <v>206.41284541216086</v>
      </c>
      <c r="O11" s="386">
        <v>206.80763559464864</v>
      </c>
      <c r="P11" s="386">
        <v>207.32310542012976</v>
      </c>
      <c r="Q11" s="386">
        <v>207.88435751255548</v>
      </c>
      <c r="R11" s="386">
        <v>208.83984826244341</v>
      </c>
      <c r="S11" s="61"/>
    </row>
    <row r="12" spans="1:19" x14ac:dyDescent="0.25">
      <c r="A12" s="33">
        <v>2</v>
      </c>
      <c r="B12" s="29" t="s">
        <v>58</v>
      </c>
      <c r="C12" s="29"/>
      <c r="D12" s="58"/>
      <c r="E12" s="59"/>
      <c r="F12" s="384">
        <v>0.80400000000000005</v>
      </c>
      <c r="G12" s="386">
        <v>1.804</v>
      </c>
      <c r="H12" s="386">
        <v>2.8040000000000003</v>
      </c>
      <c r="I12" s="386">
        <v>3.8040000000000003</v>
      </c>
      <c r="J12" s="386">
        <v>4.8040000000000003</v>
      </c>
      <c r="K12" s="386">
        <v>5.8040000000000003</v>
      </c>
      <c r="L12" s="386">
        <v>6.8040000000000003</v>
      </c>
      <c r="M12" s="386">
        <v>7.8040000000000003</v>
      </c>
      <c r="N12" s="386">
        <v>8.8040000000000003</v>
      </c>
      <c r="O12" s="386">
        <v>9.8040000000000003</v>
      </c>
      <c r="P12" s="386">
        <v>10.804</v>
      </c>
      <c r="Q12" s="386">
        <v>11.804</v>
      </c>
      <c r="R12" s="386">
        <v>11.68596</v>
      </c>
      <c r="S12" s="61"/>
    </row>
    <row r="13" spans="1:19" x14ac:dyDescent="0.25">
      <c r="A13" s="33" t="s">
        <v>59</v>
      </c>
      <c r="B13" s="29" t="s">
        <v>60</v>
      </c>
      <c r="C13" s="29"/>
      <c r="D13" s="58"/>
      <c r="E13" s="59"/>
      <c r="F13" s="384">
        <v>0.32963999999999999</v>
      </c>
      <c r="G13" s="386">
        <v>0.72159999999999991</v>
      </c>
      <c r="H13" s="386">
        <v>1.0935600000000001</v>
      </c>
      <c r="I13" s="386">
        <v>1.4455199999999999</v>
      </c>
      <c r="J13" s="386">
        <v>1.7774799999999997</v>
      </c>
      <c r="K13" s="386">
        <v>2.0894399999999997</v>
      </c>
      <c r="L13" s="386">
        <v>2.3813999999999997</v>
      </c>
      <c r="M13" s="386">
        <v>2.6533599999999993</v>
      </c>
      <c r="N13" s="386">
        <v>2.9053199999999992</v>
      </c>
      <c r="O13" s="386">
        <v>3.1372799999999992</v>
      </c>
      <c r="P13" s="386">
        <v>3.3492399999999987</v>
      </c>
      <c r="Q13" s="386">
        <v>3.5411999999999986</v>
      </c>
      <c r="R13" s="386">
        <v>3.3889283999999984</v>
      </c>
      <c r="S13" s="61"/>
    </row>
    <row r="14" spans="1:19" x14ac:dyDescent="0.25">
      <c r="A14" s="33">
        <v>3</v>
      </c>
      <c r="B14" s="29" t="s">
        <v>61</v>
      </c>
      <c r="C14" s="29"/>
      <c r="D14" s="58"/>
      <c r="E14" s="59"/>
      <c r="F14" s="59">
        <v>0</v>
      </c>
      <c r="G14" s="386">
        <v>0</v>
      </c>
      <c r="H14" s="387">
        <v>0</v>
      </c>
      <c r="I14" s="387">
        <v>0</v>
      </c>
      <c r="J14" s="387">
        <v>0</v>
      </c>
      <c r="K14" s="387">
        <v>0</v>
      </c>
      <c r="L14" s="387">
        <v>0</v>
      </c>
      <c r="M14" s="387">
        <v>0</v>
      </c>
      <c r="N14" s="387">
        <v>0</v>
      </c>
      <c r="O14" s="388">
        <v>0</v>
      </c>
      <c r="P14" s="388">
        <v>0</v>
      </c>
      <c r="Q14" s="388">
        <v>0</v>
      </c>
      <c r="R14" s="388">
        <v>0</v>
      </c>
      <c r="S14" s="61"/>
    </row>
    <row r="15" spans="1:19" x14ac:dyDescent="0.25">
      <c r="A15" s="33">
        <v>4</v>
      </c>
      <c r="B15" s="29" t="s">
        <v>62</v>
      </c>
      <c r="C15" s="29"/>
      <c r="D15" s="58"/>
      <c r="E15" s="59"/>
      <c r="F15" s="384">
        <v>0.2720640109281649</v>
      </c>
      <c r="G15" s="386">
        <v>0.36033673658839371</v>
      </c>
      <c r="H15" s="386">
        <v>0.45978867725656192</v>
      </c>
      <c r="I15" s="386">
        <v>0.5681383560217812</v>
      </c>
      <c r="J15" s="386">
        <v>0.68352630050877372</v>
      </c>
      <c r="K15" s="386">
        <v>0.80429733393043523</v>
      </c>
      <c r="L15" s="386">
        <v>0.92836124613611692</v>
      </c>
      <c r="M15" s="386">
        <v>1.0546838397182552</v>
      </c>
      <c r="N15" s="386">
        <v>1.1816670943128098</v>
      </c>
      <c r="O15" s="386">
        <v>1.3086297321039957</v>
      </c>
      <c r="P15" s="386">
        <v>1.434673165391146</v>
      </c>
      <c r="Q15" s="386">
        <v>1.5594348095744346</v>
      </c>
      <c r="R15" s="386">
        <v>1.6857736271869102</v>
      </c>
      <c r="S15" s="61"/>
    </row>
    <row r="16" spans="1:19" x14ac:dyDescent="0.25">
      <c r="A16" s="33">
        <v>5</v>
      </c>
      <c r="B16" s="29" t="s">
        <v>63</v>
      </c>
      <c r="C16" s="29"/>
      <c r="D16" s="58"/>
      <c r="E16" s="66"/>
      <c r="F16" s="385">
        <v>0</v>
      </c>
      <c r="G16" s="386">
        <v>0.50000000000000822</v>
      </c>
      <c r="H16" s="386">
        <v>0.49999999999999839</v>
      </c>
      <c r="I16" s="386">
        <v>0.49999999999999839</v>
      </c>
      <c r="J16" s="386">
        <v>0.49999999999999839</v>
      </c>
      <c r="K16" s="386">
        <v>0.49999999999998695</v>
      </c>
      <c r="L16" s="386">
        <v>0.50000000000000322</v>
      </c>
      <c r="M16" s="386">
        <v>0.50000000000000167</v>
      </c>
      <c r="N16" s="386">
        <v>0.50000000000000167</v>
      </c>
      <c r="O16" s="386">
        <v>0.49999999999999839</v>
      </c>
      <c r="P16" s="386">
        <v>0.49999999999999023</v>
      </c>
      <c r="Q16" s="386">
        <v>0.49999999999998695</v>
      </c>
      <c r="R16" s="386">
        <v>0.50000000000000822</v>
      </c>
      <c r="S16" s="61"/>
    </row>
    <row r="17" spans="1:19" x14ac:dyDescent="0.25">
      <c r="A17" s="33">
        <v>6</v>
      </c>
      <c r="B17" s="29" t="s">
        <v>64</v>
      </c>
      <c r="C17" s="29"/>
      <c r="D17" s="58"/>
      <c r="E17" s="59"/>
      <c r="F17" s="59">
        <v>12.5</v>
      </c>
      <c r="G17" s="389">
        <v>25</v>
      </c>
      <c r="H17" s="389">
        <v>25</v>
      </c>
      <c r="I17" s="389">
        <v>25</v>
      </c>
      <c r="J17" s="389">
        <v>25</v>
      </c>
      <c r="K17" s="389">
        <v>25</v>
      </c>
      <c r="L17" s="389">
        <v>25</v>
      </c>
      <c r="M17" s="389">
        <v>25</v>
      </c>
      <c r="N17" s="389">
        <v>25</v>
      </c>
      <c r="O17" s="389">
        <v>25</v>
      </c>
      <c r="P17" s="389">
        <v>25</v>
      </c>
      <c r="Q17" s="389">
        <v>25</v>
      </c>
      <c r="R17" s="389">
        <v>25</v>
      </c>
      <c r="S17" s="61"/>
    </row>
    <row r="18" spans="1:19" x14ac:dyDescent="0.25">
      <c r="A18" s="33">
        <v>7</v>
      </c>
      <c r="B18" s="70" t="s">
        <v>65</v>
      </c>
      <c r="C18" s="71"/>
      <c r="D18" s="72"/>
      <c r="E18" s="73"/>
      <c r="F18" s="390">
        <f>F11-F16-F17</f>
        <v>168.30363911652867</v>
      </c>
      <c r="G18" s="74">
        <f>G11-G16-G17</f>
        <v>173.32986231454012</v>
      </c>
      <c r="H18" s="74">
        <f>H11-H16-H17</f>
        <v>179.55928720642621</v>
      </c>
      <c r="I18" s="74">
        <f t="shared" ref="I18:R18" si="0">I11-I16-I17</f>
        <v>179.63583043644769</v>
      </c>
      <c r="J18" s="74">
        <f t="shared" si="0"/>
        <v>179.85527838090528</v>
      </c>
      <c r="K18" s="74">
        <f t="shared" si="0"/>
        <v>180.17051268299801</v>
      </c>
      <c r="L18" s="74">
        <f t="shared" si="0"/>
        <v>180.4317389588488</v>
      </c>
      <c r="M18" s="74">
        <f t="shared" si="0"/>
        <v>180.66251480122318</v>
      </c>
      <c r="N18" s="74">
        <f t="shared" si="0"/>
        <v>180.91284541216086</v>
      </c>
      <c r="O18" s="74">
        <f t="shared" si="0"/>
        <v>181.30763559464864</v>
      </c>
      <c r="P18" s="74">
        <f t="shared" si="0"/>
        <v>181.82310542012976</v>
      </c>
      <c r="Q18" s="74">
        <f t="shared" si="0"/>
        <v>182.38435751255548</v>
      </c>
      <c r="R18" s="74">
        <f t="shared" si="0"/>
        <v>183.33984826244341</v>
      </c>
      <c r="S18" s="61"/>
    </row>
    <row r="19" spans="1:19" x14ac:dyDescent="0.25">
      <c r="A19" s="33">
        <v>8</v>
      </c>
      <c r="B19" s="29" t="s">
        <v>66</v>
      </c>
      <c r="C19" s="29"/>
      <c r="D19" s="58"/>
      <c r="E19" s="59"/>
      <c r="F19" s="59">
        <f>F18*0.15</f>
        <v>25.245545867479301</v>
      </c>
      <c r="G19" s="67">
        <f>G18*0.15</f>
        <v>25.999479347181019</v>
      </c>
      <c r="H19" s="67">
        <f t="shared" ref="H19:R19" si="1">H18*0.15</f>
        <v>26.93389308096393</v>
      </c>
      <c r="I19" s="67">
        <f t="shared" si="1"/>
        <v>26.945374565467151</v>
      </c>
      <c r="J19" s="67">
        <f t="shared" si="1"/>
        <v>26.978291757135789</v>
      </c>
      <c r="K19" s="67">
        <f t="shared" si="1"/>
        <v>27.0255769024497</v>
      </c>
      <c r="L19" s="67">
        <f t="shared" si="1"/>
        <v>27.064760843827319</v>
      </c>
      <c r="M19" s="67">
        <f t="shared" si="1"/>
        <v>27.099377220183477</v>
      </c>
      <c r="N19" s="67">
        <f t="shared" si="1"/>
        <v>27.136926811824129</v>
      </c>
      <c r="O19" s="67">
        <f t="shared" si="1"/>
        <v>27.196145339197297</v>
      </c>
      <c r="P19" s="67">
        <f t="shared" si="1"/>
        <v>27.273465813019463</v>
      </c>
      <c r="Q19" s="67">
        <f t="shared" si="1"/>
        <v>27.357653626883323</v>
      </c>
      <c r="R19" s="67">
        <f t="shared" si="1"/>
        <v>27.50097723936651</v>
      </c>
    </row>
    <row r="20" spans="1:19" x14ac:dyDescent="0.25">
      <c r="A20" s="33">
        <v>9</v>
      </c>
      <c r="B20" s="29" t="s">
        <v>67</v>
      </c>
      <c r="C20" s="29"/>
      <c r="D20" s="58"/>
      <c r="E20" s="75"/>
      <c r="F20" s="75">
        <v>0</v>
      </c>
      <c r="G20" s="76">
        <v>0</v>
      </c>
      <c r="H20" s="76">
        <v>0</v>
      </c>
      <c r="I20" s="76">
        <v>0</v>
      </c>
      <c r="J20" s="76">
        <v>0</v>
      </c>
      <c r="K20" s="76">
        <v>0</v>
      </c>
      <c r="L20" s="76">
        <v>0</v>
      </c>
      <c r="M20" s="76">
        <v>0</v>
      </c>
      <c r="N20" s="76">
        <v>0</v>
      </c>
      <c r="O20" s="76">
        <v>0</v>
      </c>
      <c r="P20" s="76">
        <v>0</v>
      </c>
      <c r="Q20" s="76">
        <v>0</v>
      </c>
      <c r="R20" s="76">
        <v>0</v>
      </c>
    </row>
    <row r="21" spans="1:19" x14ac:dyDescent="0.25">
      <c r="A21" s="33">
        <v>10</v>
      </c>
      <c r="B21" s="70" t="s">
        <v>68</v>
      </c>
      <c r="C21" s="77"/>
      <c r="D21" s="72"/>
      <c r="E21" s="78">
        <f>E18+E19+E20</f>
        <v>0</v>
      </c>
      <c r="F21" s="391">
        <f>F18+F19+F20</f>
        <v>193.54918498400798</v>
      </c>
      <c r="G21" s="391">
        <f>G18+G19+G20</f>
        <v>199.32934166172114</v>
      </c>
      <c r="H21" s="391">
        <f t="shared" ref="H21:R21" si="2">H18+H19+H20</f>
        <v>206.49318028739015</v>
      </c>
      <c r="I21" s="391">
        <f t="shared" si="2"/>
        <v>206.58120500191484</v>
      </c>
      <c r="J21" s="391">
        <f t="shared" si="2"/>
        <v>206.83357013804107</v>
      </c>
      <c r="K21" s="391">
        <f t="shared" si="2"/>
        <v>207.19608958544771</v>
      </c>
      <c r="L21" s="391">
        <f t="shared" si="2"/>
        <v>207.49649980267611</v>
      </c>
      <c r="M21" s="391">
        <f t="shared" si="2"/>
        <v>207.76189202140665</v>
      </c>
      <c r="N21" s="391">
        <f t="shared" si="2"/>
        <v>208.049772223985</v>
      </c>
      <c r="O21" s="391">
        <f t="shared" si="2"/>
        <v>208.50378093384595</v>
      </c>
      <c r="P21" s="391">
        <f t="shared" si="2"/>
        <v>209.09657123314923</v>
      </c>
      <c r="Q21" s="391">
        <f t="shared" si="2"/>
        <v>209.7420111394388</v>
      </c>
      <c r="R21" s="391">
        <f t="shared" si="2"/>
        <v>210.84082550180992</v>
      </c>
      <c r="S21" s="79"/>
    </row>
    <row r="22" spans="1:19" x14ac:dyDescent="0.25">
      <c r="A22" s="80"/>
      <c r="B22" s="81"/>
      <c r="C22" s="82"/>
      <c r="D22" s="83"/>
      <c r="E22" s="83"/>
      <c r="F22" s="392"/>
      <c r="G22" s="84"/>
      <c r="H22" s="84"/>
      <c r="I22" s="84"/>
      <c r="J22" s="84"/>
      <c r="K22" s="84"/>
      <c r="L22" s="84"/>
      <c r="M22" s="84"/>
      <c r="N22" s="84"/>
      <c r="O22" s="85"/>
      <c r="P22" s="85"/>
      <c r="Q22" s="85"/>
      <c r="R22" s="86"/>
    </row>
    <row r="23" spans="1:19" ht="15.75" customHeight="1" x14ac:dyDescent="0.3">
      <c r="B23" s="54" t="s">
        <v>69</v>
      </c>
      <c r="C23" s="87"/>
      <c r="D23" s="88"/>
      <c r="E23" s="88"/>
      <c r="F23" s="88"/>
      <c r="G23" s="89"/>
      <c r="H23" s="89"/>
      <c r="I23" s="89"/>
      <c r="J23" s="89"/>
      <c r="K23" s="89"/>
      <c r="L23" s="89"/>
      <c r="M23" s="89"/>
      <c r="N23" s="89"/>
      <c r="O23" s="89"/>
      <c r="P23" s="89"/>
      <c r="Q23" s="89"/>
      <c r="R23" s="89"/>
    </row>
    <row r="24" spans="1:19" x14ac:dyDescent="0.25">
      <c r="A24" s="90"/>
      <c r="B24" s="70" t="s">
        <v>70</v>
      </c>
      <c r="C24" s="91"/>
      <c r="D24" s="92" t="s">
        <v>71</v>
      </c>
      <c r="E24" s="93"/>
      <c r="F24" s="93"/>
      <c r="G24" s="94"/>
      <c r="H24" s="95"/>
      <c r="I24" s="95"/>
      <c r="J24" s="95"/>
      <c r="K24" s="95"/>
      <c r="L24" s="95"/>
      <c r="M24" s="95"/>
      <c r="N24" s="95"/>
      <c r="O24" s="96"/>
      <c r="P24" s="96"/>
      <c r="Q24" s="96"/>
      <c r="R24" s="96"/>
    </row>
    <row r="25" spans="1:19" x14ac:dyDescent="0.25">
      <c r="A25" s="90"/>
      <c r="B25" s="97" t="s">
        <v>72</v>
      </c>
      <c r="C25" s="30"/>
      <c r="D25" s="98" t="s">
        <v>73</v>
      </c>
      <c r="E25" s="56">
        <v>2017</v>
      </c>
      <c r="F25" s="56">
        <v>2018</v>
      </c>
      <c r="G25" s="56">
        <v>2019</v>
      </c>
      <c r="H25" s="56" t="s">
        <v>46</v>
      </c>
      <c r="I25" s="56" t="s">
        <v>47</v>
      </c>
      <c r="J25" s="56" t="s">
        <v>48</v>
      </c>
      <c r="K25" s="56" t="s">
        <v>49</v>
      </c>
      <c r="L25" s="56" t="s">
        <v>50</v>
      </c>
      <c r="M25" s="56" t="s">
        <v>51</v>
      </c>
      <c r="N25" s="56" t="s">
        <v>52</v>
      </c>
      <c r="O25" s="56" t="s">
        <v>53</v>
      </c>
      <c r="P25" s="56" t="s">
        <v>54</v>
      </c>
      <c r="Q25" s="56" t="s">
        <v>55</v>
      </c>
      <c r="R25" s="56" t="s">
        <v>56</v>
      </c>
    </row>
    <row r="26" spans="1:19" x14ac:dyDescent="0.25">
      <c r="A26" s="99" t="s">
        <v>74</v>
      </c>
      <c r="B26" s="100" t="s">
        <v>0</v>
      </c>
      <c r="C26" s="101"/>
      <c r="D26" s="102" t="s">
        <v>364</v>
      </c>
      <c r="E26" s="103"/>
      <c r="F26" s="103">
        <v>10</v>
      </c>
      <c r="G26" s="393">
        <v>10</v>
      </c>
      <c r="H26" s="393">
        <v>10</v>
      </c>
      <c r="I26" s="393">
        <v>10</v>
      </c>
      <c r="J26" s="393">
        <v>10</v>
      </c>
      <c r="K26" s="393">
        <v>10</v>
      </c>
      <c r="L26" s="393">
        <v>10</v>
      </c>
      <c r="M26" s="393">
        <v>10</v>
      </c>
      <c r="N26" s="393">
        <v>10</v>
      </c>
      <c r="O26" s="393">
        <v>10</v>
      </c>
      <c r="P26" s="393">
        <v>10</v>
      </c>
      <c r="Q26" s="393">
        <v>10</v>
      </c>
      <c r="R26" s="68">
        <v>10</v>
      </c>
      <c r="S26" s="79"/>
    </row>
    <row r="27" spans="1:19" x14ac:dyDescent="0.25">
      <c r="A27" s="99" t="s">
        <v>75</v>
      </c>
      <c r="B27" s="100"/>
      <c r="C27" s="104"/>
      <c r="D27" s="105"/>
      <c r="E27" s="106"/>
      <c r="F27" s="106"/>
      <c r="G27" s="68"/>
      <c r="H27" s="68"/>
      <c r="I27" s="68"/>
      <c r="J27" s="68"/>
      <c r="K27" s="68"/>
      <c r="L27" s="68"/>
      <c r="M27" s="68"/>
      <c r="N27" s="68"/>
      <c r="O27" s="69"/>
      <c r="P27" s="69"/>
      <c r="Q27" s="69"/>
      <c r="R27" s="69"/>
    </row>
    <row r="28" spans="1:19" x14ac:dyDescent="0.25">
      <c r="A28" s="99" t="s">
        <v>76</v>
      </c>
      <c r="B28" s="100"/>
      <c r="C28" s="104"/>
      <c r="D28" s="105"/>
      <c r="E28" s="106"/>
      <c r="F28" s="106"/>
      <c r="G28" s="68"/>
      <c r="H28" s="68"/>
      <c r="I28" s="68"/>
      <c r="J28" s="68"/>
      <c r="K28" s="68"/>
      <c r="L28" s="68"/>
      <c r="M28" s="68"/>
      <c r="N28" s="68"/>
      <c r="O28" s="69"/>
      <c r="P28" s="69"/>
      <c r="Q28" s="69"/>
      <c r="R28" s="69"/>
    </row>
    <row r="29" spans="1:19" x14ac:dyDescent="0.25">
      <c r="A29" s="99" t="s">
        <v>77</v>
      </c>
      <c r="B29" s="100"/>
      <c r="C29" s="104"/>
      <c r="D29" s="105"/>
      <c r="E29" s="106"/>
      <c r="F29" s="106"/>
      <c r="G29" s="68"/>
      <c r="H29" s="68"/>
      <c r="I29" s="68"/>
      <c r="J29" s="68"/>
      <c r="K29" s="68"/>
      <c r="L29" s="68"/>
      <c r="M29" s="68"/>
      <c r="N29" s="68"/>
      <c r="O29" s="69"/>
      <c r="P29" s="69"/>
      <c r="Q29" s="69"/>
      <c r="R29" s="69"/>
    </row>
    <row r="30" spans="1:19" x14ac:dyDescent="0.25">
      <c r="A30" s="99" t="s">
        <v>78</v>
      </c>
      <c r="B30" s="107"/>
      <c r="C30" s="108"/>
      <c r="D30" s="105"/>
      <c r="E30" s="106"/>
      <c r="F30" s="106"/>
      <c r="G30" s="68"/>
      <c r="H30" s="68"/>
      <c r="I30" s="68"/>
      <c r="J30" s="68"/>
      <c r="K30" s="68"/>
      <c r="L30" s="68"/>
      <c r="M30" s="68"/>
      <c r="N30" s="68"/>
      <c r="O30" s="69"/>
      <c r="P30" s="69"/>
      <c r="Q30" s="69"/>
      <c r="R30" s="69"/>
    </row>
    <row r="31" spans="1:19" x14ac:dyDescent="0.25">
      <c r="A31" s="99" t="s">
        <v>79</v>
      </c>
      <c r="B31" s="100"/>
      <c r="C31" s="104"/>
      <c r="D31" s="105"/>
      <c r="E31" s="106"/>
      <c r="F31" s="106"/>
      <c r="G31" s="68"/>
      <c r="H31" s="68"/>
      <c r="I31" s="68"/>
      <c r="J31" s="68"/>
      <c r="K31" s="68"/>
      <c r="L31" s="68"/>
      <c r="M31" s="68"/>
      <c r="N31" s="68"/>
      <c r="O31" s="69"/>
      <c r="P31" s="69"/>
      <c r="Q31" s="69"/>
      <c r="R31" s="69"/>
    </row>
    <row r="32" spans="1:19" x14ac:dyDescent="0.25">
      <c r="A32" s="99" t="s">
        <v>80</v>
      </c>
      <c r="B32" s="109"/>
      <c r="C32" s="110"/>
      <c r="D32" s="105"/>
      <c r="E32" s="111"/>
      <c r="F32" s="111"/>
      <c r="G32" s="112"/>
      <c r="H32" s="112"/>
      <c r="I32" s="112"/>
      <c r="J32" s="112"/>
      <c r="K32" s="112"/>
      <c r="L32" s="112"/>
      <c r="M32" s="112"/>
      <c r="N32" s="112"/>
      <c r="O32" s="113"/>
      <c r="P32" s="113"/>
      <c r="Q32" s="113"/>
      <c r="R32" s="113"/>
    </row>
    <row r="33" spans="1:18" x14ac:dyDescent="0.25">
      <c r="A33" s="99"/>
      <c r="B33" s="114"/>
      <c r="C33" s="30"/>
      <c r="D33" s="29"/>
      <c r="E33" s="115"/>
      <c r="F33" s="116"/>
      <c r="G33" s="116"/>
      <c r="H33" s="116"/>
      <c r="I33" s="116"/>
      <c r="J33" s="116"/>
      <c r="K33" s="116"/>
      <c r="L33" s="116"/>
      <c r="M33" s="116"/>
      <c r="N33" s="116"/>
      <c r="O33" s="117"/>
      <c r="P33" s="117"/>
      <c r="Q33" s="117"/>
      <c r="R33" s="118"/>
    </row>
    <row r="34" spans="1:18" x14ac:dyDescent="0.25">
      <c r="A34" s="99"/>
      <c r="B34" s="70" t="s">
        <v>81</v>
      </c>
      <c r="C34" s="119"/>
      <c r="D34" s="70"/>
      <c r="E34" s="120"/>
      <c r="F34" s="121"/>
      <c r="G34" s="121"/>
      <c r="H34" s="121"/>
      <c r="I34" s="121"/>
      <c r="J34" s="121"/>
      <c r="K34" s="121"/>
      <c r="L34" s="121"/>
      <c r="M34" s="121"/>
      <c r="N34" s="121"/>
      <c r="O34" s="122"/>
      <c r="P34" s="122"/>
      <c r="Q34" s="122"/>
      <c r="R34" s="123"/>
    </row>
    <row r="35" spans="1:18" x14ac:dyDescent="0.25">
      <c r="A35" s="99"/>
      <c r="B35" s="97" t="s">
        <v>82</v>
      </c>
      <c r="C35" s="30"/>
      <c r="D35" s="98" t="s">
        <v>73</v>
      </c>
      <c r="E35" s="56">
        <v>2017</v>
      </c>
      <c r="F35" s="56">
        <v>2018</v>
      </c>
      <c r="G35" s="56">
        <v>2019</v>
      </c>
      <c r="H35" s="56" t="s">
        <v>46</v>
      </c>
      <c r="I35" s="56" t="s">
        <v>47</v>
      </c>
      <c r="J35" s="56" t="s">
        <v>48</v>
      </c>
      <c r="K35" s="56" t="s">
        <v>49</v>
      </c>
      <c r="L35" s="56" t="s">
        <v>50</v>
      </c>
      <c r="M35" s="56" t="s">
        <v>51</v>
      </c>
      <c r="N35" s="56" t="s">
        <v>52</v>
      </c>
      <c r="O35" s="56" t="s">
        <v>53</v>
      </c>
      <c r="P35" s="56" t="s">
        <v>54</v>
      </c>
      <c r="Q35" s="56" t="s">
        <v>55</v>
      </c>
      <c r="R35" s="56" t="s">
        <v>56</v>
      </c>
    </row>
    <row r="36" spans="1:18" x14ac:dyDescent="0.25">
      <c r="A36" s="99" t="s">
        <v>83</v>
      </c>
      <c r="B36" s="100" t="s">
        <v>380</v>
      </c>
      <c r="C36" s="101"/>
      <c r="D36" s="102" t="s">
        <v>365</v>
      </c>
      <c r="E36" s="124"/>
      <c r="F36" s="124">
        <v>17</v>
      </c>
      <c r="G36" s="125">
        <v>17</v>
      </c>
      <c r="H36" s="125">
        <v>17</v>
      </c>
      <c r="I36" s="125">
        <v>17</v>
      </c>
      <c r="J36" s="125">
        <v>17</v>
      </c>
      <c r="K36" s="125">
        <v>17</v>
      </c>
      <c r="L36" s="125">
        <v>17</v>
      </c>
      <c r="M36" s="125">
        <v>17</v>
      </c>
      <c r="N36" s="125">
        <v>17</v>
      </c>
      <c r="O36" s="125">
        <v>17</v>
      </c>
      <c r="P36" s="125">
        <v>17</v>
      </c>
      <c r="Q36" s="125">
        <v>17</v>
      </c>
      <c r="R36" s="125">
        <v>17</v>
      </c>
    </row>
    <row r="37" spans="1:18" x14ac:dyDescent="0.25">
      <c r="A37" s="99" t="s">
        <v>84</v>
      </c>
      <c r="B37" s="100" t="s">
        <v>379</v>
      </c>
      <c r="C37" s="101"/>
      <c r="D37" s="102" t="s">
        <v>364</v>
      </c>
      <c r="E37" s="126"/>
      <c r="F37" s="126">
        <v>134</v>
      </c>
      <c r="G37" s="68">
        <v>134</v>
      </c>
      <c r="H37" s="68">
        <v>134</v>
      </c>
      <c r="I37" s="68">
        <v>134</v>
      </c>
      <c r="J37" s="68">
        <v>134</v>
      </c>
      <c r="K37" s="68">
        <v>134</v>
      </c>
      <c r="L37" s="68">
        <v>134</v>
      </c>
      <c r="M37" s="68">
        <v>134</v>
      </c>
      <c r="N37" s="68">
        <v>134</v>
      </c>
      <c r="O37" s="68">
        <v>134</v>
      </c>
      <c r="P37" s="68">
        <v>134</v>
      </c>
      <c r="Q37" s="68">
        <v>0</v>
      </c>
      <c r="R37" s="68">
        <v>0</v>
      </c>
    </row>
    <row r="38" spans="1:18" x14ac:dyDescent="0.25">
      <c r="A38" s="99" t="s">
        <v>85</v>
      </c>
      <c r="B38" s="100" t="s">
        <v>382</v>
      </c>
      <c r="C38" s="101"/>
      <c r="D38" s="102" t="s">
        <v>2</v>
      </c>
      <c r="E38" s="126"/>
      <c r="F38" s="126">
        <v>11</v>
      </c>
      <c r="G38" s="68">
        <v>11</v>
      </c>
      <c r="H38" s="68">
        <v>11</v>
      </c>
      <c r="I38" s="68">
        <v>11</v>
      </c>
      <c r="J38" s="68">
        <v>11</v>
      </c>
      <c r="K38" s="68">
        <v>11</v>
      </c>
      <c r="L38" s="68">
        <v>11</v>
      </c>
      <c r="M38" s="68">
        <v>11</v>
      </c>
      <c r="N38" s="68">
        <v>11</v>
      </c>
      <c r="O38" s="68">
        <v>11</v>
      </c>
      <c r="P38" s="68">
        <v>11</v>
      </c>
      <c r="Q38" s="68">
        <v>11</v>
      </c>
      <c r="R38" s="68">
        <v>11</v>
      </c>
    </row>
    <row r="39" spans="1:18" x14ac:dyDescent="0.25">
      <c r="A39" s="99" t="s">
        <v>86</v>
      </c>
      <c r="B39" s="100"/>
      <c r="C39" s="101"/>
      <c r="D39" s="102"/>
      <c r="E39" s="106"/>
      <c r="F39" s="106"/>
      <c r="G39" s="68"/>
      <c r="H39" s="68"/>
      <c r="I39" s="68"/>
      <c r="J39" s="68"/>
      <c r="K39" s="68"/>
      <c r="L39" s="68"/>
      <c r="M39" s="68"/>
      <c r="N39" s="68"/>
      <c r="O39" s="68"/>
      <c r="P39" s="68"/>
      <c r="Q39" s="68"/>
      <c r="R39" s="68"/>
    </row>
    <row r="40" spans="1:18" x14ac:dyDescent="0.25">
      <c r="A40" s="99" t="s">
        <v>87</v>
      </c>
      <c r="B40" s="100"/>
      <c r="C40" s="101"/>
      <c r="D40" s="102"/>
      <c r="E40" s="106"/>
      <c r="F40" s="106"/>
      <c r="G40" s="68"/>
      <c r="H40" s="68"/>
      <c r="I40" s="68"/>
      <c r="J40" s="68"/>
      <c r="K40" s="68"/>
      <c r="L40" s="68"/>
      <c r="M40" s="68"/>
      <c r="N40" s="68"/>
      <c r="O40" s="69"/>
      <c r="P40" s="69"/>
      <c r="Q40" s="69"/>
      <c r="R40" s="69"/>
    </row>
    <row r="41" spans="1:18" x14ac:dyDescent="0.25">
      <c r="A41" s="99" t="s">
        <v>88</v>
      </c>
      <c r="B41" s="100"/>
      <c r="C41" s="101"/>
      <c r="D41" s="102"/>
      <c r="E41" s="106"/>
      <c r="F41" s="106"/>
      <c r="G41" s="127"/>
      <c r="H41" s="127"/>
      <c r="I41" s="127"/>
      <c r="J41" s="127"/>
      <c r="K41" s="127"/>
      <c r="L41" s="127"/>
      <c r="M41" s="127"/>
      <c r="N41" s="127"/>
      <c r="O41" s="128"/>
      <c r="P41" s="128"/>
      <c r="Q41" s="128"/>
      <c r="R41" s="129"/>
    </row>
    <row r="42" spans="1:18" x14ac:dyDescent="0.25">
      <c r="A42" s="99" t="s">
        <v>89</v>
      </c>
      <c r="B42" s="100"/>
      <c r="C42" s="101"/>
      <c r="D42" s="102"/>
      <c r="E42" s="106"/>
      <c r="F42" s="106"/>
      <c r="G42" s="127"/>
      <c r="H42" s="127"/>
      <c r="I42" s="127"/>
      <c r="J42" s="127"/>
      <c r="K42" s="127"/>
      <c r="L42" s="127"/>
      <c r="M42" s="127"/>
      <c r="N42" s="127"/>
      <c r="O42" s="128"/>
      <c r="P42" s="128"/>
      <c r="Q42" s="128"/>
      <c r="R42" s="129"/>
    </row>
    <row r="43" spans="1:18" x14ac:dyDescent="0.25">
      <c r="A43" s="99"/>
      <c r="B43" s="130"/>
      <c r="C43" s="131"/>
      <c r="D43" s="132"/>
      <c r="E43" s="132"/>
      <c r="F43" s="132"/>
      <c r="G43" s="133"/>
      <c r="H43" s="133"/>
      <c r="I43" s="133"/>
      <c r="J43" s="133"/>
      <c r="K43" s="133"/>
      <c r="L43" s="133"/>
      <c r="M43" s="133"/>
      <c r="N43" s="133"/>
      <c r="O43" s="134"/>
      <c r="P43" s="134"/>
      <c r="Q43" s="134"/>
      <c r="R43" s="135"/>
    </row>
    <row r="44" spans="1:18" ht="31.5" x14ac:dyDescent="0.25">
      <c r="A44" s="99">
        <v>11</v>
      </c>
      <c r="B44" s="136" t="s">
        <v>90</v>
      </c>
      <c r="C44" s="137"/>
      <c r="D44" s="138"/>
      <c r="E44" s="139">
        <f t="shared" ref="E44:R44" si="3">SUM(E26:E32,E36:E42)</f>
        <v>0</v>
      </c>
      <c r="F44" s="139">
        <f t="shared" si="3"/>
        <v>172</v>
      </c>
      <c r="G44" s="78">
        <f t="shared" si="3"/>
        <v>172</v>
      </c>
      <c r="H44" s="78">
        <f t="shared" si="3"/>
        <v>172</v>
      </c>
      <c r="I44" s="78">
        <f t="shared" si="3"/>
        <v>172</v>
      </c>
      <c r="J44" s="78">
        <f t="shared" si="3"/>
        <v>172</v>
      </c>
      <c r="K44" s="78">
        <f t="shared" si="3"/>
        <v>172</v>
      </c>
      <c r="L44" s="78">
        <f t="shared" si="3"/>
        <v>172</v>
      </c>
      <c r="M44" s="78">
        <f t="shared" si="3"/>
        <v>172</v>
      </c>
      <c r="N44" s="78">
        <f t="shared" si="3"/>
        <v>172</v>
      </c>
      <c r="O44" s="78">
        <f t="shared" si="3"/>
        <v>172</v>
      </c>
      <c r="P44" s="78">
        <f t="shared" si="3"/>
        <v>172</v>
      </c>
      <c r="Q44" s="78">
        <f t="shared" si="3"/>
        <v>38</v>
      </c>
      <c r="R44" s="78">
        <f t="shared" si="3"/>
        <v>38</v>
      </c>
    </row>
    <row r="45" spans="1:18" x14ac:dyDescent="0.25">
      <c r="A45" s="90"/>
      <c r="B45" s="119"/>
      <c r="C45" s="119"/>
      <c r="D45" s="70"/>
      <c r="E45" s="115"/>
      <c r="F45" s="116"/>
      <c r="G45" s="116"/>
      <c r="H45" s="116"/>
      <c r="I45" s="116"/>
      <c r="J45" s="116"/>
      <c r="K45" s="116"/>
      <c r="L45" s="116"/>
      <c r="M45" s="116"/>
      <c r="N45" s="116"/>
      <c r="O45" s="117"/>
      <c r="P45" s="117"/>
      <c r="Q45" s="117"/>
      <c r="R45" s="118"/>
    </row>
    <row r="46" spans="1:18" x14ac:dyDescent="0.25">
      <c r="A46" s="90"/>
      <c r="B46" s="70" t="s">
        <v>91</v>
      </c>
      <c r="C46" s="119"/>
      <c r="D46" s="29"/>
      <c r="E46" s="140"/>
      <c r="F46" s="141"/>
      <c r="G46" s="141"/>
      <c r="H46" s="141"/>
      <c r="I46" s="141"/>
      <c r="J46" s="141"/>
      <c r="K46" s="141"/>
      <c r="L46" s="141"/>
      <c r="M46" s="141"/>
      <c r="N46" s="141"/>
      <c r="O46" s="122"/>
      <c r="P46" s="122"/>
      <c r="Q46" s="122"/>
      <c r="R46" s="123"/>
    </row>
    <row r="47" spans="1:18" x14ac:dyDescent="0.25">
      <c r="A47" s="90"/>
      <c r="B47" s="29" t="s">
        <v>92</v>
      </c>
      <c r="C47" s="30"/>
      <c r="D47" s="98" t="s">
        <v>73</v>
      </c>
      <c r="E47" s="56">
        <v>2017</v>
      </c>
      <c r="F47" s="56">
        <v>2018</v>
      </c>
      <c r="G47" s="56">
        <v>2019</v>
      </c>
      <c r="H47" s="56" t="s">
        <v>46</v>
      </c>
      <c r="I47" s="56" t="s">
        <v>47</v>
      </c>
      <c r="J47" s="56" t="s">
        <v>48</v>
      </c>
      <c r="K47" s="56" t="s">
        <v>49</v>
      </c>
      <c r="L47" s="56" t="s">
        <v>50</v>
      </c>
      <c r="M47" s="56" t="s">
        <v>51</v>
      </c>
      <c r="N47" s="56" t="s">
        <v>52</v>
      </c>
      <c r="O47" s="56" t="s">
        <v>53</v>
      </c>
      <c r="P47" s="56" t="s">
        <v>54</v>
      </c>
      <c r="Q47" s="56" t="s">
        <v>55</v>
      </c>
      <c r="R47" s="56" t="s">
        <v>56</v>
      </c>
    </row>
    <row r="48" spans="1:18" x14ac:dyDescent="0.25">
      <c r="A48" s="99" t="s">
        <v>93</v>
      </c>
      <c r="B48" s="100"/>
      <c r="C48" s="104"/>
      <c r="D48" s="105"/>
      <c r="E48" s="142"/>
      <c r="F48" s="142"/>
      <c r="G48" s="125"/>
      <c r="H48" s="125"/>
      <c r="I48" s="125"/>
      <c r="J48" s="125"/>
      <c r="K48" s="125"/>
      <c r="L48" s="125"/>
      <c r="M48" s="125"/>
      <c r="N48" s="143"/>
      <c r="O48" s="144"/>
      <c r="P48" s="144"/>
      <c r="Q48" s="144"/>
      <c r="R48" s="144"/>
    </row>
    <row r="49" spans="1:18" x14ac:dyDescent="0.25">
      <c r="A49" s="99" t="s">
        <v>94</v>
      </c>
      <c r="B49" s="100"/>
      <c r="C49" s="104"/>
      <c r="D49" s="105"/>
      <c r="E49" s="145"/>
      <c r="F49" s="145"/>
      <c r="G49" s="68"/>
      <c r="H49" s="68"/>
      <c r="I49" s="68"/>
      <c r="J49" s="68"/>
      <c r="K49" s="68"/>
      <c r="L49" s="68"/>
      <c r="M49" s="68"/>
      <c r="N49" s="146"/>
      <c r="O49" s="69"/>
      <c r="P49" s="69"/>
      <c r="Q49" s="69"/>
      <c r="R49" s="69"/>
    </row>
    <row r="50" spans="1:18" x14ac:dyDescent="0.25">
      <c r="A50" s="99" t="s">
        <v>95</v>
      </c>
      <c r="B50" s="100"/>
      <c r="C50" s="104"/>
      <c r="D50" s="105"/>
      <c r="E50" s="145"/>
      <c r="F50" s="145"/>
      <c r="G50" s="68"/>
      <c r="H50" s="68"/>
      <c r="I50" s="68"/>
      <c r="J50" s="68"/>
      <c r="K50" s="68"/>
      <c r="L50" s="68"/>
      <c r="M50" s="68"/>
      <c r="N50" s="146"/>
      <c r="O50" s="69"/>
      <c r="P50" s="69"/>
      <c r="Q50" s="69"/>
      <c r="R50" s="69"/>
    </row>
    <row r="51" spans="1:18" x14ac:dyDescent="0.25">
      <c r="A51" s="99" t="s">
        <v>96</v>
      </c>
      <c r="B51" s="100"/>
      <c r="C51" s="104"/>
      <c r="D51" s="105"/>
      <c r="E51" s="145"/>
      <c r="F51" s="145"/>
      <c r="G51" s="68"/>
      <c r="H51" s="68"/>
      <c r="I51" s="68"/>
      <c r="J51" s="68"/>
      <c r="K51" s="68"/>
      <c r="L51" s="68"/>
      <c r="M51" s="68"/>
      <c r="N51" s="146"/>
      <c r="O51" s="69"/>
      <c r="P51" s="69"/>
      <c r="Q51" s="69"/>
      <c r="R51" s="69"/>
    </row>
    <row r="52" spans="1:18" x14ac:dyDescent="0.25">
      <c r="A52" s="99" t="s">
        <v>97</v>
      </c>
      <c r="B52" s="100"/>
      <c r="C52" s="104"/>
      <c r="D52" s="105"/>
      <c r="E52" s="145"/>
      <c r="F52" s="145"/>
      <c r="G52" s="68"/>
      <c r="H52" s="68"/>
      <c r="I52" s="68"/>
      <c r="J52" s="68"/>
      <c r="K52" s="68"/>
      <c r="L52" s="68"/>
      <c r="M52" s="68"/>
      <c r="N52" s="146"/>
      <c r="O52" s="69"/>
      <c r="P52" s="69"/>
      <c r="Q52" s="69"/>
      <c r="R52" s="69"/>
    </row>
    <row r="53" spans="1:18" x14ac:dyDescent="0.25">
      <c r="A53" s="99" t="s">
        <v>98</v>
      </c>
      <c r="B53" s="100"/>
      <c r="C53" s="104"/>
      <c r="D53" s="105"/>
      <c r="E53" s="145"/>
      <c r="F53" s="145"/>
      <c r="G53" s="68"/>
      <c r="H53" s="68"/>
      <c r="I53" s="68"/>
      <c r="J53" s="68"/>
      <c r="K53" s="68"/>
      <c r="L53" s="68"/>
      <c r="M53" s="68"/>
      <c r="N53" s="146"/>
      <c r="O53" s="69"/>
      <c r="P53" s="69"/>
      <c r="Q53" s="69"/>
      <c r="R53" s="69"/>
    </row>
    <row r="54" spans="1:18" x14ac:dyDescent="0.25">
      <c r="A54" s="99" t="s">
        <v>99</v>
      </c>
      <c r="B54" s="100"/>
      <c r="C54" s="104"/>
      <c r="D54" s="105"/>
      <c r="E54" s="145"/>
      <c r="F54" s="145"/>
      <c r="G54" s="68"/>
      <c r="H54" s="68"/>
      <c r="I54" s="68"/>
      <c r="J54" s="68"/>
      <c r="K54" s="68"/>
      <c r="L54" s="68"/>
      <c r="M54" s="68"/>
      <c r="N54" s="146"/>
      <c r="O54" s="69"/>
      <c r="P54" s="69"/>
      <c r="Q54" s="69"/>
      <c r="R54" s="69"/>
    </row>
    <row r="55" spans="1:18" x14ac:dyDescent="0.25">
      <c r="A55" s="99" t="s">
        <v>100</v>
      </c>
      <c r="B55" s="100"/>
      <c r="C55" s="104"/>
      <c r="D55" s="105"/>
      <c r="E55" s="147"/>
      <c r="F55" s="147"/>
      <c r="G55" s="112"/>
      <c r="H55" s="112"/>
      <c r="I55" s="112"/>
      <c r="J55" s="112"/>
      <c r="K55" s="112"/>
      <c r="L55" s="112"/>
      <c r="M55" s="112"/>
      <c r="N55" s="112"/>
      <c r="O55" s="113"/>
      <c r="P55" s="113"/>
      <c r="Q55" s="113"/>
      <c r="R55" s="113"/>
    </row>
    <row r="56" spans="1:18" x14ac:dyDescent="0.25">
      <c r="A56" s="99" t="s">
        <v>101</v>
      </c>
      <c r="B56" s="100"/>
      <c r="C56" s="104"/>
      <c r="D56" s="102"/>
      <c r="E56" s="148"/>
      <c r="F56" s="148"/>
      <c r="G56" s="68"/>
      <c r="H56" s="68"/>
      <c r="I56" s="68"/>
      <c r="J56" s="68"/>
      <c r="K56" s="68"/>
      <c r="L56" s="68"/>
      <c r="M56" s="68"/>
      <c r="N56" s="68"/>
      <c r="O56" s="69"/>
      <c r="P56" s="69"/>
      <c r="Q56" s="69"/>
      <c r="R56" s="69"/>
    </row>
    <row r="57" spans="1:18" x14ac:dyDescent="0.25">
      <c r="A57" s="99" t="s">
        <v>102</v>
      </c>
      <c r="B57" s="100"/>
      <c r="C57" s="104"/>
      <c r="D57" s="102"/>
      <c r="E57" s="148"/>
      <c r="F57" s="148"/>
      <c r="G57" s="68"/>
      <c r="H57" s="68"/>
      <c r="I57" s="68"/>
      <c r="J57" s="68"/>
      <c r="K57" s="68"/>
      <c r="L57" s="68"/>
      <c r="M57" s="68"/>
      <c r="N57" s="68"/>
      <c r="O57" s="69"/>
      <c r="P57" s="69"/>
      <c r="Q57" s="69"/>
      <c r="R57" s="69"/>
    </row>
    <row r="58" spans="1:18" x14ac:dyDescent="0.25">
      <c r="A58" s="99" t="s">
        <v>103</v>
      </c>
      <c r="B58" s="100"/>
      <c r="C58" s="104"/>
      <c r="D58" s="102"/>
      <c r="E58" s="148"/>
      <c r="F58" s="148"/>
      <c r="G58" s="68"/>
      <c r="H58" s="68"/>
      <c r="I58" s="68"/>
      <c r="J58" s="68"/>
      <c r="K58" s="68"/>
      <c r="L58" s="68"/>
      <c r="M58" s="68"/>
      <c r="N58" s="68"/>
      <c r="O58" s="69"/>
      <c r="P58" s="69"/>
      <c r="Q58" s="69"/>
      <c r="R58" s="69"/>
    </row>
    <row r="59" spans="1:18" x14ac:dyDescent="0.25">
      <c r="A59" s="99" t="s">
        <v>104</v>
      </c>
      <c r="B59" s="100"/>
      <c r="C59" s="104"/>
      <c r="D59" s="102"/>
      <c r="E59" s="148"/>
      <c r="F59" s="148"/>
      <c r="G59" s="68"/>
      <c r="H59" s="68"/>
      <c r="I59" s="68"/>
      <c r="J59" s="68"/>
      <c r="K59" s="68"/>
      <c r="L59" s="68"/>
      <c r="M59" s="68"/>
      <c r="N59" s="68"/>
      <c r="O59" s="69"/>
      <c r="P59" s="69"/>
      <c r="Q59" s="69"/>
      <c r="R59" s="69"/>
    </row>
    <row r="60" spans="1:18" x14ac:dyDescent="0.25">
      <c r="A60" s="99" t="s">
        <v>105</v>
      </c>
      <c r="B60" s="100"/>
      <c r="C60" s="104"/>
      <c r="D60" s="102"/>
      <c r="E60" s="148"/>
      <c r="F60" s="148"/>
      <c r="G60" s="68"/>
      <c r="H60" s="68"/>
      <c r="I60" s="68"/>
      <c r="J60" s="68"/>
      <c r="K60" s="68"/>
      <c r="L60" s="68"/>
      <c r="M60" s="68"/>
      <c r="N60" s="68"/>
      <c r="O60" s="69"/>
      <c r="P60" s="69"/>
      <c r="Q60" s="69"/>
      <c r="R60" s="69"/>
    </row>
    <row r="61" spans="1:18" x14ac:dyDescent="0.25">
      <c r="A61" s="99" t="s">
        <v>106</v>
      </c>
      <c r="B61" s="100"/>
      <c r="C61" s="104"/>
      <c r="D61" s="102"/>
      <c r="E61" s="148"/>
      <c r="F61" s="148"/>
      <c r="G61" s="68"/>
      <c r="H61" s="68"/>
      <c r="I61" s="68"/>
      <c r="J61" s="68"/>
      <c r="K61" s="68"/>
      <c r="L61" s="68"/>
      <c r="M61" s="68"/>
      <c r="N61" s="68"/>
      <c r="O61" s="69"/>
      <c r="P61" s="69"/>
      <c r="Q61" s="69"/>
      <c r="R61" s="69"/>
    </row>
    <row r="62" spans="1:18" x14ac:dyDescent="0.25">
      <c r="A62" s="99"/>
      <c r="B62" s="30"/>
      <c r="C62" s="30"/>
      <c r="D62" s="29"/>
      <c r="E62" s="115"/>
      <c r="F62" s="116"/>
      <c r="G62" s="116"/>
      <c r="H62" s="116"/>
      <c r="I62" s="116"/>
      <c r="J62" s="116"/>
      <c r="K62" s="116"/>
      <c r="L62" s="116"/>
      <c r="M62" s="116"/>
      <c r="N62" s="116"/>
      <c r="O62" s="117"/>
      <c r="P62" s="117"/>
      <c r="Q62" s="117"/>
      <c r="R62" s="118"/>
    </row>
    <row r="63" spans="1:18" x14ac:dyDescent="0.25">
      <c r="A63" s="99"/>
      <c r="B63" s="30"/>
      <c r="C63" s="30"/>
      <c r="D63" s="29"/>
      <c r="E63" s="140"/>
      <c r="F63" s="141"/>
      <c r="G63" s="141"/>
      <c r="H63" s="141"/>
      <c r="I63" s="141"/>
      <c r="J63" s="141"/>
      <c r="K63" s="141"/>
      <c r="L63" s="141"/>
      <c r="M63" s="141"/>
      <c r="N63" s="141"/>
      <c r="O63" s="122"/>
      <c r="P63" s="122"/>
      <c r="Q63" s="122"/>
      <c r="R63" s="123"/>
    </row>
    <row r="64" spans="1:18" x14ac:dyDescent="0.25">
      <c r="A64" s="99"/>
      <c r="B64" s="30"/>
      <c r="C64" s="30"/>
      <c r="D64" s="29"/>
      <c r="E64" s="140"/>
      <c r="F64" s="141"/>
      <c r="G64" s="141"/>
      <c r="H64" s="141"/>
      <c r="I64" s="141"/>
      <c r="J64" s="141"/>
      <c r="K64" s="141"/>
      <c r="L64" s="141"/>
      <c r="M64" s="141"/>
      <c r="N64" s="141"/>
      <c r="O64" s="122"/>
      <c r="P64" s="122"/>
      <c r="Q64" s="122"/>
      <c r="R64" s="123"/>
    </row>
    <row r="65" spans="1:18" x14ac:dyDescent="0.25">
      <c r="A65" s="99"/>
      <c r="B65" s="70" t="s">
        <v>107</v>
      </c>
      <c r="C65" s="30"/>
      <c r="D65" s="70"/>
      <c r="E65" s="140"/>
      <c r="F65" s="141"/>
      <c r="G65" s="141"/>
      <c r="H65" s="141"/>
      <c r="I65" s="141"/>
      <c r="J65" s="141"/>
      <c r="K65" s="141"/>
      <c r="L65" s="141"/>
      <c r="M65" s="141"/>
      <c r="N65" s="141"/>
      <c r="O65" s="122"/>
      <c r="P65" s="122"/>
      <c r="Q65" s="122"/>
      <c r="R65" s="123"/>
    </row>
    <row r="66" spans="1:18" x14ac:dyDescent="0.25">
      <c r="A66" s="99"/>
      <c r="B66" s="29" t="s">
        <v>82</v>
      </c>
      <c r="C66" s="30"/>
      <c r="D66" s="98" t="s">
        <v>73</v>
      </c>
      <c r="E66" s="56">
        <v>2017</v>
      </c>
      <c r="F66" s="56">
        <v>2018</v>
      </c>
      <c r="G66" s="56">
        <v>2019</v>
      </c>
      <c r="H66" s="56" t="s">
        <v>46</v>
      </c>
      <c r="I66" s="56" t="s">
        <v>47</v>
      </c>
      <c r="J66" s="56" t="s">
        <v>48</v>
      </c>
      <c r="K66" s="56" t="s">
        <v>49</v>
      </c>
      <c r="L66" s="56" t="s">
        <v>50</v>
      </c>
      <c r="M66" s="56" t="s">
        <v>51</v>
      </c>
      <c r="N66" s="56" t="s">
        <v>52</v>
      </c>
      <c r="O66" s="56" t="s">
        <v>53</v>
      </c>
      <c r="P66" s="56" t="s">
        <v>54</v>
      </c>
      <c r="Q66" s="56" t="s">
        <v>55</v>
      </c>
      <c r="R66" s="56" t="s">
        <v>56</v>
      </c>
    </row>
    <row r="67" spans="1:18" x14ac:dyDescent="0.25">
      <c r="A67" s="99" t="s">
        <v>108</v>
      </c>
      <c r="B67" s="149" t="s">
        <v>383</v>
      </c>
      <c r="C67" s="101"/>
      <c r="D67" s="150" t="s">
        <v>366</v>
      </c>
      <c r="E67" s="151"/>
      <c r="F67" s="152">
        <v>8.7076511415511302</v>
      </c>
      <c r="G67" s="60">
        <v>7.7784810502277502</v>
      </c>
      <c r="H67" s="60">
        <v>7.4395261839690701</v>
      </c>
      <c r="I67" s="60">
        <v>7.0351449771695798</v>
      </c>
      <c r="J67" s="60">
        <v>6.3979997716888999</v>
      </c>
      <c r="K67" s="60">
        <v>6.0528794520556897</v>
      </c>
      <c r="L67" s="60">
        <v>5.7451145264125296</v>
      </c>
      <c r="M67" s="60">
        <v>5.3095433789951496</v>
      </c>
      <c r="N67" s="60">
        <v>4.9644230593615202</v>
      </c>
      <c r="O67" s="60">
        <v>4.8051367579902804</v>
      </c>
      <c r="P67" s="60">
        <v>4.4478306010932496</v>
      </c>
      <c r="Q67" s="60">
        <v>4.1679915525116904</v>
      </c>
      <c r="R67" s="60">
        <v>3.95560981735168</v>
      </c>
    </row>
    <row r="68" spans="1:18" x14ac:dyDescent="0.25">
      <c r="A68" s="99" t="s">
        <v>109</v>
      </c>
      <c r="B68" s="149" t="s">
        <v>384</v>
      </c>
      <c r="C68" s="101"/>
      <c r="D68" s="150" t="s">
        <v>137</v>
      </c>
      <c r="E68" s="153"/>
      <c r="F68" s="152">
        <v>10.25</v>
      </c>
      <c r="G68" s="60">
        <v>10</v>
      </c>
      <c r="H68" s="60">
        <v>9.7499999999999982</v>
      </c>
      <c r="I68" s="60">
        <v>9.4999999999999982</v>
      </c>
      <c r="J68" s="60">
        <v>9.2499999999999982</v>
      </c>
      <c r="K68" s="60">
        <v>8.9999999999999982</v>
      </c>
      <c r="L68" s="60">
        <v>8.7499999999999982</v>
      </c>
      <c r="M68" s="60">
        <v>8.4999999999999982</v>
      </c>
      <c r="N68" s="60">
        <v>8.2499999999999982</v>
      </c>
      <c r="O68" s="60">
        <v>7.9999999999999973</v>
      </c>
      <c r="P68" s="60">
        <v>7.7499999999999973</v>
      </c>
      <c r="Q68" s="60">
        <v>7.4999999999999973</v>
      </c>
      <c r="R68" s="60">
        <v>7.2499999999999964</v>
      </c>
    </row>
    <row r="69" spans="1:18" x14ac:dyDescent="0.25">
      <c r="A69" s="99" t="s">
        <v>110</v>
      </c>
      <c r="B69" s="149" t="s">
        <v>385</v>
      </c>
      <c r="C69" s="101"/>
      <c r="D69" s="150" t="s">
        <v>137</v>
      </c>
      <c r="E69" s="153"/>
      <c r="F69" s="152">
        <v>8.1999999999999993</v>
      </c>
      <c r="G69" s="60">
        <v>7.9999999999999991</v>
      </c>
      <c r="H69" s="60">
        <v>7.7999999999999989</v>
      </c>
      <c r="I69" s="60">
        <v>7.5999999999999988</v>
      </c>
      <c r="J69" s="60">
        <v>11.099999999999998</v>
      </c>
      <c r="K69" s="60">
        <v>10.799999999999997</v>
      </c>
      <c r="L69" s="60">
        <v>10.499999999999998</v>
      </c>
      <c r="M69" s="60">
        <v>10.199999999999998</v>
      </c>
      <c r="N69" s="60">
        <v>9.8999999999999968</v>
      </c>
      <c r="O69" s="60">
        <v>9.5999999999999961</v>
      </c>
      <c r="P69" s="60">
        <v>9.2999999999999972</v>
      </c>
      <c r="Q69" s="60">
        <v>8.9999999999999964</v>
      </c>
      <c r="R69" s="60">
        <v>8.6999999999999957</v>
      </c>
    </row>
    <row r="70" spans="1:18" x14ac:dyDescent="0.25">
      <c r="A70" s="99" t="s">
        <v>111</v>
      </c>
      <c r="B70" s="149"/>
      <c r="C70" s="101"/>
      <c r="D70" s="150"/>
      <c r="E70" s="153"/>
      <c r="F70" s="153"/>
      <c r="G70" s="68"/>
      <c r="H70" s="68"/>
      <c r="I70" s="68"/>
      <c r="J70" s="68"/>
      <c r="K70" s="68"/>
      <c r="L70" s="68"/>
      <c r="M70" s="68"/>
      <c r="N70" s="146"/>
      <c r="O70" s="69"/>
      <c r="P70" s="69"/>
      <c r="Q70" s="69"/>
      <c r="R70" s="69"/>
    </row>
    <row r="71" spans="1:18" x14ac:dyDescent="0.25">
      <c r="A71" s="99" t="s">
        <v>112</v>
      </c>
      <c r="B71" s="149"/>
      <c r="C71" s="101"/>
      <c r="D71" s="150"/>
      <c r="E71" s="153"/>
      <c r="F71" s="153"/>
      <c r="G71" s="68"/>
      <c r="H71" s="68"/>
      <c r="I71" s="68"/>
      <c r="J71" s="68"/>
      <c r="K71" s="68"/>
      <c r="L71" s="68"/>
      <c r="M71" s="68"/>
      <c r="N71" s="146"/>
      <c r="O71" s="69"/>
      <c r="P71" s="69"/>
      <c r="Q71" s="69"/>
      <c r="R71" s="69"/>
    </row>
    <row r="72" spans="1:18" x14ac:dyDescent="0.25">
      <c r="A72" s="99" t="s">
        <v>113</v>
      </c>
      <c r="B72" s="154"/>
      <c r="C72" s="114"/>
      <c r="D72" s="150"/>
      <c r="E72" s="155"/>
      <c r="F72" s="155"/>
      <c r="G72" s="112"/>
      <c r="H72" s="112"/>
      <c r="I72" s="112"/>
      <c r="J72" s="112"/>
      <c r="K72" s="112"/>
      <c r="L72" s="112"/>
      <c r="M72" s="112"/>
      <c r="N72" s="156"/>
      <c r="O72" s="113"/>
      <c r="P72" s="113"/>
      <c r="Q72" s="113"/>
      <c r="R72" s="113"/>
    </row>
    <row r="73" spans="1:18" x14ac:dyDescent="0.25">
      <c r="A73" s="99"/>
      <c r="B73" s="130"/>
      <c r="C73" s="131"/>
      <c r="D73" s="132"/>
      <c r="E73" s="132"/>
      <c r="F73" s="132"/>
      <c r="G73" s="133"/>
      <c r="H73" s="133"/>
      <c r="I73" s="133"/>
      <c r="J73" s="133"/>
      <c r="K73" s="133"/>
      <c r="L73" s="133"/>
      <c r="M73" s="133"/>
      <c r="N73" s="133"/>
      <c r="O73" s="134"/>
      <c r="P73" s="134"/>
      <c r="Q73" s="134"/>
      <c r="R73" s="135"/>
    </row>
    <row r="74" spans="1:18" ht="31.5" x14ac:dyDescent="0.25">
      <c r="A74" s="99">
        <v>12</v>
      </c>
      <c r="B74" s="157" t="s">
        <v>114</v>
      </c>
      <c r="C74" s="158"/>
      <c r="D74" s="159"/>
      <c r="E74" s="160">
        <f>SUM(E48:E61,E67:E72)</f>
        <v>0</v>
      </c>
      <c r="F74" s="160">
        <f>SUM(F48:F61,F67:F72)</f>
        <v>27.157651141551131</v>
      </c>
      <c r="G74" s="161">
        <f t="shared" ref="G74:R74" si="4">SUM(G48:G61,G67:G72)</f>
        <v>25.77848105022775</v>
      </c>
      <c r="H74" s="161">
        <f t="shared" si="4"/>
        <v>24.989526183969069</v>
      </c>
      <c r="I74" s="161">
        <f t="shared" si="4"/>
        <v>24.135144977169578</v>
      </c>
      <c r="J74" s="161">
        <f t="shared" si="4"/>
        <v>26.747999771688896</v>
      </c>
      <c r="K74" s="161">
        <f t="shared" si="4"/>
        <v>25.852879452055685</v>
      </c>
      <c r="L74" s="161">
        <f t="shared" si="4"/>
        <v>24.995114526412529</v>
      </c>
      <c r="M74" s="161">
        <f t="shared" si="4"/>
        <v>24.009543378995147</v>
      </c>
      <c r="N74" s="161">
        <f t="shared" si="4"/>
        <v>23.114423059361513</v>
      </c>
      <c r="O74" s="161">
        <f t="shared" si="4"/>
        <v>22.405136757990274</v>
      </c>
      <c r="P74" s="161">
        <f t="shared" si="4"/>
        <v>21.497830601093245</v>
      </c>
      <c r="Q74" s="161">
        <f t="shared" si="4"/>
        <v>20.667991552511683</v>
      </c>
      <c r="R74" s="161">
        <f t="shared" si="4"/>
        <v>19.905609817351674</v>
      </c>
    </row>
    <row r="75" spans="1:18" s="28" customFormat="1" x14ac:dyDescent="0.25">
      <c r="A75" s="162"/>
      <c r="B75" s="163"/>
      <c r="C75" s="164"/>
      <c r="D75" s="165"/>
      <c r="E75" s="121"/>
      <c r="F75" s="121"/>
      <c r="G75" s="121"/>
      <c r="H75" s="121"/>
      <c r="I75" s="121"/>
      <c r="J75" s="121"/>
      <c r="K75" s="121"/>
      <c r="L75" s="121"/>
      <c r="M75" s="121"/>
      <c r="N75" s="121"/>
      <c r="O75" s="121"/>
      <c r="P75" s="121"/>
      <c r="Q75" s="121"/>
      <c r="R75" s="166"/>
    </row>
    <row r="76" spans="1:18" ht="15" customHeight="1" x14ac:dyDescent="0.25">
      <c r="A76" s="99">
        <v>13</v>
      </c>
      <c r="B76" s="167" t="s">
        <v>115</v>
      </c>
      <c r="C76" s="168"/>
      <c r="D76" s="169"/>
      <c r="E76" s="170">
        <f t="shared" ref="E76:R76" si="5">E74+E44</f>
        <v>0</v>
      </c>
      <c r="F76" s="170">
        <f t="shared" si="5"/>
        <v>199.15765114155113</v>
      </c>
      <c r="G76" s="171">
        <f t="shared" si="5"/>
        <v>197.77848105022775</v>
      </c>
      <c r="H76" s="171">
        <f t="shared" si="5"/>
        <v>196.98952618396908</v>
      </c>
      <c r="I76" s="171">
        <f t="shared" si="5"/>
        <v>196.13514497716957</v>
      </c>
      <c r="J76" s="171">
        <f t="shared" si="5"/>
        <v>198.74799977168891</v>
      </c>
      <c r="K76" s="171">
        <f t="shared" si="5"/>
        <v>197.85287945205567</v>
      </c>
      <c r="L76" s="171">
        <f t="shared" si="5"/>
        <v>196.99511452641252</v>
      </c>
      <c r="M76" s="171">
        <f t="shared" si="5"/>
        <v>196.00954337899515</v>
      </c>
      <c r="N76" s="171">
        <f t="shared" si="5"/>
        <v>195.11442305936151</v>
      </c>
      <c r="O76" s="171">
        <f t="shared" si="5"/>
        <v>194.40513675799028</v>
      </c>
      <c r="P76" s="171">
        <f t="shared" si="5"/>
        <v>193.49783060109326</v>
      </c>
      <c r="Q76" s="171">
        <f t="shared" si="5"/>
        <v>58.66799155251168</v>
      </c>
      <c r="R76" s="171">
        <f t="shared" si="5"/>
        <v>57.905609817351674</v>
      </c>
    </row>
    <row r="77" spans="1:18" ht="15" customHeight="1" x14ac:dyDescent="0.25">
      <c r="A77" s="99"/>
      <c r="B77" s="172"/>
      <c r="C77" s="173"/>
      <c r="D77" s="174"/>
      <c r="E77" s="174"/>
      <c r="F77" s="174"/>
      <c r="G77" s="95"/>
      <c r="H77" s="95"/>
      <c r="I77" s="95"/>
      <c r="J77" s="95"/>
      <c r="K77" s="95"/>
      <c r="L77" s="95"/>
      <c r="M77" s="95"/>
      <c r="N77" s="95"/>
      <c r="O77" s="95"/>
      <c r="P77" s="95"/>
      <c r="Q77" s="95"/>
      <c r="R77" s="95"/>
    </row>
    <row r="78" spans="1:18" s="178" customFormat="1" ht="15" customHeight="1" x14ac:dyDescent="0.3">
      <c r="A78" s="175"/>
      <c r="B78" s="54" t="s">
        <v>116</v>
      </c>
      <c r="C78" s="176"/>
      <c r="D78" s="174"/>
      <c r="E78" s="174"/>
      <c r="F78" s="174"/>
      <c r="G78" s="177"/>
      <c r="H78" s="177"/>
      <c r="I78" s="177"/>
      <c r="J78" s="177"/>
      <c r="K78" s="177"/>
      <c r="L78" s="177"/>
      <c r="M78" s="177"/>
      <c r="N78" s="177"/>
      <c r="O78" s="96"/>
      <c r="P78" s="96"/>
      <c r="Q78" s="96"/>
      <c r="R78" s="96"/>
    </row>
    <row r="79" spans="1:18" ht="15" customHeight="1" x14ac:dyDescent="0.25">
      <c r="A79" s="99"/>
      <c r="B79" s="70" t="s">
        <v>117</v>
      </c>
      <c r="C79" s="119"/>
      <c r="D79" s="174"/>
      <c r="E79" s="174"/>
      <c r="F79" s="174"/>
      <c r="G79" s="177"/>
      <c r="H79" s="177"/>
      <c r="I79" s="177"/>
      <c r="J79" s="177"/>
      <c r="K79" s="177"/>
      <c r="L79" s="177"/>
      <c r="M79" s="177"/>
      <c r="N79" s="177"/>
      <c r="O79" s="96"/>
      <c r="P79" s="96"/>
      <c r="Q79" s="96"/>
      <c r="R79" s="96"/>
    </row>
    <row r="80" spans="1:18" x14ac:dyDescent="0.25">
      <c r="A80" s="99"/>
      <c r="B80" s="29" t="s">
        <v>118</v>
      </c>
      <c r="C80" s="91"/>
      <c r="D80" s="98" t="s">
        <v>73</v>
      </c>
      <c r="E80" s="56">
        <v>2017</v>
      </c>
      <c r="F80" s="56">
        <v>2018</v>
      </c>
      <c r="G80" s="56" t="s">
        <v>119</v>
      </c>
      <c r="H80" s="56" t="s">
        <v>46</v>
      </c>
      <c r="I80" s="56" t="s">
        <v>47</v>
      </c>
      <c r="J80" s="56" t="s">
        <v>48</v>
      </c>
      <c r="K80" s="56" t="s">
        <v>49</v>
      </c>
      <c r="L80" s="56" t="s">
        <v>50</v>
      </c>
      <c r="M80" s="56" t="s">
        <v>51</v>
      </c>
      <c r="N80" s="56" t="s">
        <v>52</v>
      </c>
      <c r="O80" s="56" t="s">
        <v>53</v>
      </c>
      <c r="P80" s="56" t="s">
        <v>54</v>
      </c>
      <c r="Q80" s="56" t="s">
        <v>55</v>
      </c>
      <c r="R80" s="56" t="s">
        <v>56</v>
      </c>
    </row>
    <row r="81" spans="1:18" s="28" customFormat="1" x14ac:dyDescent="0.25">
      <c r="A81" s="162" t="s">
        <v>120</v>
      </c>
      <c r="B81" s="401" t="s">
        <v>386</v>
      </c>
      <c r="C81" s="179"/>
      <c r="D81" s="102"/>
      <c r="E81" s="180"/>
      <c r="F81" s="180">
        <v>0</v>
      </c>
      <c r="G81" s="68">
        <v>0</v>
      </c>
      <c r="H81" s="68">
        <v>0</v>
      </c>
      <c r="I81" s="68">
        <v>0</v>
      </c>
      <c r="J81" s="68">
        <v>10</v>
      </c>
      <c r="K81" s="68">
        <v>20</v>
      </c>
      <c r="L81" s="68">
        <v>20</v>
      </c>
      <c r="M81" s="68">
        <v>20</v>
      </c>
      <c r="N81" s="146">
        <v>30</v>
      </c>
      <c r="O81" s="146">
        <v>30</v>
      </c>
      <c r="P81" s="146">
        <v>30</v>
      </c>
      <c r="Q81" s="146">
        <v>70</v>
      </c>
      <c r="R81" s="68">
        <v>70</v>
      </c>
    </row>
    <row r="82" spans="1:18" s="28" customFormat="1" x14ac:dyDescent="0.25">
      <c r="A82" s="162" t="s">
        <v>121</v>
      </c>
      <c r="B82" s="181" t="s">
        <v>1</v>
      </c>
      <c r="C82" s="182"/>
      <c r="D82" s="102" t="s">
        <v>363</v>
      </c>
      <c r="E82" s="180"/>
      <c r="F82" s="180">
        <v>0</v>
      </c>
      <c r="G82" s="394">
        <v>0</v>
      </c>
      <c r="H82" s="68">
        <v>0</v>
      </c>
      <c r="I82" s="68">
        <v>0</v>
      </c>
      <c r="J82" s="68">
        <v>0</v>
      </c>
      <c r="K82" s="68">
        <v>1</v>
      </c>
      <c r="L82" s="68">
        <v>2</v>
      </c>
      <c r="M82" s="68">
        <v>3</v>
      </c>
      <c r="N82" s="68">
        <v>4</v>
      </c>
      <c r="O82" s="146">
        <v>5</v>
      </c>
      <c r="P82" s="69">
        <v>5</v>
      </c>
      <c r="Q82" s="69">
        <v>20</v>
      </c>
      <c r="R82" s="69">
        <v>20</v>
      </c>
    </row>
    <row r="83" spans="1:18" s="28" customFormat="1" x14ac:dyDescent="0.25">
      <c r="A83" s="162" t="s">
        <v>122</v>
      </c>
      <c r="B83" s="183"/>
      <c r="C83" s="182"/>
      <c r="D83" s="102"/>
      <c r="E83" s="180"/>
      <c r="F83" s="180"/>
      <c r="G83" s="68"/>
      <c r="H83" s="68"/>
      <c r="I83" s="68"/>
      <c r="J83" s="68"/>
      <c r="K83" s="68"/>
      <c r="L83" s="68"/>
      <c r="M83" s="68"/>
      <c r="N83" s="68"/>
      <c r="O83" s="146"/>
      <c r="P83" s="69"/>
      <c r="Q83" s="69"/>
      <c r="R83" s="69"/>
    </row>
    <row r="84" spans="1:18" s="28" customFormat="1" x14ac:dyDescent="0.25">
      <c r="A84" s="162" t="s">
        <v>123</v>
      </c>
      <c r="B84" s="183"/>
      <c r="C84" s="182"/>
      <c r="D84" s="102"/>
      <c r="E84" s="180"/>
      <c r="F84" s="180"/>
      <c r="G84" s="68"/>
      <c r="H84" s="68"/>
      <c r="I84" s="68"/>
      <c r="J84" s="68"/>
      <c r="K84" s="68"/>
      <c r="L84" s="68"/>
      <c r="M84" s="68"/>
      <c r="N84" s="68"/>
      <c r="O84" s="69"/>
      <c r="P84" s="69"/>
      <c r="Q84" s="69"/>
      <c r="R84" s="69"/>
    </row>
    <row r="85" spans="1:18" s="28" customFormat="1" x14ac:dyDescent="0.25">
      <c r="A85" s="99" t="s">
        <v>124</v>
      </c>
      <c r="B85" s="183"/>
      <c r="C85" s="182"/>
      <c r="D85" s="184"/>
      <c r="E85" s="180"/>
      <c r="F85" s="180"/>
      <c r="G85" s="112"/>
      <c r="H85" s="112"/>
      <c r="I85" s="112"/>
      <c r="J85" s="112"/>
      <c r="K85" s="112"/>
      <c r="L85" s="112"/>
      <c r="M85" s="112"/>
      <c r="N85" s="112"/>
      <c r="O85" s="113"/>
      <c r="P85" s="113"/>
      <c r="Q85" s="113"/>
      <c r="R85" s="113"/>
    </row>
    <row r="86" spans="1:18" s="28" customFormat="1" x14ac:dyDescent="0.25">
      <c r="A86" s="162" t="s">
        <v>125</v>
      </c>
      <c r="B86" s="183"/>
      <c r="C86" s="182"/>
      <c r="D86" s="184"/>
      <c r="E86" s="180"/>
      <c r="F86" s="180"/>
      <c r="G86" s="112"/>
      <c r="H86" s="112"/>
      <c r="I86" s="112"/>
      <c r="J86" s="112"/>
      <c r="K86" s="112"/>
      <c r="L86" s="112"/>
      <c r="M86" s="112"/>
      <c r="N86" s="112"/>
      <c r="O86" s="113"/>
      <c r="P86" s="113"/>
      <c r="Q86" s="113"/>
      <c r="R86" s="113"/>
    </row>
    <row r="87" spans="1:18" s="28" customFormat="1" x14ac:dyDescent="0.25">
      <c r="A87" s="162" t="s">
        <v>126</v>
      </c>
      <c r="B87" s="183"/>
      <c r="C87" s="182"/>
      <c r="D87" s="184"/>
      <c r="E87" s="180"/>
      <c r="F87" s="180"/>
      <c r="G87" s="112"/>
      <c r="H87" s="112"/>
      <c r="I87" s="112"/>
      <c r="J87" s="112"/>
      <c r="K87" s="112"/>
      <c r="L87" s="112"/>
      <c r="M87" s="112"/>
      <c r="N87" s="112"/>
      <c r="O87" s="113"/>
      <c r="P87" s="113"/>
      <c r="Q87" s="113"/>
      <c r="R87" s="113"/>
    </row>
    <row r="88" spans="1:18" s="28" customFormat="1" x14ac:dyDescent="0.25">
      <c r="A88" s="162" t="s">
        <v>127</v>
      </c>
      <c r="B88" s="183"/>
      <c r="C88" s="182"/>
      <c r="D88" s="184"/>
      <c r="E88" s="180"/>
      <c r="F88" s="180"/>
      <c r="G88" s="112"/>
      <c r="H88" s="112"/>
      <c r="I88" s="112"/>
      <c r="J88" s="112"/>
      <c r="K88" s="112"/>
      <c r="L88" s="112"/>
      <c r="M88" s="112"/>
      <c r="N88" s="112"/>
      <c r="O88" s="113"/>
      <c r="P88" s="113"/>
      <c r="Q88" s="113"/>
      <c r="R88" s="113"/>
    </row>
    <row r="89" spans="1:18" s="28" customFormat="1" x14ac:dyDescent="0.25">
      <c r="A89" s="162" t="s">
        <v>128</v>
      </c>
      <c r="B89" s="183"/>
      <c r="C89" s="182"/>
      <c r="D89" s="184"/>
      <c r="E89" s="180"/>
      <c r="F89" s="180"/>
      <c r="G89" s="112"/>
      <c r="H89" s="112"/>
      <c r="I89" s="112"/>
      <c r="J89" s="112"/>
      <c r="K89" s="112"/>
      <c r="L89" s="112"/>
      <c r="M89" s="112"/>
      <c r="N89" s="112"/>
      <c r="O89" s="113"/>
      <c r="P89" s="113"/>
      <c r="Q89" s="113"/>
      <c r="R89" s="113"/>
    </row>
    <row r="90" spans="1:18" s="28" customFormat="1" x14ac:dyDescent="0.25">
      <c r="A90" s="162" t="s">
        <v>129</v>
      </c>
      <c r="B90" s="183"/>
      <c r="C90" s="182"/>
      <c r="D90" s="184"/>
      <c r="E90" s="180"/>
      <c r="F90" s="180"/>
      <c r="G90" s="112"/>
      <c r="H90" s="112"/>
      <c r="I90" s="112"/>
      <c r="J90" s="112"/>
      <c r="K90" s="112"/>
      <c r="L90" s="112"/>
      <c r="M90" s="112"/>
      <c r="N90" s="112"/>
      <c r="O90" s="113"/>
      <c r="P90" s="113"/>
      <c r="Q90" s="113"/>
      <c r="R90" s="113"/>
    </row>
    <row r="91" spans="1:18" s="28" customFormat="1" x14ac:dyDescent="0.25">
      <c r="A91" s="162" t="s">
        <v>130</v>
      </c>
      <c r="B91" s="183"/>
      <c r="C91" s="182"/>
      <c r="D91" s="184"/>
      <c r="E91" s="180"/>
      <c r="F91" s="180"/>
      <c r="G91" s="112"/>
      <c r="H91" s="112"/>
      <c r="I91" s="112"/>
      <c r="J91" s="112"/>
      <c r="K91" s="112"/>
      <c r="L91" s="112"/>
      <c r="M91" s="112"/>
      <c r="N91" s="112"/>
      <c r="O91" s="113"/>
      <c r="P91" s="113"/>
      <c r="Q91" s="113"/>
      <c r="R91" s="113"/>
    </row>
    <row r="92" spans="1:18" s="28" customFormat="1" x14ac:dyDescent="0.25">
      <c r="A92" s="162" t="s">
        <v>131</v>
      </c>
      <c r="B92" s="183"/>
      <c r="C92" s="182"/>
      <c r="D92" s="184"/>
      <c r="E92" s="180"/>
      <c r="F92" s="180"/>
      <c r="G92" s="112"/>
      <c r="H92" s="112"/>
      <c r="I92" s="112"/>
      <c r="J92" s="112"/>
      <c r="K92" s="112"/>
      <c r="L92" s="112"/>
      <c r="M92" s="112"/>
      <c r="N92" s="112"/>
      <c r="O92" s="113"/>
      <c r="P92" s="113"/>
      <c r="Q92" s="113"/>
      <c r="R92" s="113"/>
    </row>
    <row r="93" spans="1:18" s="28" customFormat="1" x14ac:dyDescent="0.25">
      <c r="A93" s="162" t="s">
        <v>132</v>
      </c>
      <c r="B93" s="183"/>
      <c r="C93" s="182"/>
      <c r="D93" s="184"/>
      <c r="E93" s="180"/>
      <c r="F93" s="180"/>
      <c r="G93" s="112"/>
      <c r="H93" s="112"/>
      <c r="I93" s="112"/>
      <c r="J93" s="112"/>
      <c r="K93" s="112"/>
      <c r="L93" s="112"/>
      <c r="M93" s="112"/>
      <c r="N93" s="112"/>
      <c r="O93" s="113"/>
      <c r="P93" s="113"/>
      <c r="Q93" s="113"/>
      <c r="R93" s="113"/>
    </row>
    <row r="94" spans="1:18" x14ac:dyDescent="0.25">
      <c r="A94" s="185" t="s">
        <v>133</v>
      </c>
      <c r="B94" s="100"/>
      <c r="C94" s="182"/>
      <c r="D94" s="184"/>
      <c r="E94" s="180"/>
      <c r="F94" s="180"/>
      <c r="G94" s="112"/>
      <c r="H94" s="112"/>
      <c r="I94" s="112"/>
      <c r="J94" s="112"/>
      <c r="K94" s="112"/>
      <c r="L94" s="112"/>
      <c r="M94" s="112"/>
      <c r="N94" s="112"/>
      <c r="O94" s="113"/>
      <c r="P94" s="113"/>
      <c r="Q94" s="113"/>
      <c r="R94" s="113"/>
    </row>
    <row r="95" spans="1:18" x14ac:dyDescent="0.25">
      <c r="A95" s="99">
        <v>14</v>
      </c>
      <c r="B95" s="136" t="s">
        <v>134</v>
      </c>
      <c r="C95" s="182"/>
      <c r="D95" s="186"/>
      <c r="E95" s="139">
        <f>SUM(E81:E94)</f>
        <v>0</v>
      </c>
      <c r="F95" s="139">
        <f>SUM(F81:F94)</f>
        <v>0</v>
      </c>
      <c r="G95" s="187">
        <f t="shared" ref="G95:R95" si="6">SUM(G81:G94)</f>
        <v>0</v>
      </c>
      <c r="H95" s="187">
        <f t="shared" si="6"/>
        <v>0</v>
      </c>
      <c r="I95" s="187">
        <f t="shared" si="6"/>
        <v>0</v>
      </c>
      <c r="J95" s="187">
        <f t="shared" si="6"/>
        <v>10</v>
      </c>
      <c r="K95" s="187">
        <f t="shared" si="6"/>
        <v>21</v>
      </c>
      <c r="L95" s="187">
        <f t="shared" si="6"/>
        <v>22</v>
      </c>
      <c r="M95" s="187">
        <f t="shared" si="6"/>
        <v>23</v>
      </c>
      <c r="N95" s="187">
        <f t="shared" si="6"/>
        <v>34</v>
      </c>
      <c r="O95" s="187">
        <f t="shared" si="6"/>
        <v>35</v>
      </c>
      <c r="P95" s="187">
        <f t="shared" si="6"/>
        <v>35</v>
      </c>
      <c r="Q95" s="187">
        <f t="shared" si="6"/>
        <v>90</v>
      </c>
      <c r="R95" s="187">
        <f t="shared" si="6"/>
        <v>90</v>
      </c>
    </row>
    <row r="96" spans="1:18" x14ac:dyDescent="0.25">
      <c r="A96" s="99"/>
      <c r="B96" s="30"/>
      <c r="C96" s="91"/>
      <c r="D96" s="188"/>
      <c r="E96" s="189"/>
      <c r="F96" s="190"/>
      <c r="G96" s="191"/>
      <c r="H96" s="191"/>
      <c r="I96" s="191"/>
      <c r="J96" s="191"/>
      <c r="K96" s="191"/>
      <c r="L96" s="191"/>
      <c r="M96" s="191"/>
      <c r="N96" s="191"/>
      <c r="O96" s="192"/>
      <c r="P96" s="192"/>
      <c r="Q96" s="192"/>
      <c r="R96" s="193"/>
    </row>
    <row r="97" spans="1:18" x14ac:dyDescent="0.25">
      <c r="A97" s="99"/>
      <c r="B97" s="70" t="s">
        <v>135</v>
      </c>
      <c r="C97" s="30"/>
      <c r="D97" s="29"/>
      <c r="E97" s="120"/>
      <c r="F97" s="121"/>
      <c r="G97" s="121"/>
      <c r="H97" s="121"/>
      <c r="I97" s="121"/>
      <c r="J97" s="121"/>
      <c r="K97" s="121"/>
      <c r="L97" s="121"/>
      <c r="M97" s="121"/>
      <c r="N97" s="121"/>
      <c r="O97" s="122"/>
      <c r="P97" s="122"/>
      <c r="Q97" s="122"/>
      <c r="R97" s="123"/>
    </row>
    <row r="98" spans="1:18" x14ac:dyDescent="0.25">
      <c r="A98" s="99"/>
      <c r="B98" s="29" t="s">
        <v>118</v>
      </c>
      <c r="D98" s="98" t="s">
        <v>73</v>
      </c>
      <c r="E98" s="56">
        <v>2017</v>
      </c>
      <c r="F98" s="56">
        <v>2018</v>
      </c>
      <c r="G98" s="56">
        <v>2019</v>
      </c>
      <c r="H98" s="56" t="s">
        <v>46</v>
      </c>
      <c r="I98" s="56" t="s">
        <v>47</v>
      </c>
      <c r="J98" s="56" t="s">
        <v>48</v>
      </c>
      <c r="K98" s="56" t="s">
        <v>49</v>
      </c>
      <c r="L98" s="56" t="s">
        <v>50</v>
      </c>
      <c r="M98" s="56" t="s">
        <v>51</v>
      </c>
      <c r="N98" s="56" t="s">
        <v>52</v>
      </c>
      <c r="O98" s="56" t="s">
        <v>53</v>
      </c>
      <c r="P98" s="56" t="s">
        <v>54</v>
      </c>
      <c r="Q98" s="56" t="s">
        <v>55</v>
      </c>
      <c r="R98" s="56" t="s">
        <v>56</v>
      </c>
    </row>
    <row r="99" spans="1:18" x14ac:dyDescent="0.25">
      <c r="A99" s="162" t="s">
        <v>136</v>
      </c>
      <c r="B99" s="195" t="s">
        <v>387</v>
      </c>
      <c r="C99" s="101"/>
      <c r="D99" s="102" t="s">
        <v>137</v>
      </c>
      <c r="E99" s="151"/>
      <c r="F99" s="395">
        <v>0</v>
      </c>
      <c r="G99" s="67">
        <v>0</v>
      </c>
      <c r="H99" s="68">
        <v>0</v>
      </c>
      <c r="I99" s="68">
        <v>24.699999999999996</v>
      </c>
      <c r="J99" s="68">
        <v>24.049999999999997</v>
      </c>
      <c r="K99" s="68">
        <v>30.599999999999994</v>
      </c>
      <c r="L99" s="68">
        <v>29.749999999999993</v>
      </c>
      <c r="M99" s="68">
        <v>28.899999999999991</v>
      </c>
      <c r="N99" s="68">
        <v>34.649999999999991</v>
      </c>
      <c r="O99" s="69">
        <v>33.599999999999987</v>
      </c>
      <c r="P99" s="69">
        <v>32.54999999999999</v>
      </c>
      <c r="Q99" s="69">
        <v>31.499999999999986</v>
      </c>
      <c r="R99" s="63">
        <v>30.449999999999985</v>
      </c>
    </row>
    <row r="100" spans="1:18" x14ac:dyDescent="0.25">
      <c r="A100" s="162" t="s">
        <v>138</v>
      </c>
      <c r="B100" s="195" t="s">
        <v>388</v>
      </c>
      <c r="C100" s="101"/>
      <c r="D100" s="102" t="s">
        <v>3</v>
      </c>
      <c r="E100" s="151"/>
      <c r="F100" s="395">
        <v>0</v>
      </c>
      <c r="G100" s="68">
        <v>0</v>
      </c>
      <c r="H100" s="68">
        <v>0</v>
      </c>
      <c r="I100" s="68">
        <v>0</v>
      </c>
      <c r="J100" s="68">
        <v>0</v>
      </c>
      <c r="K100" s="64">
        <v>0</v>
      </c>
      <c r="L100" s="64">
        <v>0</v>
      </c>
      <c r="M100" s="64">
        <v>7.2419399474190067</v>
      </c>
      <c r="N100" s="64">
        <v>7.2419399474190067</v>
      </c>
      <c r="O100" s="65">
        <v>7.2419399474190067</v>
      </c>
      <c r="P100" s="65">
        <v>7.2419399474193904</v>
      </c>
      <c r="Q100" s="65">
        <v>7.2419399474194277</v>
      </c>
      <c r="R100" s="65">
        <v>7.2419399474194277</v>
      </c>
    </row>
    <row r="101" spans="1:18" x14ac:dyDescent="0.25">
      <c r="A101" s="162" t="s">
        <v>139</v>
      </c>
      <c r="B101" s="183" t="s">
        <v>389</v>
      </c>
      <c r="C101" s="101"/>
      <c r="D101" s="102" t="s">
        <v>4</v>
      </c>
      <c r="E101" s="196"/>
      <c r="F101" s="396">
        <v>0</v>
      </c>
      <c r="G101" s="68">
        <v>0</v>
      </c>
      <c r="H101" s="68">
        <v>0</v>
      </c>
      <c r="I101" s="68">
        <v>0</v>
      </c>
      <c r="J101" s="68">
        <v>0</v>
      </c>
      <c r="K101" s="68">
        <v>0</v>
      </c>
      <c r="L101" s="68">
        <v>0</v>
      </c>
      <c r="M101" s="68">
        <v>0</v>
      </c>
      <c r="N101" s="68">
        <v>0</v>
      </c>
      <c r="O101" s="68">
        <v>0</v>
      </c>
      <c r="P101" s="68">
        <v>0</v>
      </c>
      <c r="Q101" s="68">
        <v>20</v>
      </c>
      <c r="R101" s="60">
        <v>20</v>
      </c>
    </row>
    <row r="102" spans="1:18" x14ac:dyDescent="0.25">
      <c r="A102" s="162" t="s">
        <v>140</v>
      </c>
      <c r="B102" s="183"/>
      <c r="C102" s="101"/>
      <c r="D102" s="102"/>
      <c r="E102" s="196"/>
      <c r="F102" s="196"/>
      <c r="G102" s="68"/>
      <c r="H102" s="68"/>
      <c r="I102" s="68"/>
      <c r="J102" s="68"/>
      <c r="K102" s="68"/>
      <c r="L102" s="68"/>
      <c r="M102" s="68"/>
      <c r="N102" s="68"/>
      <c r="O102" s="69"/>
      <c r="P102" s="69"/>
      <c r="Q102" s="69"/>
      <c r="R102" s="63"/>
    </row>
    <row r="103" spans="1:18" x14ac:dyDescent="0.25">
      <c r="A103" s="99" t="s">
        <v>141</v>
      </c>
      <c r="B103" s="183"/>
      <c r="C103" s="101"/>
      <c r="D103" s="102"/>
      <c r="E103" s="196"/>
      <c r="F103" s="196"/>
      <c r="G103" s="68"/>
      <c r="H103" s="68"/>
      <c r="I103" s="68"/>
      <c r="J103" s="68"/>
      <c r="K103" s="68"/>
      <c r="L103" s="68"/>
      <c r="M103" s="68"/>
      <c r="N103" s="68"/>
      <c r="O103" s="69"/>
      <c r="P103" s="69"/>
      <c r="Q103" s="69"/>
      <c r="R103" s="69"/>
    </row>
    <row r="104" spans="1:18" x14ac:dyDescent="0.25">
      <c r="A104" s="162" t="s">
        <v>142</v>
      </c>
      <c r="B104" s="183"/>
      <c r="C104" s="101"/>
      <c r="D104" s="102"/>
      <c r="E104" s="196"/>
      <c r="F104" s="196"/>
      <c r="G104" s="68"/>
      <c r="H104" s="68"/>
      <c r="I104" s="68"/>
      <c r="J104" s="68"/>
      <c r="K104" s="68"/>
      <c r="L104" s="68"/>
      <c r="M104" s="68"/>
      <c r="N104" s="68"/>
      <c r="O104" s="69"/>
      <c r="P104" s="69"/>
      <c r="Q104" s="69"/>
      <c r="R104" s="69"/>
    </row>
    <row r="105" spans="1:18" x14ac:dyDescent="0.25">
      <c r="A105" s="162" t="s">
        <v>143</v>
      </c>
      <c r="B105" s="183"/>
      <c r="C105" s="101"/>
      <c r="D105" s="102"/>
      <c r="E105" s="196"/>
      <c r="F105" s="196"/>
      <c r="G105" s="68"/>
      <c r="H105" s="68"/>
      <c r="I105" s="68"/>
      <c r="J105" s="68"/>
      <c r="K105" s="68"/>
      <c r="L105" s="68"/>
      <c r="M105" s="68"/>
      <c r="N105" s="68"/>
      <c r="O105" s="69"/>
      <c r="P105" s="69"/>
      <c r="Q105" s="69"/>
      <c r="R105" s="69"/>
    </row>
    <row r="106" spans="1:18" x14ac:dyDescent="0.25">
      <c r="A106" s="162" t="s">
        <v>144</v>
      </c>
      <c r="B106" s="183"/>
      <c r="C106" s="101"/>
      <c r="D106" s="102"/>
      <c r="E106" s="196"/>
      <c r="F106" s="196"/>
      <c r="G106" s="68"/>
      <c r="H106" s="68"/>
      <c r="I106" s="68"/>
      <c r="J106" s="68"/>
      <c r="K106" s="68"/>
      <c r="L106" s="68"/>
      <c r="M106" s="68"/>
      <c r="N106" s="68"/>
      <c r="O106" s="69"/>
      <c r="P106" s="69"/>
      <c r="Q106" s="69"/>
      <c r="R106" s="69"/>
    </row>
    <row r="107" spans="1:18" x14ac:dyDescent="0.25">
      <c r="A107" s="162" t="s">
        <v>145</v>
      </c>
      <c r="B107" s="183"/>
      <c r="C107" s="101"/>
      <c r="D107" s="102"/>
      <c r="E107" s="196"/>
      <c r="F107" s="196"/>
      <c r="G107" s="68"/>
      <c r="H107" s="68"/>
      <c r="I107" s="68"/>
      <c r="J107" s="68"/>
      <c r="K107" s="68"/>
      <c r="L107" s="68"/>
      <c r="M107" s="68"/>
      <c r="N107" s="68"/>
      <c r="O107" s="69"/>
      <c r="P107" s="69"/>
      <c r="Q107" s="69"/>
      <c r="R107" s="69"/>
    </row>
    <row r="108" spans="1:18" x14ac:dyDescent="0.25">
      <c r="A108" s="162" t="s">
        <v>146</v>
      </c>
      <c r="B108" s="183"/>
      <c r="C108" s="101"/>
      <c r="D108" s="102"/>
      <c r="E108" s="196"/>
      <c r="F108" s="196"/>
      <c r="G108" s="68"/>
      <c r="H108" s="68"/>
      <c r="I108" s="68"/>
      <c r="J108" s="68"/>
      <c r="K108" s="68"/>
      <c r="L108" s="68"/>
      <c r="M108" s="68"/>
      <c r="N108" s="68"/>
      <c r="O108" s="69"/>
      <c r="P108" s="69"/>
      <c r="Q108" s="69"/>
      <c r="R108" s="69"/>
    </row>
    <row r="109" spans="1:18" x14ac:dyDescent="0.25">
      <c r="A109" s="162" t="s">
        <v>147</v>
      </c>
      <c r="B109" s="183"/>
      <c r="C109" s="101"/>
      <c r="D109" s="102"/>
      <c r="E109" s="196"/>
      <c r="F109" s="196"/>
      <c r="G109" s="68"/>
      <c r="H109" s="68"/>
      <c r="I109" s="68"/>
      <c r="J109" s="68"/>
      <c r="K109" s="68"/>
      <c r="L109" s="68"/>
      <c r="M109" s="68"/>
      <c r="N109" s="68"/>
      <c r="O109" s="69"/>
      <c r="P109" s="69"/>
      <c r="Q109" s="69"/>
      <c r="R109" s="69"/>
    </row>
    <row r="110" spans="1:18" x14ac:dyDescent="0.25">
      <c r="A110" s="162" t="s">
        <v>148</v>
      </c>
      <c r="B110" s="183"/>
      <c r="C110" s="101"/>
      <c r="D110" s="102"/>
      <c r="E110" s="196"/>
      <c r="F110" s="196"/>
      <c r="G110" s="68"/>
      <c r="H110" s="68"/>
      <c r="I110" s="68"/>
      <c r="J110" s="68"/>
      <c r="K110" s="68"/>
      <c r="L110" s="68"/>
      <c r="M110" s="68"/>
      <c r="N110" s="68"/>
      <c r="O110" s="69"/>
      <c r="P110" s="69"/>
      <c r="Q110" s="69"/>
      <c r="R110" s="69"/>
    </row>
    <row r="111" spans="1:18" x14ac:dyDescent="0.25">
      <c r="A111" s="162" t="s">
        <v>149</v>
      </c>
      <c r="B111" s="183"/>
      <c r="C111" s="101"/>
      <c r="D111" s="102"/>
      <c r="E111" s="196"/>
      <c r="F111" s="196"/>
      <c r="G111" s="68"/>
      <c r="H111" s="68"/>
      <c r="I111" s="68"/>
      <c r="J111" s="68"/>
      <c r="K111" s="68"/>
      <c r="L111" s="68"/>
      <c r="M111" s="68"/>
      <c r="N111" s="68"/>
      <c r="O111" s="69"/>
      <c r="P111" s="69"/>
      <c r="Q111" s="69"/>
      <c r="R111" s="69"/>
    </row>
    <row r="112" spans="1:18" x14ac:dyDescent="0.25">
      <c r="A112" s="185" t="s">
        <v>150</v>
      </c>
      <c r="B112" s="183"/>
      <c r="C112" s="101"/>
      <c r="D112" s="102"/>
      <c r="E112" s="196"/>
      <c r="F112" s="196"/>
      <c r="G112" s="68"/>
      <c r="H112" s="68"/>
      <c r="I112" s="68"/>
      <c r="J112" s="68"/>
      <c r="K112" s="68"/>
      <c r="L112" s="68"/>
      <c r="M112" s="68"/>
      <c r="N112" s="68"/>
      <c r="O112" s="69"/>
      <c r="P112" s="69"/>
      <c r="Q112" s="69"/>
      <c r="R112" s="69"/>
    </row>
    <row r="113" spans="1:18" x14ac:dyDescent="0.25">
      <c r="A113" s="99">
        <v>15</v>
      </c>
      <c r="B113" s="197" t="s">
        <v>151</v>
      </c>
      <c r="C113" s="182"/>
      <c r="D113" s="198"/>
      <c r="E113" s="199">
        <f>SUM(E99:E112)</f>
        <v>0</v>
      </c>
      <c r="F113" s="199">
        <f>SUM(F99:F112)</f>
        <v>0</v>
      </c>
      <c r="G113" s="187">
        <f t="shared" ref="G113:R113" si="7">SUM(G99:G112)</f>
        <v>0</v>
      </c>
      <c r="H113" s="187">
        <f t="shared" si="7"/>
        <v>0</v>
      </c>
      <c r="I113" s="187">
        <f t="shared" si="7"/>
        <v>24.699999999999996</v>
      </c>
      <c r="J113" s="187">
        <f t="shared" si="7"/>
        <v>24.049999999999997</v>
      </c>
      <c r="K113" s="187">
        <f t="shared" si="7"/>
        <v>30.599999999999994</v>
      </c>
      <c r="L113" s="187">
        <f t="shared" si="7"/>
        <v>29.749999999999993</v>
      </c>
      <c r="M113" s="187">
        <f t="shared" si="7"/>
        <v>36.141939947418997</v>
      </c>
      <c r="N113" s="187">
        <f t="shared" si="7"/>
        <v>41.891939947418997</v>
      </c>
      <c r="O113" s="187">
        <f t="shared" si="7"/>
        <v>40.841939947418993</v>
      </c>
      <c r="P113" s="187">
        <f t="shared" si="7"/>
        <v>39.79193994741938</v>
      </c>
      <c r="Q113" s="187">
        <f t="shared" si="7"/>
        <v>58.741939947419411</v>
      </c>
      <c r="R113" s="187">
        <f t="shared" si="7"/>
        <v>57.691939947419414</v>
      </c>
    </row>
    <row r="114" spans="1:18" x14ac:dyDescent="0.25">
      <c r="A114" s="99"/>
      <c r="B114" s="163"/>
      <c r="C114" s="200"/>
      <c r="D114" s="201"/>
      <c r="E114" s="121"/>
      <c r="F114" s="121"/>
      <c r="G114" s="121"/>
      <c r="H114" s="121"/>
      <c r="I114" s="121"/>
      <c r="J114" s="121"/>
      <c r="K114" s="121"/>
      <c r="L114" s="121"/>
      <c r="M114" s="121"/>
      <c r="N114" s="121"/>
      <c r="O114" s="121"/>
      <c r="P114" s="121"/>
      <c r="Q114" s="121"/>
      <c r="R114" s="166"/>
    </row>
    <row r="115" spans="1:18" ht="15" customHeight="1" x14ac:dyDescent="0.25">
      <c r="A115" s="99">
        <v>16</v>
      </c>
      <c r="B115" s="167" t="s">
        <v>152</v>
      </c>
      <c r="C115" s="168"/>
      <c r="D115" s="169"/>
      <c r="E115" s="170">
        <f>E113+E95</f>
        <v>0</v>
      </c>
      <c r="F115" s="170">
        <f>F113+F95</f>
        <v>0</v>
      </c>
      <c r="G115" s="171">
        <f t="shared" ref="G115:R115" si="8">G113+G95</f>
        <v>0</v>
      </c>
      <c r="H115" s="171">
        <f t="shared" si="8"/>
        <v>0</v>
      </c>
      <c r="I115" s="171">
        <f t="shared" si="8"/>
        <v>24.699999999999996</v>
      </c>
      <c r="J115" s="171">
        <f t="shared" si="8"/>
        <v>34.049999999999997</v>
      </c>
      <c r="K115" s="171">
        <f t="shared" si="8"/>
        <v>51.599999999999994</v>
      </c>
      <c r="L115" s="171">
        <f t="shared" si="8"/>
        <v>51.749999999999993</v>
      </c>
      <c r="M115" s="171">
        <f t="shared" si="8"/>
        <v>59.141939947418997</v>
      </c>
      <c r="N115" s="171">
        <f t="shared" si="8"/>
        <v>75.89193994741899</v>
      </c>
      <c r="O115" s="171">
        <f t="shared" si="8"/>
        <v>75.841939947418993</v>
      </c>
      <c r="P115" s="171">
        <f t="shared" si="8"/>
        <v>74.79193994741938</v>
      </c>
      <c r="Q115" s="171">
        <f t="shared" si="8"/>
        <v>148.74193994741941</v>
      </c>
      <c r="R115" s="171">
        <f t="shared" si="8"/>
        <v>147.69193994741943</v>
      </c>
    </row>
    <row r="116" spans="1:18" x14ac:dyDescent="0.25">
      <c r="A116" s="99"/>
      <c r="B116" s="70"/>
      <c r="C116" s="30"/>
      <c r="D116" s="29"/>
      <c r="E116" s="29"/>
      <c r="F116" s="29"/>
      <c r="G116" s="95"/>
      <c r="H116" s="95"/>
      <c r="I116" s="95"/>
      <c r="J116" s="95"/>
      <c r="K116" s="95"/>
      <c r="L116" s="95"/>
      <c r="M116" s="95"/>
      <c r="N116" s="95"/>
      <c r="O116" s="95"/>
      <c r="P116" s="95"/>
      <c r="Q116" s="95"/>
      <c r="R116" s="95"/>
    </row>
    <row r="117" spans="1:18" ht="18.75" x14ac:dyDescent="0.25">
      <c r="A117" s="99"/>
      <c r="B117" s="202" t="s">
        <v>153</v>
      </c>
      <c r="C117" s="30"/>
      <c r="D117" s="29"/>
      <c r="E117" s="29"/>
      <c r="F117" s="29"/>
      <c r="G117" s="95"/>
      <c r="H117" s="95"/>
      <c r="I117" s="95"/>
      <c r="J117" s="95"/>
      <c r="K117" s="95"/>
      <c r="L117" s="95"/>
      <c r="M117" s="95"/>
      <c r="N117" s="95"/>
      <c r="O117" s="95"/>
      <c r="P117" s="95"/>
      <c r="Q117" s="95"/>
      <c r="R117" s="95"/>
    </row>
    <row r="118" spans="1:18" x14ac:dyDescent="0.25">
      <c r="A118" s="99"/>
      <c r="B118" s="62"/>
      <c r="C118" s="30"/>
      <c r="D118" s="29"/>
      <c r="E118" s="56" t="s">
        <v>154</v>
      </c>
      <c r="F118" s="56" t="s">
        <v>155</v>
      </c>
      <c r="G118" s="56" t="s">
        <v>119</v>
      </c>
      <c r="H118" s="56" t="s">
        <v>46</v>
      </c>
      <c r="I118" s="56" t="s">
        <v>47</v>
      </c>
      <c r="J118" s="56" t="s">
        <v>48</v>
      </c>
      <c r="K118" s="56" t="s">
        <v>49</v>
      </c>
      <c r="L118" s="56" t="s">
        <v>50</v>
      </c>
      <c r="M118" s="56" t="s">
        <v>51</v>
      </c>
      <c r="N118" s="56" t="s">
        <v>52</v>
      </c>
      <c r="O118" s="56" t="s">
        <v>53</v>
      </c>
      <c r="P118" s="56" t="s">
        <v>54</v>
      </c>
      <c r="Q118" s="56" t="s">
        <v>55</v>
      </c>
      <c r="R118" s="56" t="s">
        <v>56</v>
      </c>
    </row>
    <row r="119" spans="1:18" x14ac:dyDescent="0.25">
      <c r="A119" s="99">
        <v>17</v>
      </c>
      <c r="B119" s="136" t="s">
        <v>156</v>
      </c>
      <c r="C119" s="101"/>
      <c r="D119" s="203"/>
      <c r="E119" s="170">
        <f>E21</f>
        <v>0</v>
      </c>
      <c r="F119" s="170">
        <f t="shared" ref="F119:R119" si="9">F21</f>
        <v>193.54918498400798</v>
      </c>
      <c r="G119" s="171">
        <f t="shared" si="9"/>
        <v>199.32934166172114</v>
      </c>
      <c r="H119" s="171">
        <f t="shared" si="9"/>
        <v>206.49318028739015</v>
      </c>
      <c r="I119" s="171">
        <f t="shared" si="9"/>
        <v>206.58120500191484</v>
      </c>
      <c r="J119" s="171">
        <f t="shared" si="9"/>
        <v>206.83357013804107</v>
      </c>
      <c r="K119" s="171">
        <f t="shared" si="9"/>
        <v>207.19608958544771</v>
      </c>
      <c r="L119" s="171">
        <f t="shared" si="9"/>
        <v>207.49649980267611</v>
      </c>
      <c r="M119" s="171">
        <f t="shared" si="9"/>
        <v>207.76189202140665</v>
      </c>
      <c r="N119" s="171">
        <f t="shared" si="9"/>
        <v>208.049772223985</v>
      </c>
      <c r="O119" s="171">
        <f t="shared" si="9"/>
        <v>208.50378093384595</v>
      </c>
      <c r="P119" s="171">
        <f t="shared" si="9"/>
        <v>209.09657123314923</v>
      </c>
      <c r="Q119" s="171">
        <f t="shared" si="9"/>
        <v>209.7420111394388</v>
      </c>
      <c r="R119" s="171">
        <f t="shared" si="9"/>
        <v>210.84082550180992</v>
      </c>
    </row>
    <row r="120" spans="1:18" ht="31.5" x14ac:dyDescent="0.25">
      <c r="A120" s="99">
        <v>18</v>
      </c>
      <c r="B120" s="136" t="s">
        <v>157</v>
      </c>
      <c r="C120" s="101"/>
      <c r="D120" s="203"/>
      <c r="E120" s="170">
        <f>E76</f>
        <v>0</v>
      </c>
      <c r="F120" s="170">
        <f t="shared" ref="F120:R120" si="10">F76</f>
        <v>199.15765114155113</v>
      </c>
      <c r="G120" s="171">
        <f t="shared" si="10"/>
        <v>197.77848105022775</v>
      </c>
      <c r="H120" s="171">
        <f t="shared" si="10"/>
        <v>196.98952618396908</v>
      </c>
      <c r="I120" s="171">
        <f t="shared" si="10"/>
        <v>196.13514497716957</v>
      </c>
      <c r="J120" s="171">
        <f t="shared" si="10"/>
        <v>198.74799977168891</v>
      </c>
      <c r="K120" s="171">
        <f t="shared" si="10"/>
        <v>197.85287945205567</v>
      </c>
      <c r="L120" s="171">
        <f t="shared" si="10"/>
        <v>196.99511452641252</v>
      </c>
      <c r="M120" s="171">
        <f t="shared" si="10"/>
        <v>196.00954337899515</v>
      </c>
      <c r="N120" s="171">
        <f t="shared" si="10"/>
        <v>195.11442305936151</v>
      </c>
      <c r="O120" s="171">
        <f t="shared" si="10"/>
        <v>194.40513675799028</v>
      </c>
      <c r="P120" s="171">
        <f t="shared" si="10"/>
        <v>193.49783060109326</v>
      </c>
      <c r="Q120" s="171">
        <f t="shared" si="10"/>
        <v>58.66799155251168</v>
      </c>
      <c r="R120" s="171">
        <f t="shared" si="10"/>
        <v>57.905609817351674</v>
      </c>
    </row>
    <row r="121" spans="1:18" x14ac:dyDescent="0.25">
      <c r="A121" s="99">
        <v>19</v>
      </c>
      <c r="B121" s="204" t="s">
        <v>158</v>
      </c>
      <c r="C121" s="101"/>
      <c r="D121" s="203"/>
      <c r="E121" s="170">
        <f>E120-E119</f>
        <v>0</v>
      </c>
      <c r="F121" s="170">
        <f>F120-F119</f>
        <v>5.6084661575431483</v>
      </c>
      <c r="G121" s="171">
        <f t="shared" ref="G121:R121" si="11">G120-G119</f>
        <v>-1.5508606114933912</v>
      </c>
      <c r="H121" s="171">
        <f t="shared" si="11"/>
        <v>-9.50365410342107</v>
      </c>
      <c r="I121" s="171">
        <f t="shared" si="11"/>
        <v>-10.446060024745265</v>
      </c>
      <c r="J121" s="171">
        <f t="shared" si="11"/>
        <v>-8.0855703663521581</v>
      </c>
      <c r="K121" s="171">
        <f t="shared" si="11"/>
        <v>-9.3432101333920343</v>
      </c>
      <c r="L121" s="171">
        <f t="shared" si="11"/>
        <v>-10.501385276263591</v>
      </c>
      <c r="M121" s="171">
        <f t="shared" si="11"/>
        <v>-11.752348642411505</v>
      </c>
      <c r="N121" s="171">
        <f t="shared" si="11"/>
        <v>-12.935349164623489</v>
      </c>
      <c r="O121" s="171">
        <f t="shared" si="11"/>
        <v>-14.098644175855668</v>
      </c>
      <c r="P121" s="171">
        <f t="shared" si="11"/>
        <v>-15.598740632055978</v>
      </c>
      <c r="Q121" s="171">
        <f t="shared" si="11"/>
        <v>-151.07401958692714</v>
      </c>
      <c r="R121" s="171">
        <f t="shared" si="11"/>
        <v>-152.93521568445823</v>
      </c>
    </row>
    <row r="122" spans="1:18" x14ac:dyDescent="0.25">
      <c r="A122" s="99">
        <v>20</v>
      </c>
      <c r="B122" s="136" t="s">
        <v>159</v>
      </c>
      <c r="C122" s="101"/>
      <c r="D122" s="203"/>
      <c r="E122" s="170"/>
      <c r="F122" s="170"/>
      <c r="G122" s="171">
        <f t="shared" ref="G122:R122" si="12">G115</f>
        <v>0</v>
      </c>
      <c r="H122" s="171">
        <f t="shared" si="12"/>
        <v>0</v>
      </c>
      <c r="I122" s="171">
        <f t="shared" si="12"/>
        <v>24.699999999999996</v>
      </c>
      <c r="J122" s="171">
        <f t="shared" si="12"/>
        <v>34.049999999999997</v>
      </c>
      <c r="K122" s="171">
        <f t="shared" si="12"/>
        <v>51.599999999999994</v>
      </c>
      <c r="L122" s="171">
        <f t="shared" si="12"/>
        <v>51.749999999999993</v>
      </c>
      <c r="M122" s="171">
        <f t="shared" si="12"/>
        <v>59.141939947418997</v>
      </c>
      <c r="N122" s="171">
        <f t="shared" si="12"/>
        <v>75.89193994741899</v>
      </c>
      <c r="O122" s="171">
        <f t="shared" si="12"/>
        <v>75.841939947418993</v>
      </c>
      <c r="P122" s="171">
        <f t="shared" si="12"/>
        <v>74.79193994741938</v>
      </c>
      <c r="Q122" s="171">
        <f t="shared" si="12"/>
        <v>148.74193994741941</v>
      </c>
      <c r="R122" s="171">
        <f t="shared" si="12"/>
        <v>147.69193994741943</v>
      </c>
    </row>
    <row r="123" spans="1:18" s="28" customFormat="1" ht="35.25" customHeight="1" x14ac:dyDescent="0.25">
      <c r="A123" s="99">
        <v>21</v>
      </c>
      <c r="B123" s="136" t="s">
        <v>160</v>
      </c>
      <c r="C123" s="101"/>
      <c r="D123" s="104"/>
      <c r="E123" s="170">
        <f>E122+E121</f>
        <v>0</v>
      </c>
      <c r="F123" s="170">
        <f>F122+F121</f>
        <v>5.6084661575431483</v>
      </c>
      <c r="G123" s="171">
        <f t="shared" ref="G123:R123" si="13">G122+G121</f>
        <v>-1.5508606114933912</v>
      </c>
      <c r="H123" s="171">
        <f t="shared" si="13"/>
        <v>-9.50365410342107</v>
      </c>
      <c r="I123" s="171">
        <f t="shared" si="13"/>
        <v>14.253939975254731</v>
      </c>
      <c r="J123" s="171">
        <f t="shared" si="13"/>
        <v>25.964429633647839</v>
      </c>
      <c r="K123" s="171">
        <f t="shared" si="13"/>
        <v>42.25678986660796</v>
      </c>
      <c r="L123" s="171">
        <f t="shared" si="13"/>
        <v>41.248614723736402</v>
      </c>
      <c r="M123" s="171">
        <f t="shared" si="13"/>
        <v>47.389591305007492</v>
      </c>
      <c r="N123" s="171">
        <f t="shared" si="13"/>
        <v>62.956590782795502</v>
      </c>
      <c r="O123" s="171">
        <f t="shared" si="13"/>
        <v>61.743295771563325</v>
      </c>
      <c r="P123" s="171">
        <f t="shared" si="13"/>
        <v>59.193199315363401</v>
      </c>
      <c r="Q123" s="171">
        <f t="shared" si="13"/>
        <v>-2.3320796395077252</v>
      </c>
      <c r="R123" s="171">
        <f t="shared" si="13"/>
        <v>-5.2432757370388003</v>
      </c>
    </row>
  </sheetData>
  <dataConsolidate/>
  <printOptions horizontalCentered="1" verticalCentered="1"/>
  <pageMargins left="0.25" right="0.25" top="0.75" bottom="0.75" header="0.3" footer="0.3"/>
  <pageSetup scale="35" pageOrder="overThenDown" orientation="portrait" r:id="rId1"/>
  <headerFooter alignWithMargins="0"/>
  <drawing r:id="rId2"/>
  <extLst>
    <ext xmlns:x14="http://schemas.microsoft.com/office/spreadsheetml/2009/9/main" uri="{CCE6A557-97BC-4b89-ADB6-D9C93CAAB3DF}">
      <x14:dataValidations xmlns:xm="http://schemas.microsoft.com/office/excel/2006/main" count="6">
        <x14:dataValidation type="list" allowBlank="1" showInputMessage="1">
          <x14:formula1>
            <xm:f>'C:\Users\uslisea1\Desktop\City of Vernon IRP\Final Files 11_5_2018\[TN224891_20181004T150324_Standardized_Reporting_Tables_for_VPU IRP_10302018.xlsx]Lists'!#REF!</xm:f>
          </x14:formula1>
          <xm:sqref>D26 D36:D42</xm:sqref>
        </x14:dataValidation>
        <x14:dataValidation type="list" allowBlank="1">
          <x14:formula1>
            <xm:f>'C:\Users\uslisea1\Desktop\City of Vernon IRP\Final Files 11_5_2018\[TN224891_20181004T150324_Standardized_Reporting_Tables_for_VPU IRP_10302018.xlsx]Lists'!#REF!</xm:f>
          </x14:formula1>
          <xm:sqref>D27:D32</xm:sqref>
        </x14:dataValidation>
        <x14:dataValidation type="list" allowBlank="1" showInputMessage="1">
          <x14:formula1>
            <xm:f>'C:\Users\uslisea1\Desktop\City of Vernon IRP\Final Files 11_5_2018\[TN224891_20181004T150324_Standardized_Reporting_Tables_for_VPU IRP_10302018.xlsx]Lists'!#REF!</xm:f>
          </x14:formula1>
          <xm:sqref>D99:D112</xm:sqref>
        </x14:dataValidation>
        <x14:dataValidation type="list" allowBlank="1" showInputMessage="1">
          <x14:formula1>
            <xm:f>'C:\Users\uslisea1\Desktop\City of Vernon IRP\Final Files 11_5_2018\[TN224891_20181004T150324_Standardized_Reporting_Tables_for_VPU IRP_10302018.xlsx]Lists'!#REF!</xm:f>
          </x14:formula1>
          <xm:sqref>D81:D94</xm:sqref>
        </x14:dataValidation>
        <x14:dataValidation type="list" allowBlank="1" showInputMessage="1">
          <x14:formula1>
            <xm:f>'C:\Users\uslisea1\Desktop\City of Vernon IRP\Final Files 11_5_2018\[TN224891_20181004T150324_Standardized_Reporting_Tables_for_VPU IRP_10302018.xlsx]Lists'!#REF!</xm:f>
          </x14:formula1>
          <xm:sqref>D67:D72</xm:sqref>
        </x14:dataValidation>
        <x14:dataValidation type="list" allowBlank="1" showInputMessage="1">
          <x14:formula1>
            <xm:f>'C:\Users\uslisea1\Desktop\City of Vernon IRP\Final Files 11_5_2018\[TN224891_20181004T150324_Standardized_Reporting_Tables_for_VPU IRP_10302018.xlsx]Lists'!#REF!</xm:f>
          </x14:formula1>
          <xm:sqref>D48:D61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U150"/>
  <sheetViews>
    <sheetView topLeftCell="A88" zoomScale="55" zoomScaleNormal="55" workbookViewId="0">
      <selection activeCell="B106" sqref="B106"/>
    </sheetView>
  </sheetViews>
  <sheetFormatPr defaultColWidth="10" defaultRowHeight="15.75" x14ac:dyDescent="0.25"/>
  <cols>
    <col min="1" max="1" width="10" style="235"/>
    <col min="2" max="2" width="88.85546875" style="194" customWidth="1"/>
    <col min="3" max="3" width="18.7109375" style="194" customWidth="1"/>
    <col min="4" max="4" width="16.7109375" style="194" customWidth="1"/>
    <col min="5" max="5" width="15.140625" style="205" bestFit="1" customWidth="1"/>
    <col min="6" max="8" width="15" style="205" bestFit="1" customWidth="1"/>
    <col min="9" max="15" width="15.7109375" style="205" customWidth="1"/>
    <col min="16" max="18" width="15.7109375" style="62" customWidth="1"/>
    <col min="19" max="131" width="7.85546875" style="62" customWidth="1"/>
    <col min="132" max="16384" width="10" style="62"/>
  </cols>
  <sheetData>
    <row r="1" spans="1:19" s="28" customFormat="1" x14ac:dyDescent="0.25">
      <c r="A1" s="206"/>
      <c r="B1" s="29" t="s">
        <v>12</v>
      </c>
      <c r="C1" s="29"/>
      <c r="D1" s="30"/>
      <c r="E1" s="31"/>
      <c r="F1" s="31"/>
      <c r="G1" s="31"/>
      <c r="H1" s="31"/>
      <c r="I1" s="31"/>
      <c r="J1" s="31"/>
      <c r="K1" s="31"/>
      <c r="L1" s="31"/>
      <c r="M1" s="31"/>
      <c r="N1" s="31"/>
      <c r="O1" s="31"/>
      <c r="P1" s="31"/>
      <c r="Q1" s="31"/>
      <c r="R1" s="31"/>
    </row>
    <row r="2" spans="1:19" s="28" customFormat="1" x14ac:dyDescent="0.25">
      <c r="A2" s="206"/>
      <c r="B2" s="29" t="s">
        <v>13</v>
      </c>
      <c r="C2" s="29"/>
      <c r="D2" s="30"/>
      <c r="E2" s="31"/>
      <c r="F2" s="31"/>
      <c r="G2" s="31"/>
      <c r="H2" s="31"/>
      <c r="I2" s="31"/>
      <c r="J2" s="31"/>
      <c r="K2" s="31"/>
      <c r="L2" s="31"/>
      <c r="M2" s="31"/>
      <c r="N2" s="31"/>
    </row>
    <row r="3" spans="1:19" s="32" customFormat="1" x14ac:dyDescent="0.25">
      <c r="A3" s="206"/>
      <c r="B3" s="12" t="s">
        <v>14</v>
      </c>
      <c r="C3" s="33"/>
      <c r="D3" s="34"/>
    </row>
    <row r="4" spans="1:19" s="32" customFormat="1" x14ac:dyDescent="0.25">
      <c r="A4" s="206"/>
      <c r="B4" s="35" t="s">
        <v>161</v>
      </c>
      <c r="C4" s="33"/>
      <c r="D4" s="36"/>
      <c r="F4"/>
      <c r="G4"/>
      <c r="H4"/>
      <c r="I4"/>
      <c r="J4"/>
      <c r="K4"/>
      <c r="L4"/>
      <c r="M4"/>
      <c r="N4"/>
      <c r="O4"/>
      <c r="P4"/>
      <c r="Q4"/>
      <c r="R4"/>
    </row>
    <row r="5" spans="1:19" s="32" customFormat="1" x14ac:dyDescent="0.25">
      <c r="A5" s="206"/>
      <c r="B5" s="14" t="s">
        <v>162</v>
      </c>
      <c r="C5" s="33"/>
      <c r="D5" s="36"/>
      <c r="F5"/>
      <c r="G5"/>
      <c r="H5"/>
      <c r="I5"/>
      <c r="J5"/>
      <c r="K5"/>
      <c r="L5"/>
      <c r="M5"/>
      <c r="N5"/>
      <c r="O5"/>
      <c r="P5"/>
      <c r="Q5"/>
      <c r="R5"/>
    </row>
    <row r="6" spans="1:19" s="32" customFormat="1" x14ac:dyDescent="0.25">
      <c r="A6" s="206"/>
      <c r="B6" s="36"/>
      <c r="D6" s="36"/>
    </row>
    <row r="7" spans="1:19" s="32" customFormat="1" ht="15.75" customHeight="1" x14ac:dyDescent="0.25">
      <c r="A7" s="206"/>
      <c r="B7" s="37" t="s">
        <v>41</v>
      </c>
      <c r="C7" s="30"/>
      <c r="D7" s="30"/>
      <c r="E7" s="50" t="s">
        <v>163</v>
      </c>
      <c r="F7" s="38"/>
      <c r="G7" s="38"/>
      <c r="I7" s="39"/>
      <c r="J7" s="40"/>
      <c r="K7" s="40"/>
      <c r="L7" s="40"/>
      <c r="M7" s="40"/>
      <c r="N7" s="40"/>
      <c r="O7" s="40"/>
    </row>
    <row r="8" spans="1:19" s="32" customFormat="1" x14ac:dyDescent="0.25">
      <c r="A8" s="206"/>
      <c r="B8" s="29"/>
      <c r="C8" s="41"/>
      <c r="D8" s="29"/>
      <c r="E8" s="42"/>
      <c r="F8" s="42"/>
      <c r="G8" s="42"/>
      <c r="H8" s="42"/>
      <c r="I8" s="42"/>
      <c r="J8" s="43" t="s">
        <v>42</v>
      </c>
      <c r="K8" s="46"/>
      <c r="L8" s="46"/>
      <c r="M8" s="46"/>
      <c r="N8" s="46"/>
      <c r="O8" s="48"/>
      <c r="P8" s="49"/>
      <c r="Q8" s="49"/>
      <c r="R8" s="49"/>
    </row>
    <row r="9" spans="1:19" s="32" customFormat="1" x14ac:dyDescent="0.25">
      <c r="A9" s="206"/>
      <c r="B9" s="41"/>
      <c r="C9" s="41"/>
      <c r="D9" s="29"/>
      <c r="E9" s="403" t="s">
        <v>164</v>
      </c>
      <c r="F9" s="404"/>
      <c r="G9" s="50"/>
      <c r="H9" s="52"/>
      <c r="I9" s="52"/>
      <c r="J9" s="51"/>
      <c r="K9" s="47"/>
      <c r="L9" s="47"/>
      <c r="M9" s="47"/>
      <c r="N9" s="47"/>
      <c r="O9" s="48"/>
      <c r="P9" s="49"/>
      <c r="Q9" s="49"/>
      <c r="R9" s="49"/>
    </row>
    <row r="10" spans="1:19" s="53" customFormat="1" ht="18.75" x14ac:dyDescent="0.3">
      <c r="A10" s="207"/>
      <c r="B10" s="54" t="s">
        <v>165</v>
      </c>
      <c r="C10" s="55"/>
      <c r="D10" s="55"/>
      <c r="E10" s="56" t="s">
        <v>154</v>
      </c>
      <c r="F10" s="208" t="s">
        <v>155</v>
      </c>
      <c r="G10" s="209" t="s">
        <v>119</v>
      </c>
      <c r="H10" s="56" t="s">
        <v>46</v>
      </c>
      <c r="I10" s="56" t="s">
        <v>47</v>
      </c>
      <c r="J10" s="56" t="s">
        <v>48</v>
      </c>
      <c r="K10" s="56" t="s">
        <v>49</v>
      </c>
      <c r="L10" s="56" t="s">
        <v>50</v>
      </c>
      <c r="M10" s="56" t="s">
        <v>51</v>
      </c>
      <c r="N10" s="56" t="s">
        <v>52</v>
      </c>
      <c r="O10" s="56" t="s">
        <v>53</v>
      </c>
      <c r="P10" s="56" t="s">
        <v>54</v>
      </c>
      <c r="Q10" s="56" t="s">
        <v>55</v>
      </c>
      <c r="R10" s="56" t="s">
        <v>56</v>
      </c>
    </row>
    <row r="11" spans="1:19" ht="17.25" customHeight="1" x14ac:dyDescent="0.25">
      <c r="A11" s="33">
        <v>1</v>
      </c>
      <c r="B11" s="29" t="s">
        <v>166</v>
      </c>
      <c r="C11" s="29"/>
      <c r="D11" s="58"/>
      <c r="E11" s="59">
        <v>1061829</v>
      </c>
      <c r="F11" s="210">
        <v>1077752.9652168327</v>
      </c>
      <c r="G11" s="211">
        <v>1173808.7905235989</v>
      </c>
      <c r="H11" s="211">
        <v>1212165.7685217771</v>
      </c>
      <c r="I11" s="211">
        <v>1214125.2186681491</v>
      </c>
      <c r="J11" s="211">
        <v>1217073.8054366312</v>
      </c>
      <c r="K11" s="211">
        <v>1220822.0206351487</v>
      </c>
      <c r="L11" s="211">
        <v>1224059.669851531</v>
      </c>
      <c r="M11" s="211">
        <v>1226732.3985241447</v>
      </c>
      <c r="N11" s="211">
        <v>1229367.5799402839</v>
      </c>
      <c r="O11" s="211">
        <v>1232941.6348025147</v>
      </c>
      <c r="P11" s="211">
        <v>1237295.6072043539</v>
      </c>
      <c r="Q11" s="211">
        <v>1241824.4894642357</v>
      </c>
      <c r="R11" s="211">
        <v>1249057.432198128</v>
      </c>
      <c r="S11" s="61"/>
    </row>
    <row r="12" spans="1:19" ht="17.25" customHeight="1" x14ac:dyDescent="0.25">
      <c r="A12" s="33">
        <v>2</v>
      </c>
      <c r="B12" s="29" t="s">
        <v>167</v>
      </c>
      <c r="C12" s="29"/>
      <c r="D12" s="58"/>
      <c r="E12" s="59"/>
      <c r="F12" s="210"/>
      <c r="G12" s="212"/>
      <c r="H12" s="211"/>
      <c r="I12" s="211"/>
      <c r="J12" s="211"/>
      <c r="K12" s="211"/>
      <c r="L12" s="211"/>
      <c r="M12" s="211"/>
      <c r="N12" s="211"/>
      <c r="O12" s="213"/>
      <c r="P12" s="213"/>
      <c r="Q12" s="213"/>
      <c r="R12" s="213"/>
      <c r="S12" s="178"/>
    </row>
    <row r="13" spans="1:19" ht="17.25" customHeight="1" x14ac:dyDescent="0.25">
      <c r="A13" s="33">
        <v>3</v>
      </c>
      <c r="B13" s="29" t="s">
        <v>168</v>
      </c>
      <c r="C13" s="29"/>
      <c r="D13" s="58"/>
      <c r="E13" s="59">
        <f>E11*1.04</f>
        <v>1104302.1600000001</v>
      </c>
      <c r="F13" s="210">
        <v>1122659.3387675341</v>
      </c>
      <c r="G13" s="211">
        <v>1222972.9901287491</v>
      </c>
      <c r="H13" s="211">
        <v>1262928.1755435178</v>
      </c>
      <c r="I13" s="211">
        <v>1264969.2694459886</v>
      </c>
      <c r="J13" s="211">
        <v>1268040.7139964907</v>
      </c>
      <c r="K13" s="211">
        <v>1271945.1048282799</v>
      </c>
      <c r="L13" s="211">
        <v>1275317.6560953448</v>
      </c>
      <c r="M13" s="211">
        <v>1278101.7484626507</v>
      </c>
      <c r="N13" s="211">
        <v>1280846.7291044623</v>
      </c>
      <c r="O13" s="211">
        <v>1284569.7029192864</v>
      </c>
      <c r="P13" s="211">
        <v>1289105.0908378689</v>
      </c>
      <c r="Q13" s="211">
        <v>1293822.6765252457</v>
      </c>
      <c r="R13" s="211">
        <v>1301356.9918730501</v>
      </c>
      <c r="S13" s="61"/>
    </row>
    <row r="14" spans="1:19" ht="17.25" customHeight="1" x14ac:dyDescent="0.25">
      <c r="A14" s="33">
        <v>4</v>
      </c>
      <c r="B14" s="29" t="s">
        <v>169</v>
      </c>
      <c r="C14" s="29"/>
      <c r="D14" s="58"/>
      <c r="E14" s="59">
        <v>1061829</v>
      </c>
      <c r="F14" s="210">
        <v>1077752.9652168327</v>
      </c>
      <c r="G14" s="214">
        <v>1176997.430523599</v>
      </c>
      <c r="H14" s="215">
        <v>1215354.4085217773</v>
      </c>
      <c r="I14" s="215">
        <v>1217313.8586681492</v>
      </c>
      <c r="J14" s="215">
        <v>1220262.4454366311</v>
      </c>
      <c r="K14" s="215">
        <v>1224010.6606351486</v>
      </c>
      <c r="L14" s="215">
        <v>1227248.3098515312</v>
      </c>
      <c r="M14" s="215">
        <v>1229921.0385241448</v>
      </c>
      <c r="N14" s="215">
        <v>1232556.2199402838</v>
      </c>
      <c r="O14" s="216">
        <v>1236130.2748025148</v>
      </c>
      <c r="P14" s="216">
        <v>1240484.247204354</v>
      </c>
      <c r="Q14" s="216">
        <v>1245013.1294642359</v>
      </c>
      <c r="R14" s="216">
        <v>1252246.0721981281</v>
      </c>
      <c r="S14" s="61"/>
    </row>
    <row r="15" spans="1:19" ht="17.25" customHeight="1" x14ac:dyDescent="0.25">
      <c r="A15" s="33">
        <v>5</v>
      </c>
      <c r="B15" s="29" t="s">
        <v>170</v>
      </c>
      <c r="C15" s="29"/>
      <c r="D15" s="58"/>
      <c r="E15" s="59">
        <f>E13</f>
        <v>1104302.1600000001</v>
      </c>
      <c r="F15" s="210">
        <v>1122659.3387675341</v>
      </c>
      <c r="G15" s="211">
        <v>1226038.9901287491</v>
      </c>
      <c r="H15" s="211">
        <v>1265994.175543518</v>
      </c>
      <c r="I15" s="211">
        <v>1268035.2694459886</v>
      </c>
      <c r="J15" s="211">
        <v>1271106.7139964907</v>
      </c>
      <c r="K15" s="211">
        <v>1275011.1048282799</v>
      </c>
      <c r="L15" s="211">
        <v>1278383.6560953448</v>
      </c>
      <c r="M15" s="211">
        <v>1281167.7484626507</v>
      </c>
      <c r="N15" s="211">
        <v>1283912.7291044623</v>
      </c>
      <c r="O15" s="211">
        <v>1287635.7029192864</v>
      </c>
      <c r="P15" s="211">
        <v>1292171.0908378689</v>
      </c>
      <c r="Q15" s="211">
        <v>1296888.6765252457</v>
      </c>
      <c r="R15" s="211">
        <v>1304422.9918730501</v>
      </c>
      <c r="S15" s="61"/>
    </row>
    <row r="16" spans="1:19" ht="17.25" customHeight="1" x14ac:dyDescent="0.25">
      <c r="A16" s="33">
        <v>6</v>
      </c>
      <c r="B16" s="29" t="s">
        <v>171</v>
      </c>
      <c r="C16" s="71"/>
      <c r="D16" s="72"/>
      <c r="E16" s="59"/>
      <c r="F16" s="217"/>
      <c r="G16" s="67"/>
      <c r="H16" s="67"/>
      <c r="I16" s="67"/>
      <c r="J16" s="67"/>
      <c r="K16" s="67"/>
      <c r="L16" s="67"/>
      <c r="M16" s="67"/>
      <c r="N16" s="67"/>
      <c r="O16" s="67"/>
      <c r="P16" s="67"/>
      <c r="Q16" s="67"/>
      <c r="R16" s="67"/>
      <c r="S16" s="178"/>
    </row>
    <row r="17" spans="1:21" ht="17.25" customHeight="1" x14ac:dyDescent="0.25">
      <c r="A17" s="33">
        <v>7</v>
      </c>
      <c r="B17" s="70" t="s">
        <v>172</v>
      </c>
      <c r="C17" s="29"/>
      <c r="D17" s="58"/>
      <c r="E17" s="78">
        <f>E15+E16</f>
        <v>1104302.1600000001</v>
      </c>
      <c r="F17" s="218">
        <f>F15+F16</f>
        <v>1122659.3387675341</v>
      </c>
      <c r="G17" s="78">
        <f>G15+G16</f>
        <v>1226038.9901287491</v>
      </c>
      <c r="H17" s="78">
        <f t="shared" ref="H17:R17" si="0">H15+H16</f>
        <v>1265994.175543518</v>
      </c>
      <c r="I17" s="78">
        <f t="shared" si="0"/>
        <v>1268035.2694459886</v>
      </c>
      <c r="J17" s="78">
        <f t="shared" si="0"/>
        <v>1271106.7139964907</v>
      </c>
      <c r="K17" s="78">
        <f t="shared" si="0"/>
        <v>1275011.1048282799</v>
      </c>
      <c r="L17" s="78">
        <f t="shared" si="0"/>
        <v>1278383.6560953448</v>
      </c>
      <c r="M17" s="78">
        <f t="shared" si="0"/>
        <v>1281167.7484626507</v>
      </c>
      <c r="N17" s="78">
        <f t="shared" si="0"/>
        <v>1283912.7291044623</v>
      </c>
      <c r="O17" s="78">
        <f t="shared" si="0"/>
        <v>1287635.7029192864</v>
      </c>
      <c r="P17" s="78">
        <f t="shared" si="0"/>
        <v>1292171.0908378689</v>
      </c>
      <c r="Q17" s="78">
        <f t="shared" si="0"/>
        <v>1296888.6765252457</v>
      </c>
      <c r="R17" s="78">
        <f t="shared" si="0"/>
        <v>1304422.9918730501</v>
      </c>
      <c r="S17" s="178"/>
    </row>
    <row r="18" spans="1:21" ht="17.25" customHeight="1" x14ac:dyDescent="0.25">
      <c r="A18" s="33"/>
      <c r="C18" s="29"/>
      <c r="D18" s="29"/>
      <c r="E18" s="219"/>
      <c r="F18" s="220"/>
      <c r="G18" s="221"/>
      <c r="H18" s="221"/>
      <c r="I18" s="221"/>
      <c r="J18" s="221"/>
      <c r="K18" s="221"/>
      <c r="L18" s="221"/>
      <c r="M18" s="221"/>
      <c r="N18" s="221"/>
      <c r="O18" s="134"/>
      <c r="P18" s="134"/>
      <c r="Q18" s="134"/>
      <c r="R18" s="135"/>
      <c r="S18" s="178"/>
    </row>
    <row r="19" spans="1:21" ht="17.25" customHeight="1" x14ac:dyDescent="0.25">
      <c r="A19" s="33">
        <v>8</v>
      </c>
      <c r="B19" s="29" t="s">
        <v>173</v>
      </c>
      <c r="C19" s="29"/>
      <c r="D19" s="58"/>
      <c r="E19" s="222"/>
      <c r="F19" s="223"/>
      <c r="G19" s="212">
        <v>3948.8154517047492</v>
      </c>
      <c r="H19" s="212">
        <v>6137.7375424501743</v>
      </c>
      <c r="I19" s="212">
        <v>8326.6596331956025</v>
      </c>
      <c r="J19" s="212">
        <v>10515.581723941028</v>
      </c>
      <c r="K19" s="212">
        <v>12704.503814686455</v>
      </c>
      <c r="L19" s="212">
        <v>14893.425905431883</v>
      </c>
      <c r="M19" s="212">
        <v>17082.347996177308</v>
      </c>
      <c r="N19" s="212">
        <v>19271.270086922734</v>
      </c>
      <c r="O19" s="212">
        <v>21460.192177668159</v>
      </c>
      <c r="P19" s="212">
        <v>23649.114268413585</v>
      </c>
      <c r="Q19" s="212">
        <v>25838.03635915901</v>
      </c>
      <c r="R19" s="212">
        <v>25579.655995567417</v>
      </c>
      <c r="S19" s="61"/>
    </row>
    <row r="20" spans="1:21" ht="17.25" customHeight="1" x14ac:dyDescent="0.25">
      <c r="A20" s="33">
        <v>9</v>
      </c>
      <c r="B20" s="29" t="s">
        <v>174</v>
      </c>
      <c r="C20" s="29"/>
      <c r="D20" s="58"/>
      <c r="E20" s="224"/>
      <c r="F20" s="225"/>
      <c r="G20" s="226">
        <v>1893.9298875085969</v>
      </c>
      <c r="H20" s="226">
        <v>2416.6492876604893</v>
      </c>
      <c r="I20" s="226">
        <v>2986.1351992504815</v>
      </c>
      <c r="J20" s="226">
        <v>3592.6142354741141</v>
      </c>
      <c r="K20" s="226">
        <v>4227.3867871383673</v>
      </c>
      <c r="L20" s="226">
        <v>4879.46670969143</v>
      </c>
      <c r="M20" s="226">
        <v>5543.418261559149</v>
      </c>
      <c r="N20" s="226">
        <v>6210.8422477081276</v>
      </c>
      <c r="O20" s="226">
        <v>6878.1578719386007</v>
      </c>
      <c r="P20" s="226">
        <v>7540.6421572958625</v>
      </c>
      <c r="Q20" s="226">
        <v>8196.3893591232263</v>
      </c>
      <c r="R20" s="226">
        <v>8860.4261844943994</v>
      </c>
      <c r="S20" s="61"/>
    </row>
    <row r="21" spans="1:21" ht="17.25" customHeight="1" x14ac:dyDescent="0.25">
      <c r="A21" s="33">
        <v>10</v>
      </c>
      <c r="B21" s="227" t="s">
        <v>175</v>
      </c>
      <c r="C21" s="29"/>
      <c r="D21" s="29"/>
      <c r="E21" s="228"/>
      <c r="F21" s="229"/>
      <c r="G21" s="212">
        <v>0</v>
      </c>
      <c r="H21" s="212">
        <v>0</v>
      </c>
      <c r="I21" s="212">
        <v>0</v>
      </c>
      <c r="J21" s="212">
        <v>0</v>
      </c>
      <c r="K21" s="212">
        <v>0</v>
      </c>
      <c r="L21" s="212">
        <v>0</v>
      </c>
      <c r="M21" s="212">
        <v>0</v>
      </c>
      <c r="N21" s="212">
        <v>0</v>
      </c>
      <c r="O21" s="212">
        <v>0</v>
      </c>
      <c r="P21" s="212">
        <v>0</v>
      </c>
      <c r="Q21" s="212">
        <v>0</v>
      </c>
      <c r="R21" s="212">
        <v>0</v>
      </c>
    </row>
    <row r="22" spans="1:21" ht="17.25" customHeight="1" x14ac:dyDescent="0.25">
      <c r="A22" s="33">
        <v>11</v>
      </c>
      <c r="B22" s="227" t="s">
        <v>176</v>
      </c>
      <c r="C22" s="29"/>
      <c r="D22" s="29"/>
      <c r="E22" s="228"/>
      <c r="F22" s="229"/>
      <c r="G22" s="212">
        <v>0</v>
      </c>
      <c r="H22" s="212">
        <v>0</v>
      </c>
      <c r="I22" s="212">
        <v>0</v>
      </c>
      <c r="J22" s="212">
        <v>0</v>
      </c>
      <c r="K22" s="212">
        <v>0</v>
      </c>
      <c r="L22" s="212">
        <v>0</v>
      </c>
      <c r="M22" s="212">
        <v>0</v>
      </c>
      <c r="N22" s="212">
        <v>0</v>
      </c>
      <c r="O22" s="212">
        <v>0</v>
      </c>
      <c r="P22" s="212">
        <v>0</v>
      </c>
      <c r="Q22" s="212">
        <v>0</v>
      </c>
      <c r="R22" s="212">
        <v>0</v>
      </c>
    </row>
    <row r="23" spans="1:21" x14ac:dyDescent="0.25">
      <c r="A23" s="230"/>
      <c r="B23" s="81"/>
      <c r="C23" s="81"/>
      <c r="D23" s="231"/>
      <c r="E23" s="232"/>
      <c r="F23" s="232"/>
      <c r="G23" s="232"/>
      <c r="H23" s="232"/>
      <c r="I23" s="232"/>
      <c r="J23" s="232"/>
      <c r="K23" s="232"/>
      <c r="L23" s="232"/>
      <c r="M23" s="232"/>
      <c r="N23" s="232"/>
      <c r="O23" s="233"/>
      <c r="P23" s="233"/>
      <c r="Q23" s="233"/>
      <c r="R23" s="234"/>
    </row>
    <row r="24" spans="1:21" ht="18.75" customHeight="1" x14ac:dyDescent="0.3">
      <c r="B24" s="54" t="s">
        <v>177</v>
      </c>
      <c r="C24" s="87"/>
      <c r="D24" s="88"/>
      <c r="E24" s="89"/>
      <c r="F24" s="89"/>
      <c r="G24" s="89"/>
      <c r="H24" s="89"/>
      <c r="I24" s="89"/>
      <c r="J24" s="89"/>
      <c r="K24" s="89"/>
      <c r="L24" s="89"/>
      <c r="M24" s="89"/>
      <c r="N24" s="89"/>
      <c r="O24" s="89"/>
      <c r="P24" s="89"/>
      <c r="Q24" s="89"/>
      <c r="R24" s="89"/>
    </row>
    <row r="25" spans="1:21" ht="15.75" customHeight="1" x14ac:dyDescent="0.25">
      <c r="A25" s="99"/>
      <c r="B25" s="70" t="s">
        <v>178</v>
      </c>
      <c r="C25" s="91"/>
      <c r="D25" s="236"/>
      <c r="E25" s="95"/>
      <c r="F25" s="95"/>
      <c r="G25" s="95"/>
      <c r="H25" s="95"/>
      <c r="I25" s="95"/>
      <c r="J25" s="95"/>
      <c r="K25" s="95"/>
      <c r="L25" s="95"/>
      <c r="M25" s="95"/>
      <c r="N25" s="95"/>
      <c r="O25" s="96"/>
      <c r="P25" s="96"/>
      <c r="Q25" s="96"/>
      <c r="R25" s="96"/>
    </row>
    <row r="26" spans="1:21" x14ac:dyDescent="0.25">
      <c r="A26" s="99"/>
      <c r="B26" s="29" t="s">
        <v>72</v>
      </c>
      <c r="C26" s="30"/>
      <c r="D26" s="98" t="s">
        <v>73</v>
      </c>
      <c r="E26" s="56" t="s">
        <v>154</v>
      </c>
      <c r="F26" s="56" t="s">
        <v>155</v>
      </c>
      <c r="G26" s="56" t="s">
        <v>119</v>
      </c>
      <c r="H26" s="56" t="s">
        <v>46</v>
      </c>
      <c r="I26" s="56" t="s">
        <v>47</v>
      </c>
      <c r="J26" s="56" t="s">
        <v>48</v>
      </c>
      <c r="K26" s="56" t="s">
        <v>49</v>
      </c>
      <c r="L26" s="56" t="s">
        <v>50</v>
      </c>
      <c r="M26" s="56" t="s">
        <v>51</v>
      </c>
      <c r="N26" s="56" t="s">
        <v>52</v>
      </c>
      <c r="O26" s="56" t="s">
        <v>53</v>
      </c>
      <c r="P26" s="56" t="s">
        <v>54</v>
      </c>
      <c r="Q26" s="56" t="s">
        <v>55</v>
      </c>
      <c r="R26" s="56" t="s">
        <v>56</v>
      </c>
    </row>
    <row r="27" spans="1:21" x14ac:dyDescent="0.25">
      <c r="A27" s="99" t="s">
        <v>93</v>
      </c>
      <c r="B27" s="100" t="s">
        <v>0</v>
      </c>
      <c r="C27" s="104"/>
      <c r="D27" s="240" t="str">
        <f>CRAT!D26</f>
        <v>Natural gas</v>
      </c>
      <c r="E27" s="103"/>
      <c r="F27" s="106">
        <v>0</v>
      </c>
      <c r="G27" s="68">
        <v>0</v>
      </c>
      <c r="H27" s="68">
        <v>0</v>
      </c>
      <c r="I27" s="68">
        <v>0</v>
      </c>
      <c r="J27" s="68">
        <v>0</v>
      </c>
      <c r="K27" s="68">
        <v>0</v>
      </c>
      <c r="L27" s="68">
        <v>0</v>
      </c>
      <c r="M27" s="68">
        <v>0</v>
      </c>
      <c r="N27" s="68">
        <v>0</v>
      </c>
      <c r="O27" s="69">
        <v>0</v>
      </c>
      <c r="P27" s="69">
        <v>0</v>
      </c>
      <c r="Q27" s="69">
        <v>0</v>
      </c>
      <c r="R27" s="69">
        <v>0</v>
      </c>
    </row>
    <row r="28" spans="1:21" x14ac:dyDescent="0.25">
      <c r="A28" s="99" t="s">
        <v>94</v>
      </c>
      <c r="B28" s="238"/>
      <c r="C28" s="239"/>
      <c r="D28" s="240">
        <f>CRAT!D27</f>
        <v>0</v>
      </c>
      <c r="E28" s="241"/>
      <c r="F28" s="241"/>
      <c r="G28" s="237"/>
      <c r="H28" s="237"/>
      <c r="I28" s="237"/>
      <c r="J28" s="237"/>
      <c r="K28" s="237"/>
      <c r="L28" s="237"/>
      <c r="M28" s="237"/>
      <c r="N28" s="237"/>
      <c r="O28" s="69"/>
      <c r="P28" s="69"/>
      <c r="Q28" s="69"/>
      <c r="R28" s="69"/>
    </row>
    <row r="29" spans="1:21" x14ac:dyDescent="0.25">
      <c r="A29" s="99" t="s">
        <v>95</v>
      </c>
      <c r="B29" s="100"/>
      <c r="C29" s="101"/>
      <c r="D29" s="240">
        <f>CRAT!D28</f>
        <v>0</v>
      </c>
      <c r="E29" s="59"/>
      <c r="F29" s="59"/>
      <c r="G29" s="68"/>
      <c r="H29" s="68"/>
      <c r="I29" s="68"/>
      <c r="J29" s="68"/>
      <c r="K29" s="68"/>
      <c r="L29" s="68"/>
      <c r="M29" s="68"/>
      <c r="N29" s="68"/>
      <c r="O29" s="69"/>
      <c r="P29" s="69"/>
      <c r="Q29" s="69"/>
      <c r="R29" s="69"/>
    </row>
    <row r="30" spans="1:21" x14ac:dyDescent="0.25">
      <c r="A30" s="99" t="s">
        <v>96</v>
      </c>
      <c r="B30" s="100"/>
      <c r="C30" s="101"/>
      <c r="D30" s="240">
        <f>CRAT!D29</f>
        <v>0</v>
      </c>
      <c r="E30" s="242"/>
      <c r="F30" s="242"/>
      <c r="G30" s="112"/>
      <c r="H30" s="112"/>
      <c r="I30" s="112"/>
      <c r="J30" s="112"/>
      <c r="K30" s="112"/>
      <c r="L30" s="112"/>
      <c r="M30" s="112"/>
      <c r="N30" s="112"/>
      <c r="O30" s="113"/>
      <c r="P30" s="113"/>
      <c r="Q30" s="113"/>
      <c r="R30" s="113"/>
      <c r="T30" s="79"/>
    </row>
    <row r="31" spans="1:21" x14ac:dyDescent="0.25">
      <c r="A31" s="99" t="s">
        <v>97</v>
      </c>
      <c r="B31" s="100"/>
      <c r="C31" s="101"/>
      <c r="D31" s="240">
        <f>CRAT!D30</f>
        <v>0</v>
      </c>
      <c r="E31" s="106"/>
      <c r="F31" s="106"/>
      <c r="G31" s="68"/>
      <c r="H31" s="68"/>
      <c r="I31" s="68"/>
      <c r="J31" s="68"/>
      <c r="K31" s="68"/>
      <c r="L31" s="68"/>
      <c r="M31" s="68"/>
      <c r="N31" s="68"/>
      <c r="O31" s="69"/>
      <c r="P31" s="69"/>
      <c r="Q31" s="69"/>
      <c r="R31" s="69"/>
      <c r="U31" s="79"/>
    </row>
    <row r="32" spans="1:21" x14ac:dyDescent="0.25">
      <c r="A32" s="99" t="s">
        <v>98</v>
      </c>
      <c r="B32" s="100"/>
      <c r="C32" s="101"/>
      <c r="D32" s="240">
        <f>CRAT!D31</f>
        <v>0</v>
      </c>
      <c r="E32" s="106"/>
      <c r="F32" s="106"/>
      <c r="G32" s="68"/>
      <c r="H32" s="68"/>
      <c r="I32" s="68"/>
      <c r="J32" s="68"/>
      <c r="K32" s="68"/>
      <c r="L32" s="68"/>
      <c r="M32" s="68"/>
      <c r="N32" s="68"/>
      <c r="O32" s="69"/>
      <c r="P32" s="69"/>
      <c r="Q32" s="69"/>
      <c r="R32" s="69"/>
    </row>
    <row r="33" spans="1:18" x14ac:dyDescent="0.25">
      <c r="A33" s="99" t="s">
        <v>99</v>
      </c>
      <c r="B33" s="100"/>
      <c r="C33" s="239"/>
      <c r="D33" s="240">
        <f>CRAT!D32</f>
        <v>0</v>
      </c>
      <c r="E33" s="106"/>
      <c r="F33" s="106"/>
      <c r="G33" s="68"/>
      <c r="H33" s="68"/>
      <c r="I33" s="68"/>
      <c r="J33" s="68"/>
      <c r="K33" s="68"/>
      <c r="L33" s="68"/>
      <c r="M33" s="68"/>
      <c r="N33" s="68"/>
      <c r="O33" s="69"/>
      <c r="P33" s="69"/>
      <c r="Q33" s="69"/>
      <c r="R33" s="69"/>
    </row>
    <row r="34" spans="1:18" x14ac:dyDescent="0.25">
      <c r="A34" s="99"/>
      <c r="B34" s="30"/>
      <c r="C34" s="30"/>
      <c r="D34" s="29"/>
      <c r="E34" s="115"/>
      <c r="F34" s="116"/>
      <c r="G34" s="116"/>
      <c r="H34" s="116"/>
      <c r="I34" s="116"/>
      <c r="J34" s="116"/>
      <c r="K34" s="116"/>
      <c r="L34" s="116"/>
      <c r="M34" s="116"/>
      <c r="N34" s="116"/>
      <c r="O34" s="117"/>
      <c r="P34" s="117"/>
      <c r="Q34" s="117"/>
      <c r="R34" s="118"/>
    </row>
    <row r="35" spans="1:18" x14ac:dyDescent="0.25">
      <c r="A35" s="99"/>
      <c r="B35" s="70" t="s">
        <v>81</v>
      </c>
      <c r="C35" s="119"/>
      <c r="D35" s="70"/>
      <c r="E35" s="120"/>
      <c r="F35" s="121"/>
      <c r="G35" s="121"/>
      <c r="H35" s="121"/>
      <c r="I35" s="121"/>
      <c r="J35" s="121"/>
      <c r="K35" s="121"/>
      <c r="L35" s="121"/>
      <c r="M35" s="121"/>
      <c r="N35" s="121"/>
      <c r="O35" s="122"/>
      <c r="P35" s="122"/>
      <c r="Q35" s="122"/>
      <c r="R35" s="123"/>
    </row>
    <row r="36" spans="1:18" x14ac:dyDescent="0.25">
      <c r="A36" s="99"/>
      <c r="B36" s="29" t="s">
        <v>82</v>
      </c>
      <c r="C36" s="30"/>
      <c r="D36" s="98" t="s">
        <v>73</v>
      </c>
      <c r="E36" s="56" t="s">
        <v>154</v>
      </c>
      <c r="F36" s="56" t="s">
        <v>155</v>
      </c>
      <c r="G36" s="56" t="s">
        <v>119</v>
      </c>
      <c r="H36" s="56" t="s">
        <v>46</v>
      </c>
      <c r="I36" s="56" t="s">
        <v>47</v>
      </c>
      <c r="J36" s="56" t="s">
        <v>48</v>
      </c>
      <c r="K36" s="56" t="s">
        <v>49</v>
      </c>
      <c r="L36" s="56" t="s">
        <v>50</v>
      </c>
      <c r="M36" s="56" t="s">
        <v>51</v>
      </c>
      <c r="N36" s="56" t="s">
        <v>52</v>
      </c>
      <c r="O36" s="56" t="s">
        <v>53</v>
      </c>
      <c r="P36" s="56" t="s">
        <v>54</v>
      </c>
      <c r="Q36" s="56" t="s">
        <v>55</v>
      </c>
      <c r="R36" s="56" t="s">
        <v>56</v>
      </c>
    </row>
    <row r="37" spans="1:18" x14ac:dyDescent="0.25">
      <c r="A37" s="99" t="s">
        <v>100</v>
      </c>
      <c r="B37" s="100" t="s">
        <v>380</v>
      </c>
      <c r="C37" s="101"/>
      <c r="D37" s="240" t="str">
        <f>CRAT!D36</f>
        <v>Water</v>
      </c>
      <c r="E37" s="106"/>
      <c r="F37" s="243">
        <v>20728</v>
      </c>
      <c r="G37" s="244">
        <v>20728</v>
      </c>
      <c r="H37" s="244">
        <v>20728</v>
      </c>
      <c r="I37" s="244">
        <v>20728</v>
      </c>
      <c r="J37" s="244">
        <v>20728</v>
      </c>
      <c r="K37" s="244">
        <v>20728</v>
      </c>
      <c r="L37" s="244">
        <v>20728</v>
      </c>
      <c r="M37" s="244">
        <v>20728</v>
      </c>
      <c r="N37" s="244">
        <v>20728</v>
      </c>
      <c r="O37" s="245">
        <v>20728</v>
      </c>
      <c r="P37" s="245">
        <v>20728</v>
      </c>
      <c r="Q37" s="245">
        <v>20728</v>
      </c>
      <c r="R37" s="245">
        <v>20728</v>
      </c>
    </row>
    <row r="38" spans="1:18" x14ac:dyDescent="0.25">
      <c r="A38" s="99" t="s">
        <v>101</v>
      </c>
      <c r="B38" s="100" t="s">
        <v>381</v>
      </c>
      <c r="C38" s="101"/>
      <c r="D38" s="240" t="str">
        <f>CRAT!D37</f>
        <v>Natural gas</v>
      </c>
      <c r="E38" s="106"/>
      <c r="F38" s="246">
        <v>719478.21036279004</v>
      </c>
      <c r="G38" s="211">
        <v>753387.819502661</v>
      </c>
      <c r="H38" s="211">
        <v>759079.68475320097</v>
      </c>
      <c r="I38" s="211">
        <v>716284.52147451905</v>
      </c>
      <c r="J38" s="211">
        <v>707779.30775415001</v>
      </c>
      <c r="K38" s="211">
        <v>703735.67245964007</v>
      </c>
      <c r="L38" s="211">
        <v>702773.65019332001</v>
      </c>
      <c r="M38" s="211">
        <v>688940.33579406096</v>
      </c>
      <c r="N38" s="211">
        <v>685575.13751804898</v>
      </c>
      <c r="O38" s="211">
        <v>681192.53018834</v>
      </c>
      <c r="P38" s="211">
        <v>680787.93643015006</v>
      </c>
      <c r="Q38" s="213"/>
      <c r="R38" s="213"/>
    </row>
    <row r="39" spans="1:18" x14ac:dyDescent="0.25">
      <c r="A39" s="99" t="s">
        <v>102</v>
      </c>
      <c r="B39" s="100" t="s">
        <v>382</v>
      </c>
      <c r="C39" s="101"/>
      <c r="D39" s="240" t="str">
        <f>CRAT!D38</f>
        <v>Nuclear</v>
      </c>
      <c r="E39" s="106"/>
      <c r="F39" s="246">
        <v>94200</v>
      </c>
      <c r="G39" s="211">
        <v>94200</v>
      </c>
      <c r="H39" s="211">
        <v>94464</v>
      </c>
      <c r="I39" s="211">
        <v>94200</v>
      </c>
      <c r="J39" s="211">
        <v>94200</v>
      </c>
      <c r="K39" s="211">
        <v>94200</v>
      </c>
      <c r="L39" s="211">
        <v>94464</v>
      </c>
      <c r="M39" s="211">
        <v>94200</v>
      </c>
      <c r="N39" s="211">
        <v>94200</v>
      </c>
      <c r="O39" s="246">
        <v>94200</v>
      </c>
      <c r="P39" s="211">
        <v>94464</v>
      </c>
      <c r="Q39" s="211">
        <v>94200</v>
      </c>
      <c r="R39" s="211">
        <v>94200</v>
      </c>
    </row>
    <row r="40" spans="1:18" x14ac:dyDescent="0.25">
      <c r="A40" s="99" t="s">
        <v>103</v>
      </c>
      <c r="B40" s="100"/>
      <c r="C40" s="101"/>
      <c r="D40" s="240">
        <f>CRAT!D39</f>
        <v>0</v>
      </c>
      <c r="E40" s="106"/>
      <c r="F40" s="106"/>
      <c r="G40" s="68"/>
      <c r="H40" s="68"/>
      <c r="I40" s="68"/>
      <c r="J40" s="68"/>
      <c r="K40" s="68"/>
      <c r="L40" s="68"/>
      <c r="M40" s="68"/>
      <c r="N40" s="68"/>
      <c r="O40" s="69"/>
      <c r="P40" s="69"/>
      <c r="Q40" s="69"/>
      <c r="R40" s="69"/>
    </row>
    <row r="41" spans="1:18" x14ac:dyDescent="0.25">
      <c r="A41" s="99" t="s">
        <v>104</v>
      </c>
      <c r="B41" s="100"/>
      <c r="C41" s="101"/>
      <c r="D41" s="240">
        <f>CRAT!D40</f>
        <v>0</v>
      </c>
      <c r="E41" s="106"/>
      <c r="F41" s="106"/>
      <c r="G41" s="68"/>
      <c r="H41" s="68"/>
      <c r="I41" s="68"/>
      <c r="J41" s="68"/>
      <c r="K41" s="68"/>
      <c r="L41" s="68"/>
      <c r="M41" s="68"/>
      <c r="N41" s="68"/>
      <c r="O41" s="69"/>
      <c r="P41" s="69"/>
      <c r="Q41" s="69"/>
      <c r="R41" s="69"/>
    </row>
    <row r="42" spans="1:18" x14ac:dyDescent="0.25">
      <c r="A42" s="99" t="s">
        <v>105</v>
      </c>
      <c r="B42" s="100"/>
      <c r="C42" s="101"/>
      <c r="D42" s="240">
        <f>CRAT!D41</f>
        <v>0</v>
      </c>
      <c r="E42" s="106"/>
      <c r="F42" s="106"/>
      <c r="G42" s="68"/>
      <c r="H42" s="68"/>
      <c r="I42" s="68"/>
      <c r="J42" s="68"/>
      <c r="K42" s="68"/>
      <c r="L42" s="68"/>
      <c r="M42" s="68"/>
      <c r="N42" s="68"/>
      <c r="O42" s="69"/>
      <c r="P42" s="69"/>
      <c r="Q42" s="69"/>
      <c r="R42" s="69"/>
    </row>
    <row r="43" spans="1:18" x14ac:dyDescent="0.25">
      <c r="A43" s="99" t="s">
        <v>106</v>
      </c>
      <c r="B43" s="100"/>
      <c r="C43" s="239"/>
      <c r="D43" s="240">
        <f>CRAT!D42</f>
        <v>0</v>
      </c>
      <c r="E43" s="111"/>
      <c r="F43" s="111"/>
      <c r="G43" s="112"/>
      <c r="H43" s="112"/>
      <c r="I43" s="112"/>
      <c r="J43" s="112"/>
      <c r="K43" s="112"/>
      <c r="L43" s="112"/>
      <c r="M43" s="112"/>
      <c r="N43" s="112"/>
      <c r="O43" s="113"/>
      <c r="P43" s="113"/>
      <c r="Q43" s="113"/>
      <c r="R43" s="113"/>
    </row>
    <row r="44" spans="1:18" ht="31.5" x14ac:dyDescent="0.25">
      <c r="A44" s="99">
        <v>12</v>
      </c>
      <c r="B44" s="136" t="s">
        <v>179</v>
      </c>
      <c r="C44" s="247"/>
      <c r="D44" s="138"/>
      <c r="E44" s="248">
        <f>SUM(E27:E33,E37:E43)</f>
        <v>0</v>
      </c>
      <c r="F44" s="248">
        <f t="shared" ref="F44:R44" si="1">SUM(F27:F33,F37:F43)</f>
        <v>834406.21036279004</v>
      </c>
      <c r="G44" s="248">
        <f t="shared" si="1"/>
        <v>868315.819502661</v>
      </c>
      <c r="H44" s="248">
        <f t="shared" si="1"/>
        <v>874271.68475320097</v>
      </c>
      <c r="I44" s="248">
        <f t="shared" si="1"/>
        <v>831212.52147451905</v>
      </c>
      <c r="J44" s="248">
        <f t="shared" si="1"/>
        <v>822707.30775415001</v>
      </c>
      <c r="K44" s="248">
        <f t="shared" si="1"/>
        <v>818663.67245964007</v>
      </c>
      <c r="L44" s="248">
        <f t="shared" si="1"/>
        <v>817965.65019332001</v>
      </c>
      <c r="M44" s="248">
        <f t="shared" si="1"/>
        <v>803868.33579406096</v>
      </c>
      <c r="N44" s="248">
        <f t="shared" si="1"/>
        <v>800503.13751804898</v>
      </c>
      <c r="O44" s="248">
        <f t="shared" si="1"/>
        <v>796120.53018834</v>
      </c>
      <c r="P44" s="248">
        <f t="shared" si="1"/>
        <v>795979.93643015006</v>
      </c>
      <c r="Q44" s="248">
        <f t="shared" si="1"/>
        <v>114928</v>
      </c>
      <c r="R44" s="248">
        <f t="shared" si="1"/>
        <v>114928</v>
      </c>
    </row>
    <row r="45" spans="1:18" x14ac:dyDescent="0.25">
      <c r="A45" s="99"/>
      <c r="B45" s="119"/>
      <c r="C45" s="119"/>
      <c r="D45" s="70"/>
      <c r="E45" s="249"/>
      <c r="F45" s="250"/>
      <c r="G45" s="250"/>
      <c r="H45" s="250"/>
      <c r="I45" s="250"/>
      <c r="J45" s="250"/>
      <c r="K45" s="250"/>
      <c r="L45" s="250"/>
      <c r="M45" s="250"/>
      <c r="N45" s="250"/>
      <c r="O45" s="250"/>
      <c r="P45" s="250"/>
      <c r="Q45" s="250"/>
      <c r="R45" s="251"/>
    </row>
    <row r="46" spans="1:18" x14ac:dyDescent="0.25">
      <c r="A46" s="99"/>
      <c r="B46" s="70" t="s">
        <v>180</v>
      </c>
      <c r="C46" s="119"/>
      <c r="D46" s="29"/>
      <c r="E46" s="140"/>
      <c r="F46" s="141"/>
      <c r="G46" s="141"/>
      <c r="H46" s="141"/>
      <c r="I46" s="141"/>
      <c r="J46" s="141"/>
      <c r="K46" s="141"/>
      <c r="L46" s="141"/>
      <c r="M46" s="141"/>
      <c r="N46" s="141"/>
      <c r="O46" s="122"/>
      <c r="P46" s="122"/>
      <c r="Q46" s="122"/>
      <c r="R46" s="123"/>
    </row>
    <row r="47" spans="1:18" x14ac:dyDescent="0.25">
      <c r="A47" s="99"/>
      <c r="B47" s="29" t="s">
        <v>92</v>
      </c>
      <c r="C47" s="30"/>
      <c r="D47" s="98" t="s">
        <v>73</v>
      </c>
      <c r="E47" s="56" t="s">
        <v>154</v>
      </c>
      <c r="F47" s="56" t="s">
        <v>155</v>
      </c>
      <c r="G47" s="56" t="s">
        <v>119</v>
      </c>
      <c r="H47" s="56" t="s">
        <v>46</v>
      </c>
      <c r="I47" s="56" t="s">
        <v>47</v>
      </c>
      <c r="J47" s="56" t="s">
        <v>48</v>
      </c>
      <c r="K47" s="56" t="s">
        <v>49</v>
      </c>
      <c r="L47" s="56" t="s">
        <v>50</v>
      </c>
      <c r="M47" s="56" t="s">
        <v>51</v>
      </c>
      <c r="N47" s="56" t="s">
        <v>52</v>
      </c>
      <c r="O47" s="56" t="s">
        <v>53</v>
      </c>
      <c r="P47" s="56" t="s">
        <v>54</v>
      </c>
      <c r="Q47" s="56" t="s">
        <v>55</v>
      </c>
      <c r="R47" s="56" t="s">
        <v>56</v>
      </c>
    </row>
    <row r="48" spans="1:18" x14ac:dyDescent="0.25">
      <c r="A48" s="99" t="s">
        <v>181</v>
      </c>
      <c r="B48" s="100"/>
      <c r="C48" s="101"/>
      <c r="D48" s="240">
        <f>CRAT!D48</f>
        <v>0</v>
      </c>
      <c r="E48" s="106"/>
      <c r="F48" s="106"/>
      <c r="G48" s="68"/>
      <c r="H48" s="68"/>
      <c r="I48" s="68"/>
      <c r="J48" s="68"/>
      <c r="K48" s="68"/>
      <c r="L48" s="68"/>
      <c r="M48" s="68"/>
      <c r="N48" s="68"/>
      <c r="O48" s="68"/>
      <c r="P48" s="68"/>
      <c r="Q48" s="68"/>
      <c r="R48" s="69"/>
    </row>
    <row r="49" spans="1:18" x14ac:dyDescent="0.25">
      <c r="A49" s="99" t="s">
        <v>182</v>
      </c>
      <c r="B49" s="100"/>
      <c r="C49" s="101"/>
      <c r="D49" s="240">
        <f>CRAT!D49</f>
        <v>0</v>
      </c>
      <c r="E49" s="106"/>
      <c r="F49" s="106"/>
      <c r="G49" s="68"/>
      <c r="H49" s="68"/>
      <c r="I49" s="68"/>
      <c r="J49" s="68"/>
      <c r="K49" s="68"/>
      <c r="L49" s="68"/>
      <c r="M49" s="68"/>
      <c r="N49" s="68"/>
      <c r="O49" s="69"/>
      <c r="P49" s="69"/>
      <c r="Q49" s="69"/>
      <c r="R49" s="69"/>
    </row>
    <row r="50" spans="1:18" x14ac:dyDescent="0.25">
      <c r="A50" s="99" t="s">
        <v>183</v>
      </c>
      <c r="B50" s="100"/>
      <c r="C50" s="101"/>
      <c r="D50" s="240">
        <f>CRAT!D50</f>
        <v>0</v>
      </c>
      <c r="E50" s="106"/>
      <c r="F50" s="106"/>
      <c r="G50" s="68"/>
      <c r="H50" s="68"/>
      <c r="I50" s="68"/>
      <c r="J50" s="68"/>
      <c r="K50" s="68"/>
      <c r="L50" s="68"/>
      <c r="M50" s="68"/>
      <c r="N50" s="68"/>
      <c r="O50" s="69"/>
      <c r="P50" s="69"/>
      <c r="Q50" s="69"/>
      <c r="R50" s="69"/>
    </row>
    <row r="51" spans="1:18" x14ac:dyDescent="0.25">
      <c r="A51" s="99" t="s">
        <v>184</v>
      </c>
      <c r="B51" s="100"/>
      <c r="C51" s="101"/>
      <c r="D51" s="240">
        <f>CRAT!D51</f>
        <v>0</v>
      </c>
      <c r="E51" s="106"/>
      <c r="F51" s="106"/>
      <c r="G51" s="68"/>
      <c r="H51" s="68"/>
      <c r="I51" s="68"/>
      <c r="J51" s="68"/>
      <c r="K51" s="68"/>
      <c r="L51" s="68"/>
      <c r="M51" s="68"/>
      <c r="N51" s="68"/>
      <c r="O51" s="69"/>
      <c r="P51" s="69"/>
      <c r="Q51" s="69"/>
      <c r="R51" s="69"/>
    </row>
    <row r="52" spans="1:18" x14ac:dyDescent="0.25">
      <c r="A52" s="99" t="s">
        <v>185</v>
      </c>
      <c r="B52" s="100"/>
      <c r="C52" s="101"/>
      <c r="D52" s="240">
        <f>CRAT!D52</f>
        <v>0</v>
      </c>
      <c r="E52" s="106"/>
      <c r="F52" s="106"/>
      <c r="G52" s="68"/>
      <c r="H52" s="68"/>
      <c r="I52" s="68"/>
      <c r="J52" s="68"/>
      <c r="K52" s="68"/>
      <c r="L52" s="68"/>
      <c r="M52" s="68"/>
      <c r="N52" s="68"/>
      <c r="O52" s="69"/>
      <c r="P52" s="69"/>
      <c r="Q52" s="69"/>
      <c r="R52" s="69"/>
    </row>
    <row r="53" spans="1:18" x14ac:dyDescent="0.25">
      <c r="A53" s="99" t="s">
        <v>186</v>
      </c>
      <c r="B53" s="100"/>
      <c r="C53" s="101"/>
      <c r="D53" s="240">
        <f>CRAT!D53</f>
        <v>0</v>
      </c>
      <c r="E53" s="106"/>
      <c r="F53" s="106"/>
      <c r="G53" s="68"/>
      <c r="H53" s="68"/>
      <c r="I53" s="68"/>
      <c r="J53" s="68"/>
      <c r="K53" s="68"/>
      <c r="L53" s="68"/>
      <c r="M53" s="68"/>
      <c r="N53" s="68"/>
      <c r="O53" s="69"/>
      <c r="P53" s="69"/>
      <c r="Q53" s="69"/>
      <c r="R53" s="69"/>
    </row>
    <row r="54" spans="1:18" x14ac:dyDescent="0.25">
      <c r="A54" s="99" t="s">
        <v>187</v>
      </c>
      <c r="B54" s="100"/>
      <c r="C54" s="101"/>
      <c r="D54" s="240">
        <f>CRAT!D54</f>
        <v>0</v>
      </c>
      <c r="E54" s="106"/>
      <c r="F54" s="106"/>
      <c r="G54" s="68"/>
      <c r="H54" s="68"/>
      <c r="I54" s="68"/>
      <c r="J54" s="68"/>
      <c r="K54" s="68"/>
      <c r="L54" s="68"/>
      <c r="M54" s="68"/>
      <c r="N54" s="68"/>
      <c r="O54" s="69"/>
      <c r="P54" s="69"/>
      <c r="Q54" s="69"/>
      <c r="R54" s="69"/>
    </row>
    <row r="55" spans="1:18" x14ac:dyDescent="0.25">
      <c r="A55" s="99" t="s">
        <v>188</v>
      </c>
      <c r="B55" s="100"/>
      <c r="C55" s="101"/>
      <c r="D55" s="240">
        <f>CRAT!D55</f>
        <v>0</v>
      </c>
      <c r="E55" s="106"/>
      <c r="F55" s="106"/>
      <c r="G55" s="68"/>
      <c r="H55" s="68"/>
      <c r="I55" s="68"/>
      <c r="J55" s="68"/>
      <c r="K55" s="68"/>
      <c r="L55" s="68"/>
      <c r="M55" s="68"/>
      <c r="N55" s="68"/>
      <c r="O55" s="69"/>
      <c r="P55" s="69"/>
      <c r="Q55" s="69"/>
      <c r="R55" s="69"/>
    </row>
    <row r="56" spans="1:18" x14ac:dyDescent="0.25">
      <c r="A56" s="99" t="s">
        <v>189</v>
      </c>
      <c r="B56" s="109"/>
      <c r="C56" s="114"/>
      <c r="D56" s="240">
        <f>CRAT!D56</f>
        <v>0</v>
      </c>
      <c r="E56" s="106"/>
      <c r="F56" s="106"/>
      <c r="G56" s="68"/>
      <c r="H56" s="68"/>
      <c r="I56" s="68"/>
      <c r="J56" s="68"/>
      <c r="K56" s="68"/>
      <c r="L56" s="68"/>
      <c r="M56" s="68"/>
      <c r="N56" s="68"/>
      <c r="O56" s="69"/>
      <c r="P56" s="69"/>
      <c r="Q56" s="69"/>
      <c r="R56" s="69"/>
    </row>
    <row r="57" spans="1:18" x14ac:dyDescent="0.25">
      <c r="A57" s="99" t="s">
        <v>190</v>
      </c>
      <c r="B57" s="109"/>
      <c r="C57" s="114"/>
      <c r="D57" s="240">
        <f>CRAT!D57</f>
        <v>0</v>
      </c>
      <c r="E57" s="106"/>
      <c r="F57" s="106"/>
      <c r="G57" s="68"/>
      <c r="H57" s="68"/>
      <c r="I57" s="68"/>
      <c r="J57" s="68"/>
      <c r="K57" s="68"/>
      <c r="L57" s="68"/>
      <c r="M57" s="68"/>
      <c r="N57" s="68"/>
      <c r="O57" s="69"/>
      <c r="P57" s="69"/>
      <c r="Q57" s="69"/>
      <c r="R57" s="69"/>
    </row>
    <row r="58" spans="1:18" x14ac:dyDescent="0.25">
      <c r="A58" s="99" t="s">
        <v>191</v>
      </c>
      <c r="B58" s="109"/>
      <c r="C58" s="114"/>
      <c r="D58" s="240">
        <f>CRAT!D58</f>
        <v>0</v>
      </c>
      <c r="E58" s="106"/>
      <c r="F58" s="106"/>
      <c r="G58" s="68"/>
      <c r="H58" s="68"/>
      <c r="I58" s="68"/>
      <c r="J58" s="68"/>
      <c r="K58" s="68"/>
      <c r="L58" s="68"/>
      <c r="M58" s="68"/>
      <c r="N58" s="68"/>
      <c r="O58" s="69"/>
      <c r="P58" s="69"/>
      <c r="Q58" s="69"/>
      <c r="R58" s="69"/>
    </row>
    <row r="59" spans="1:18" x14ac:dyDescent="0.25">
      <c r="A59" s="99" t="s">
        <v>192</v>
      </c>
      <c r="B59" s="109"/>
      <c r="C59" s="114"/>
      <c r="D59" s="240">
        <f>CRAT!D59</f>
        <v>0</v>
      </c>
      <c r="E59" s="106"/>
      <c r="F59" s="106"/>
      <c r="G59" s="68"/>
      <c r="H59" s="68"/>
      <c r="I59" s="68"/>
      <c r="J59" s="68"/>
      <c r="K59" s="68"/>
      <c r="L59" s="68"/>
      <c r="M59" s="68"/>
      <c r="N59" s="68"/>
      <c r="O59" s="69"/>
      <c r="P59" s="69"/>
      <c r="Q59" s="69"/>
      <c r="R59" s="69"/>
    </row>
    <row r="60" spans="1:18" x14ac:dyDescent="0.25">
      <c r="A60" s="99" t="s">
        <v>193</v>
      </c>
      <c r="B60" s="109"/>
      <c r="C60" s="114"/>
      <c r="D60" s="240">
        <f>CRAT!D60</f>
        <v>0</v>
      </c>
      <c r="E60" s="106"/>
      <c r="F60" s="106"/>
      <c r="G60" s="68"/>
      <c r="H60" s="68"/>
      <c r="I60" s="68"/>
      <c r="J60" s="68"/>
      <c r="K60" s="68"/>
      <c r="L60" s="68"/>
      <c r="M60" s="68"/>
      <c r="N60" s="68"/>
      <c r="O60" s="69"/>
      <c r="P60" s="69"/>
      <c r="Q60" s="69"/>
      <c r="R60" s="69"/>
    </row>
    <row r="61" spans="1:18" x14ac:dyDescent="0.25">
      <c r="A61" s="99" t="s">
        <v>194</v>
      </c>
      <c r="B61" s="100"/>
      <c r="C61" s="101"/>
      <c r="D61" s="240">
        <f>CRAT!D61</f>
        <v>0</v>
      </c>
      <c r="E61" s="106"/>
      <c r="F61" s="106"/>
      <c r="G61" s="68"/>
      <c r="H61" s="68"/>
      <c r="I61" s="68"/>
      <c r="J61" s="68"/>
      <c r="K61" s="68"/>
      <c r="L61" s="68"/>
      <c r="M61" s="68"/>
      <c r="N61" s="68"/>
      <c r="O61" s="69"/>
      <c r="P61" s="69"/>
      <c r="Q61" s="69"/>
      <c r="R61" s="69"/>
    </row>
    <row r="62" spans="1:18" x14ac:dyDescent="0.25">
      <c r="A62" s="99"/>
      <c r="B62" s="252"/>
      <c r="C62" s="252"/>
      <c r="D62" s="253"/>
      <c r="E62" s="254"/>
      <c r="F62" s="255"/>
      <c r="G62" s="255"/>
      <c r="H62" s="255"/>
      <c r="I62" s="255"/>
      <c r="J62" s="255"/>
      <c r="K62" s="255"/>
      <c r="L62" s="255"/>
      <c r="M62" s="255"/>
      <c r="N62" s="255"/>
      <c r="O62" s="256"/>
      <c r="P62" s="256"/>
      <c r="Q62" s="256"/>
      <c r="R62" s="257"/>
    </row>
    <row r="63" spans="1:18" x14ac:dyDescent="0.25">
      <c r="A63" s="99"/>
      <c r="B63" s="258"/>
      <c r="C63" s="258"/>
      <c r="D63" s="259"/>
      <c r="E63" s="260"/>
      <c r="F63" s="261"/>
      <c r="G63" s="261"/>
      <c r="H63" s="261"/>
      <c r="I63" s="261"/>
      <c r="J63" s="261"/>
      <c r="K63" s="261"/>
      <c r="L63" s="261"/>
      <c r="M63" s="261"/>
      <c r="N63" s="261"/>
      <c r="O63" s="192"/>
      <c r="P63" s="192"/>
      <c r="Q63" s="192"/>
      <c r="R63" s="262"/>
    </row>
    <row r="64" spans="1:18" x14ac:dyDescent="0.25">
      <c r="A64" s="162"/>
      <c r="B64" s="30"/>
      <c r="C64" s="30"/>
      <c r="D64" s="29"/>
      <c r="E64" s="140"/>
      <c r="F64" s="141"/>
      <c r="G64" s="141"/>
      <c r="H64" s="141"/>
      <c r="I64" s="141"/>
      <c r="J64" s="141"/>
      <c r="K64" s="141"/>
      <c r="L64" s="141"/>
      <c r="M64" s="141"/>
      <c r="N64" s="141"/>
      <c r="O64" s="122"/>
      <c r="P64" s="122"/>
      <c r="Q64" s="122"/>
      <c r="R64" s="123"/>
    </row>
    <row r="65" spans="1:18" x14ac:dyDescent="0.25">
      <c r="A65" s="99"/>
      <c r="B65" s="70" t="s">
        <v>107</v>
      </c>
      <c r="C65" s="30"/>
      <c r="D65" s="70"/>
      <c r="E65" s="120"/>
      <c r="F65" s="121"/>
      <c r="G65" s="121"/>
      <c r="H65" s="121"/>
      <c r="I65" s="121"/>
      <c r="J65" s="121"/>
      <c r="K65" s="121"/>
      <c r="L65" s="121"/>
      <c r="M65" s="121"/>
      <c r="N65" s="121"/>
      <c r="O65" s="122"/>
      <c r="P65" s="122"/>
      <c r="Q65" s="122"/>
      <c r="R65" s="123"/>
    </row>
    <row r="66" spans="1:18" x14ac:dyDescent="0.25">
      <c r="A66" s="99"/>
      <c r="B66" s="29" t="s">
        <v>82</v>
      </c>
      <c r="C66" s="30"/>
      <c r="D66" s="263" t="s">
        <v>73</v>
      </c>
      <c r="E66" s="56" t="s">
        <v>154</v>
      </c>
      <c r="F66" s="56" t="s">
        <v>155</v>
      </c>
      <c r="G66" s="56" t="s">
        <v>119</v>
      </c>
      <c r="H66" s="56" t="s">
        <v>46</v>
      </c>
      <c r="I66" s="56" t="s">
        <v>47</v>
      </c>
      <c r="J66" s="56" t="s">
        <v>48</v>
      </c>
      <c r="K66" s="56" t="s">
        <v>49</v>
      </c>
      <c r="L66" s="56" t="s">
        <v>50</v>
      </c>
      <c r="M66" s="56" t="s">
        <v>51</v>
      </c>
      <c r="N66" s="56" t="s">
        <v>52</v>
      </c>
      <c r="O66" s="56" t="s">
        <v>53</v>
      </c>
      <c r="P66" s="56" t="s">
        <v>54</v>
      </c>
      <c r="Q66" s="56" t="s">
        <v>55</v>
      </c>
      <c r="R66" s="56" t="s">
        <v>56</v>
      </c>
    </row>
    <row r="67" spans="1:18" x14ac:dyDescent="0.25">
      <c r="A67" s="99" t="s">
        <v>195</v>
      </c>
      <c r="B67" s="149" t="s">
        <v>383</v>
      </c>
      <c r="C67" s="101"/>
      <c r="D67" s="264" t="s">
        <v>366</v>
      </c>
      <c r="E67" s="142">
        <v>92841</v>
      </c>
      <c r="F67" s="142">
        <v>61320</v>
      </c>
      <c r="G67" s="125">
        <v>61320</v>
      </c>
      <c r="H67" s="125">
        <v>61488</v>
      </c>
      <c r="I67" s="125">
        <v>61320</v>
      </c>
      <c r="J67" s="125">
        <v>56046.4779999948</v>
      </c>
      <c r="K67" s="125">
        <v>53023.224000007802</v>
      </c>
      <c r="L67" s="125">
        <v>50465.086000007701</v>
      </c>
      <c r="M67" s="125">
        <v>46511.599999997597</v>
      </c>
      <c r="N67" s="143">
        <v>43488.346000006903</v>
      </c>
      <c r="O67" s="245">
        <v>42092.997999994899</v>
      </c>
      <c r="P67" s="245">
        <v>39069.744000003098</v>
      </c>
      <c r="Q67" s="245">
        <v>36511.606000002401</v>
      </c>
      <c r="R67" s="245">
        <v>34651.142000000698</v>
      </c>
    </row>
    <row r="68" spans="1:18" x14ac:dyDescent="0.25">
      <c r="A68" s="99" t="s">
        <v>196</v>
      </c>
      <c r="B68" s="149" t="s">
        <v>384</v>
      </c>
      <c r="C68" s="101"/>
      <c r="D68" s="264" t="s">
        <v>137</v>
      </c>
      <c r="E68" s="106">
        <v>70644.655606514498</v>
      </c>
      <c r="F68" s="106">
        <v>70644.655606514498</v>
      </c>
      <c r="G68" s="68">
        <v>70291.426882301603</v>
      </c>
      <c r="H68" s="68">
        <v>69939.955669299306</v>
      </c>
      <c r="I68" s="68">
        <v>69590.259549520604</v>
      </c>
      <c r="J68" s="68">
        <v>69242.293252705596</v>
      </c>
      <c r="K68" s="68">
        <v>68896.086946504001</v>
      </c>
      <c r="L68" s="68">
        <v>68551.593273693303</v>
      </c>
      <c r="M68" s="68">
        <v>68208.839294176199</v>
      </c>
      <c r="N68" s="146">
        <v>67867.770824128704</v>
      </c>
      <c r="O68" s="213">
        <v>67528.418082154298</v>
      </c>
      <c r="P68" s="213">
        <v>67190.749986822193</v>
      </c>
      <c r="Q68" s="213">
        <v>66854.785510351096</v>
      </c>
      <c r="R68" s="213">
        <v>66520.498901328901</v>
      </c>
    </row>
    <row r="69" spans="1:18" x14ac:dyDescent="0.25">
      <c r="A69" s="99" t="s">
        <v>197</v>
      </c>
      <c r="B69" s="149" t="s">
        <v>385</v>
      </c>
      <c r="C69" s="101"/>
      <c r="D69" s="264" t="s">
        <v>137</v>
      </c>
      <c r="E69" s="106">
        <v>53683.922287481801</v>
      </c>
      <c r="F69" s="106">
        <v>53683.922287481801</v>
      </c>
      <c r="G69" s="68">
        <v>53415.508407413603</v>
      </c>
      <c r="H69" s="68">
        <v>53148.4399880173</v>
      </c>
      <c r="I69" s="68">
        <v>52882.700148410098</v>
      </c>
      <c r="J69" s="68">
        <v>90999.999999813299</v>
      </c>
      <c r="K69" s="68">
        <v>90544.821226527405</v>
      </c>
      <c r="L69" s="68">
        <v>90092.099956404796</v>
      </c>
      <c r="M69" s="68">
        <v>89641.640823798196</v>
      </c>
      <c r="N69" s="146">
        <v>89193.434715075302</v>
      </c>
      <c r="O69" s="213">
        <v>88747.469631546104</v>
      </c>
      <c r="P69" s="213">
        <v>88303.734957615103</v>
      </c>
      <c r="Q69" s="213">
        <v>87862.217810363494</v>
      </c>
      <c r="R69" s="213">
        <v>87422.908822857396</v>
      </c>
    </row>
    <row r="70" spans="1:18" x14ac:dyDescent="0.25">
      <c r="A70" s="99" t="s">
        <v>198</v>
      </c>
      <c r="B70" s="154"/>
      <c r="C70" s="114"/>
      <c r="D70" s="264">
        <f>CRAT!D70</f>
        <v>0</v>
      </c>
      <c r="E70" s="111"/>
      <c r="F70" s="111"/>
      <c r="G70" s="112"/>
      <c r="H70" s="112"/>
      <c r="I70" s="112"/>
      <c r="J70" s="112"/>
      <c r="K70" s="112"/>
      <c r="L70" s="112"/>
      <c r="M70" s="112"/>
      <c r="N70" s="156"/>
      <c r="O70" s="113"/>
      <c r="P70" s="113"/>
      <c r="Q70" s="113"/>
      <c r="R70" s="113"/>
    </row>
    <row r="71" spans="1:18" x14ac:dyDescent="0.25">
      <c r="A71" s="99" t="s">
        <v>199</v>
      </c>
      <c r="B71" s="154"/>
      <c r="C71" s="114"/>
      <c r="D71" s="264">
        <f>CRAT!D71</f>
        <v>0</v>
      </c>
      <c r="E71" s="106"/>
      <c r="F71" s="106"/>
      <c r="G71" s="265"/>
      <c r="H71" s="265"/>
      <c r="I71" s="265"/>
      <c r="J71" s="265"/>
      <c r="K71" s="265"/>
      <c r="L71" s="265"/>
      <c r="M71" s="265"/>
      <c r="N71" s="265"/>
      <c r="O71" s="266"/>
      <c r="P71" s="266"/>
      <c r="Q71" s="266"/>
      <c r="R71" s="267"/>
    </row>
    <row r="72" spans="1:18" ht="16.5" thickBot="1" x14ac:dyDescent="0.3">
      <c r="A72" s="99" t="s">
        <v>200</v>
      </c>
      <c r="B72" s="154"/>
      <c r="C72" s="114"/>
      <c r="D72" s="264">
        <f>CRAT!D72</f>
        <v>0</v>
      </c>
      <c r="E72" s="106"/>
      <c r="F72" s="106"/>
      <c r="G72" s="265"/>
      <c r="H72" s="265"/>
      <c r="I72" s="265"/>
      <c r="J72" s="265"/>
      <c r="K72" s="265"/>
      <c r="L72" s="265"/>
      <c r="M72" s="265"/>
      <c r="N72" s="265"/>
      <c r="O72" s="266"/>
      <c r="P72" s="266"/>
      <c r="Q72" s="266"/>
      <c r="R72" s="267"/>
    </row>
    <row r="73" spans="1:18" ht="16.5" thickBot="1" x14ac:dyDescent="0.3">
      <c r="A73" s="99">
        <v>13</v>
      </c>
      <c r="B73" s="268" t="s">
        <v>201</v>
      </c>
      <c r="C73" s="269"/>
      <c r="D73" s="270"/>
      <c r="E73" s="199">
        <f>SUM(E48:E61,E67:E72, E75)</f>
        <v>217169.57789399629</v>
      </c>
      <c r="F73" s="199">
        <f t="shared" ref="F73:R73" si="2">SUM(F48:F61,F67:F72, F75)</f>
        <v>185648.57789399629</v>
      </c>
      <c r="G73" s="187">
        <f t="shared" si="2"/>
        <v>185026.93528971521</v>
      </c>
      <c r="H73" s="187">
        <f t="shared" si="2"/>
        <v>184576.39565731661</v>
      </c>
      <c r="I73" s="187">
        <f t="shared" si="2"/>
        <v>183792.9596979307</v>
      </c>
      <c r="J73" s="187">
        <f t="shared" si="2"/>
        <v>216288.77125251369</v>
      </c>
      <c r="K73" s="187">
        <f t="shared" si="2"/>
        <v>212464.13217303919</v>
      </c>
      <c r="L73" s="187">
        <f t="shared" si="2"/>
        <v>209108.77923010581</v>
      </c>
      <c r="M73" s="187">
        <f t="shared" si="2"/>
        <v>204362.08011797199</v>
      </c>
      <c r="N73" s="187">
        <f t="shared" si="2"/>
        <v>200549.55153921089</v>
      </c>
      <c r="O73" s="187">
        <f t="shared" si="2"/>
        <v>198368.88571369532</v>
      </c>
      <c r="P73" s="187">
        <f t="shared" si="2"/>
        <v>194564.22894444037</v>
      </c>
      <c r="Q73" s="187">
        <f t="shared" si="2"/>
        <v>191228.60932071699</v>
      </c>
      <c r="R73" s="187">
        <f t="shared" si="2"/>
        <v>188594.549724187</v>
      </c>
    </row>
    <row r="74" spans="1:18" ht="16.5" thickBot="1" x14ac:dyDescent="0.3">
      <c r="A74" s="99"/>
      <c r="B74" s="271"/>
      <c r="C74" s="91"/>
      <c r="D74" s="236"/>
      <c r="E74" s="95"/>
      <c r="F74" s="95"/>
      <c r="G74" s="95"/>
      <c r="H74" s="95"/>
      <c r="I74" s="95"/>
      <c r="J74" s="95"/>
      <c r="K74" s="95"/>
      <c r="L74" s="95"/>
      <c r="M74" s="95"/>
      <c r="N74" s="95"/>
      <c r="O74" s="95"/>
      <c r="P74" s="95"/>
      <c r="Q74" s="95"/>
      <c r="R74" s="272"/>
    </row>
    <row r="75" spans="1:18" ht="16.5" thickBot="1" x14ac:dyDescent="0.3">
      <c r="A75" s="99" t="s">
        <v>202</v>
      </c>
      <c r="B75" s="268" t="s">
        <v>203</v>
      </c>
      <c r="C75" s="273"/>
      <c r="D75" s="274"/>
      <c r="E75" s="199"/>
      <c r="F75" s="170"/>
      <c r="G75" s="171"/>
      <c r="H75" s="171"/>
      <c r="I75" s="171"/>
      <c r="J75" s="171"/>
      <c r="K75" s="171"/>
      <c r="L75" s="171"/>
      <c r="M75" s="171"/>
      <c r="N75" s="171"/>
      <c r="O75" s="171"/>
      <c r="P75" s="171"/>
      <c r="Q75" s="171"/>
      <c r="R75" s="171"/>
    </row>
    <row r="76" spans="1:18" x14ac:dyDescent="0.25">
      <c r="A76" s="99"/>
      <c r="B76" s="271"/>
      <c r="C76" s="91"/>
      <c r="D76" s="236"/>
      <c r="E76" s="95"/>
      <c r="F76" s="95"/>
      <c r="G76" s="95"/>
      <c r="H76" s="95"/>
      <c r="I76" s="95"/>
      <c r="J76" s="95"/>
      <c r="K76" s="95"/>
      <c r="L76" s="95"/>
      <c r="M76" s="95"/>
      <c r="N76" s="95"/>
      <c r="O76" s="95"/>
      <c r="P76" s="95"/>
      <c r="Q76" s="95"/>
      <c r="R76" s="272"/>
    </row>
    <row r="77" spans="1:18" x14ac:dyDescent="0.25">
      <c r="A77" s="99"/>
      <c r="B77" s="275"/>
      <c r="C77" s="276"/>
      <c r="D77" s="277"/>
      <c r="E77" s="278"/>
      <c r="F77" s="278"/>
      <c r="G77" s="278"/>
      <c r="H77" s="278"/>
      <c r="I77" s="278"/>
      <c r="J77" s="278"/>
      <c r="K77" s="278"/>
      <c r="L77" s="278"/>
      <c r="M77" s="278"/>
      <c r="N77" s="278"/>
      <c r="O77" s="278"/>
      <c r="P77" s="278"/>
      <c r="Q77" s="278"/>
      <c r="R77" s="279"/>
    </row>
    <row r="78" spans="1:18" ht="15" customHeight="1" x14ac:dyDescent="0.25">
      <c r="A78" s="99">
        <v>14</v>
      </c>
      <c r="B78" s="280" t="s">
        <v>204</v>
      </c>
      <c r="C78" s="281"/>
      <c r="D78" s="282"/>
      <c r="E78" s="283">
        <f t="shared" ref="E78:R78" si="3">E73+E44</f>
        <v>217169.57789399629</v>
      </c>
      <c r="F78" s="283">
        <f t="shared" si="3"/>
        <v>1020054.7882567863</v>
      </c>
      <c r="G78" s="284">
        <f t="shared" si="3"/>
        <v>1053342.7547923762</v>
      </c>
      <c r="H78" s="284">
        <f t="shared" si="3"/>
        <v>1058848.0804105175</v>
      </c>
      <c r="I78" s="284">
        <f t="shared" si="3"/>
        <v>1015005.4811724498</v>
      </c>
      <c r="J78" s="284">
        <f t="shared" si="3"/>
        <v>1038996.0790066638</v>
      </c>
      <c r="K78" s="284">
        <f t="shared" si="3"/>
        <v>1031127.8046326793</v>
      </c>
      <c r="L78" s="284">
        <f t="shared" si="3"/>
        <v>1027074.4294234258</v>
      </c>
      <c r="M78" s="284">
        <f t="shared" si="3"/>
        <v>1008230.4159120329</v>
      </c>
      <c r="N78" s="284">
        <f t="shared" si="3"/>
        <v>1001052.6890572598</v>
      </c>
      <c r="O78" s="284">
        <f t="shared" si="3"/>
        <v>994489.41590203531</v>
      </c>
      <c r="P78" s="284">
        <f t="shared" si="3"/>
        <v>990544.16537459043</v>
      </c>
      <c r="Q78" s="284">
        <f t="shared" si="3"/>
        <v>306156.60932071699</v>
      </c>
      <c r="R78" s="284">
        <f t="shared" si="3"/>
        <v>303522.549724187</v>
      </c>
    </row>
    <row r="79" spans="1:18" ht="15" customHeight="1" x14ac:dyDescent="0.25">
      <c r="A79" s="99"/>
      <c r="B79" s="172"/>
      <c r="C79" s="173"/>
      <c r="D79" s="174"/>
      <c r="E79" s="95"/>
      <c r="F79" s="95"/>
      <c r="G79" s="95"/>
      <c r="H79" s="95"/>
      <c r="I79" s="95"/>
      <c r="J79" s="95"/>
      <c r="K79" s="95"/>
      <c r="L79" s="95"/>
      <c r="M79" s="95"/>
      <c r="N79" s="95"/>
      <c r="O79" s="95"/>
      <c r="P79" s="95"/>
      <c r="Q79" s="95"/>
      <c r="R79" s="95"/>
    </row>
    <row r="80" spans="1:18" x14ac:dyDescent="0.25">
      <c r="A80" s="99"/>
      <c r="B80" s="29"/>
      <c r="C80" s="30"/>
      <c r="D80" s="29"/>
      <c r="E80" s="95"/>
      <c r="F80" s="95"/>
      <c r="G80" s="95"/>
      <c r="H80" s="95"/>
      <c r="I80" s="95"/>
      <c r="J80" s="95"/>
      <c r="K80" s="95"/>
      <c r="L80" s="95"/>
      <c r="M80" s="95"/>
      <c r="N80" s="95"/>
      <c r="O80" s="96"/>
      <c r="P80" s="96"/>
      <c r="Q80" s="96"/>
      <c r="R80" s="96"/>
    </row>
    <row r="81" spans="1:18" ht="15" customHeight="1" x14ac:dyDescent="0.25">
      <c r="A81" s="99"/>
      <c r="B81" s="172"/>
      <c r="C81" s="173"/>
      <c r="D81" s="174"/>
      <c r="E81" s="95"/>
      <c r="F81" s="95"/>
      <c r="G81" s="95"/>
      <c r="H81" s="95"/>
      <c r="I81" s="95"/>
      <c r="J81" s="95"/>
      <c r="K81" s="95"/>
      <c r="L81" s="95"/>
      <c r="M81" s="95"/>
      <c r="N81" s="95"/>
      <c r="O81" s="95"/>
      <c r="P81" s="95"/>
      <c r="Q81" s="95"/>
      <c r="R81" s="95"/>
    </row>
    <row r="82" spans="1:18" ht="15" customHeight="1" x14ac:dyDescent="0.25">
      <c r="A82" s="99"/>
      <c r="B82" s="172"/>
      <c r="C82" s="173"/>
      <c r="D82" s="174"/>
      <c r="E82" s="95"/>
      <c r="F82" s="95"/>
      <c r="G82" s="95"/>
      <c r="H82" s="95"/>
      <c r="I82" s="95"/>
      <c r="J82" s="95"/>
      <c r="K82" s="95"/>
      <c r="L82" s="95"/>
      <c r="M82" s="95"/>
      <c r="N82" s="95"/>
      <c r="O82" s="95"/>
      <c r="P82" s="95"/>
      <c r="Q82" s="95"/>
      <c r="R82" s="95"/>
    </row>
    <row r="83" spans="1:18" ht="15" customHeight="1" x14ac:dyDescent="0.25">
      <c r="A83" s="99"/>
      <c r="B83" s="172"/>
      <c r="C83" s="173"/>
      <c r="D83" s="174"/>
      <c r="E83" s="95"/>
      <c r="F83" s="95"/>
      <c r="G83" s="95"/>
      <c r="H83" s="95"/>
      <c r="I83" s="95"/>
      <c r="J83" s="95"/>
      <c r="K83" s="95"/>
      <c r="L83" s="95"/>
      <c r="M83" s="95"/>
      <c r="N83" s="95"/>
      <c r="O83" s="95"/>
      <c r="P83" s="95"/>
      <c r="Q83" s="95"/>
      <c r="R83" s="95"/>
    </row>
    <row r="84" spans="1:18" ht="15" customHeight="1" x14ac:dyDescent="0.25">
      <c r="A84" s="99"/>
      <c r="B84" s="172"/>
      <c r="C84" s="173"/>
      <c r="D84" s="174"/>
      <c r="E84" s="95"/>
      <c r="F84" s="95"/>
      <c r="G84" s="95"/>
      <c r="H84" s="95"/>
      <c r="I84" s="95"/>
      <c r="J84" s="95"/>
      <c r="K84" s="95"/>
      <c r="L84" s="95"/>
      <c r="M84" s="95"/>
      <c r="N84" s="95"/>
      <c r="O84" s="95"/>
      <c r="P84" s="95"/>
      <c r="Q84" s="95"/>
      <c r="R84" s="95"/>
    </row>
    <row r="85" spans="1:18" s="178" customFormat="1" ht="15" customHeight="1" x14ac:dyDescent="0.3">
      <c r="A85" s="175"/>
      <c r="B85" s="54" t="s">
        <v>116</v>
      </c>
      <c r="C85" s="176"/>
      <c r="D85" s="174"/>
      <c r="E85" s="174"/>
      <c r="F85" s="174"/>
      <c r="G85" s="177"/>
      <c r="H85" s="177"/>
      <c r="I85" s="177"/>
      <c r="J85" s="177"/>
      <c r="K85" s="177"/>
      <c r="L85" s="177"/>
      <c r="M85" s="177"/>
      <c r="N85" s="177"/>
      <c r="O85" s="96"/>
      <c r="P85" s="96"/>
      <c r="Q85" s="96"/>
      <c r="R85" s="96"/>
    </row>
    <row r="86" spans="1:18" ht="15" customHeight="1" x14ac:dyDescent="0.25">
      <c r="A86" s="99"/>
      <c r="B86" s="70" t="s">
        <v>117</v>
      </c>
      <c r="C86" s="119"/>
      <c r="D86" s="174"/>
      <c r="E86" s="174"/>
      <c r="F86" s="174"/>
      <c r="G86" s="177"/>
      <c r="H86" s="177"/>
      <c r="I86" s="177"/>
      <c r="J86" s="177"/>
      <c r="K86" s="177"/>
      <c r="L86" s="177"/>
      <c r="M86" s="177"/>
      <c r="N86" s="177"/>
      <c r="O86" s="96"/>
      <c r="P86" s="96"/>
      <c r="Q86" s="96"/>
      <c r="R86" s="96"/>
    </row>
    <row r="87" spans="1:18" x14ac:dyDescent="0.25">
      <c r="A87" s="99"/>
      <c r="B87" s="29" t="s">
        <v>118</v>
      </c>
      <c r="C87" s="91"/>
      <c r="D87" s="98" t="s">
        <v>73</v>
      </c>
      <c r="E87" s="56" t="s">
        <v>154</v>
      </c>
      <c r="F87" s="56" t="s">
        <v>155</v>
      </c>
      <c r="G87" s="56" t="s">
        <v>119</v>
      </c>
      <c r="H87" s="56" t="s">
        <v>46</v>
      </c>
      <c r="I87" s="56" t="s">
        <v>47</v>
      </c>
      <c r="J87" s="56" t="s">
        <v>48</v>
      </c>
      <c r="K87" s="56" t="s">
        <v>49</v>
      </c>
      <c r="L87" s="56" t="s">
        <v>50</v>
      </c>
      <c r="M87" s="56" t="s">
        <v>51</v>
      </c>
      <c r="N87" s="56" t="s">
        <v>52</v>
      </c>
      <c r="O87" s="56" t="s">
        <v>53</v>
      </c>
      <c r="P87" s="56" t="s">
        <v>54</v>
      </c>
      <c r="Q87" s="56" t="s">
        <v>55</v>
      </c>
      <c r="R87" s="56" t="s">
        <v>56</v>
      </c>
    </row>
    <row r="88" spans="1:18" s="28" customFormat="1" x14ac:dyDescent="0.25">
      <c r="A88" s="162" t="s">
        <v>136</v>
      </c>
      <c r="B88" s="401" t="s">
        <v>386</v>
      </c>
      <c r="C88" s="285"/>
      <c r="D88" s="286">
        <f>CRAT!D81</f>
        <v>0</v>
      </c>
      <c r="E88" s="142"/>
      <c r="F88" s="142"/>
      <c r="G88" s="68"/>
      <c r="H88" s="68"/>
      <c r="I88" s="68"/>
      <c r="J88" s="68">
        <v>0</v>
      </c>
      <c r="K88" s="68">
        <v>0</v>
      </c>
      <c r="L88" s="68">
        <v>0</v>
      </c>
      <c r="M88" s="68">
        <v>0</v>
      </c>
      <c r="N88" s="68">
        <v>0</v>
      </c>
      <c r="O88" s="68">
        <v>0</v>
      </c>
      <c r="P88" s="68">
        <v>0</v>
      </c>
      <c r="Q88" s="68">
        <v>0</v>
      </c>
      <c r="R88" s="68">
        <v>0</v>
      </c>
    </row>
    <row r="89" spans="1:18" s="28" customFormat="1" x14ac:dyDescent="0.25">
      <c r="A89" s="162" t="s">
        <v>138</v>
      </c>
      <c r="B89" s="181" t="s">
        <v>1</v>
      </c>
      <c r="C89" s="285"/>
      <c r="D89" s="286" t="str">
        <f>CRAT!D82</f>
        <v>Battery Storage</v>
      </c>
      <c r="E89" s="106"/>
      <c r="F89" s="106"/>
      <c r="G89" s="68"/>
      <c r="H89" s="68"/>
      <c r="I89" s="68"/>
      <c r="J89" s="68"/>
      <c r="K89" s="68">
        <v>0</v>
      </c>
      <c r="L89" s="68">
        <v>0</v>
      </c>
      <c r="M89" s="68">
        <v>0</v>
      </c>
      <c r="N89" s="146">
        <v>0</v>
      </c>
      <c r="O89" s="69">
        <v>0</v>
      </c>
      <c r="P89" s="69">
        <v>0</v>
      </c>
      <c r="Q89" s="69">
        <v>0</v>
      </c>
      <c r="R89" s="69">
        <v>0</v>
      </c>
    </row>
    <row r="90" spans="1:18" s="28" customFormat="1" x14ac:dyDescent="0.25">
      <c r="A90" s="162" t="s">
        <v>139</v>
      </c>
      <c r="B90" s="183"/>
      <c r="C90" s="285"/>
      <c r="D90" s="286">
        <f>CRAT!D83</f>
        <v>0</v>
      </c>
      <c r="E90" s="106"/>
      <c r="F90" s="106"/>
      <c r="G90" s="68"/>
      <c r="H90" s="68"/>
      <c r="I90" s="68"/>
      <c r="J90" s="68"/>
      <c r="K90" s="68"/>
      <c r="L90" s="68"/>
      <c r="M90" s="68"/>
      <c r="N90" s="68"/>
      <c r="O90" s="69"/>
      <c r="P90" s="69"/>
      <c r="Q90" s="69"/>
      <c r="R90" s="69"/>
    </row>
    <row r="91" spans="1:18" s="28" customFormat="1" x14ac:dyDescent="0.25">
      <c r="A91" s="162" t="s">
        <v>140</v>
      </c>
      <c r="B91" s="183"/>
      <c r="C91" s="285"/>
      <c r="D91" s="286">
        <f>CRAT!D84</f>
        <v>0</v>
      </c>
      <c r="E91" s="111"/>
      <c r="F91" s="111"/>
      <c r="G91" s="68"/>
      <c r="H91" s="68"/>
      <c r="I91" s="68"/>
      <c r="J91" s="68"/>
      <c r="K91" s="68"/>
      <c r="L91" s="68"/>
      <c r="M91" s="68"/>
      <c r="N91" s="68"/>
      <c r="O91" s="69"/>
      <c r="P91" s="69"/>
      <c r="Q91" s="69"/>
      <c r="R91" s="69"/>
    </row>
    <row r="92" spans="1:18" s="28" customFormat="1" x14ac:dyDescent="0.25">
      <c r="A92" s="99" t="s">
        <v>141</v>
      </c>
      <c r="B92" s="183"/>
      <c r="C92" s="285"/>
      <c r="D92" s="286">
        <f>CRAT!D85</f>
        <v>0</v>
      </c>
      <c r="E92" s="106"/>
      <c r="F92" s="106"/>
      <c r="G92" s="112"/>
      <c r="H92" s="112"/>
      <c r="I92" s="112"/>
      <c r="J92" s="112"/>
      <c r="K92" s="112"/>
      <c r="L92" s="112"/>
      <c r="M92" s="112"/>
      <c r="N92" s="112"/>
      <c r="O92" s="113"/>
      <c r="P92" s="113"/>
      <c r="Q92" s="113"/>
      <c r="R92" s="113"/>
    </row>
    <row r="93" spans="1:18" s="28" customFormat="1" x14ac:dyDescent="0.25">
      <c r="A93" s="162" t="s">
        <v>142</v>
      </c>
      <c r="B93" s="183"/>
      <c r="C93" s="285"/>
      <c r="D93" s="286">
        <f>CRAT!D86</f>
        <v>0</v>
      </c>
      <c r="E93" s="106"/>
      <c r="F93" s="106"/>
      <c r="G93" s="112"/>
      <c r="H93" s="112"/>
      <c r="I93" s="112"/>
      <c r="J93" s="112"/>
      <c r="K93" s="112"/>
      <c r="L93" s="112"/>
      <c r="M93" s="112"/>
      <c r="N93" s="112"/>
      <c r="O93" s="113"/>
      <c r="P93" s="113"/>
      <c r="Q93" s="113"/>
      <c r="R93" s="113"/>
    </row>
    <row r="94" spans="1:18" s="28" customFormat="1" x14ac:dyDescent="0.25">
      <c r="A94" s="162" t="s">
        <v>143</v>
      </c>
      <c r="B94" s="183"/>
      <c r="C94" s="285"/>
      <c r="D94" s="286">
        <f>CRAT!D87</f>
        <v>0</v>
      </c>
      <c r="E94" s="142"/>
      <c r="F94" s="142"/>
      <c r="G94" s="112"/>
      <c r="H94" s="112"/>
      <c r="I94" s="112"/>
      <c r="J94" s="112"/>
      <c r="K94" s="112"/>
      <c r="L94" s="112"/>
      <c r="M94" s="112"/>
      <c r="N94" s="112"/>
      <c r="O94" s="113"/>
      <c r="P94" s="113"/>
      <c r="Q94" s="113"/>
      <c r="R94" s="113"/>
    </row>
    <row r="95" spans="1:18" s="28" customFormat="1" x14ac:dyDescent="0.25">
      <c r="A95" s="162" t="s">
        <v>144</v>
      </c>
      <c r="B95" s="183"/>
      <c r="C95" s="285"/>
      <c r="D95" s="286">
        <f>CRAT!D88</f>
        <v>0</v>
      </c>
      <c r="E95" s="106"/>
      <c r="F95" s="106"/>
      <c r="G95" s="112"/>
      <c r="H95" s="112"/>
      <c r="I95" s="112"/>
      <c r="J95" s="112"/>
      <c r="K95" s="112"/>
      <c r="L95" s="112"/>
      <c r="M95" s="112"/>
      <c r="N95" s="112"/>
      <c r="O95" s="113"/>
      <c r="P95" s="113"/>
      <c r="Q95" s="113"/>
      <c r="R95" s="113"/>
    </row>
    <row r="96" spans="1:18" s="28" customFormat="1" x14ac:dyDescent="0.25">
      <c r="A96" s="162" t="s">
        <v>145</v>
      </c>
      <c r="B96" s="183"/>
      <c r="C96" s="285"/>
      <c r="D96" s="286">
        <f>CRAT!D89</f>
        <v>0</v>
      </c>
      <c r="E96" s="142"/>
      <c r="F96" s="142"/>
      <c r="G96" s="112"/>
      <c r="H96" s="112"/>
      <c r="I96" s="112"/>
      <c r="J96" s="112"/>
      <c r="K96" s="112"/>
      <c r="L96" s="112"/>
      <c r="M96" s="112"/>
      <c r="N96" s="112"/>
      <c r="O96" s="113"/>
      <c r="P96" s="113"/>
      <c r="Q96" s="113"/>
      <c r="R96" s="113"/>
    </row>
    <row r="97" spans="1:18" s="28" customFormat="1" x14ac:dyDescent="0.25">
      <c r="A97" s="162" t="s">
        <v>146</v>
      </c>
      <c r="B97" s="183"/>
      <c r="C97" s="285"/>
      <c r="D97" s="286">
        <f>CRAT!D90</f>
        <v>0</v>
      </c>
      <c r="E97" s="142"/>
      <c r="F97" s="142"/>
      <c r="G97" s="112"/>
      <c r="H97" s="112"/>
      <c r="I97" s="112"/>
      <c r="J97" s="112"/>
      <c r="K97" s="112"/>
      <c r="L97" s="112"/>
      <c r="M97" s="112"/>
      <c r="N97" s="112"/>
      <c r="O97" s="113"/>
      <c r="P97" s="113"/>
      <c r="Q97" s="113"/>
      <c r="R97" s="113"/>
    </row>
    <row r="98" spans="1:18" s="28" customFormat="1" x14ac:dyDescent="0.25">
      <c r="A98" s="162" t="s">
        <v>147</v>
      </c>
      <c r="B98" s="183"/>
      <c r="C98" s="285"/>
      <c r="D98" s="286">
        <f>CRAT!D91</f>
        <v>0</v>
      </c>
      <c r="E98" s="106"/>
      <c r="F98" s="106"/>
      <c r="G98" s="112"/>
      <c r="H98" s="112"/>
      <c r="I98" s="112"/>
      <c r="J98" s="112"/>
      <c r="K98" s="112"/>
      <c r="L98" s="112"/>
      <c r="M98" s="112"/>
      <c r="N98" s="112"/>
      <c r="O98" s="113"/>
      <c r="P98" s="113"/>
      <c r="Q98" s="113"/>
      <c r="R98" s="113"/>
    </row>
    <row r="99" spans="1:18" s="28" customFormat="1" x14ac:dyDescent="0.25">
      <c r="A99" s="162" t="s">
        <v>148</v>
      </c>
      <c r="B99" s="183"/>
      <c r="C99" s="285"/>
      <c r="D99" s="286">
        <f>CRAT!D92</f>
        <v>0</v>
      </c>
      <c r="E99" s="106"/>
      <c r="F99" s="106"/>
      <c r="G99" s="112"/>
      <c r="H99" s="112"/>
      <c r="I99" s="112"/>
      <c r="J99" s="112"/>
      <c r="K99" s="112"/>
      <c r="L99" s="112"/>
      <c r="M99" s="112"/>
      <c r="N99" s="112"/>
      <c r="O99" s="113"/>
      <c r="P99" s="113"/>
      <c r="Q99" s="113"/>
      <c r="R99" s="113"/>
    </row>
    <row r="100" spans="1:18" s="28" customFormat="1" x14ac:dyDescent="0.25">
      <c r="A100" s="162" t="s">
        <v>149</v>
      </c>
      <c r="B100" s="183"/>
      <c r="C100" s="285"/>
      <c r="D100" s="286">
        <f>CRAT!D93</f>
        <v>0</v>
      </c>
      <c r="E100" s="111"/>
      <c r="F100" s="111"/>
      <c r="G100" s="112"/>
      <c r="H100" s="112"/>
      <c r="I100" s="112"/>
      <c r="J100" s="112"/>
      <c r="K100" s="112"/>
      <c r="L100" s="112"/>
      <c r="M100" s="112"/>
      <c r="N100" s="112"/>
      <c r="O100" s="113"/>
      <c r="P100" s="113"/>
      <c r="Q100" s="113"/>
      <c r="R100" s="113"/>
    </row>
    <row r="101" spans="1:18" s="28" customFormat="1" x14ac:dyDescent="0.25">
      <c r="A101" s="185" t="s">
        <v>150</v>
      </c>
      <c r="B101" s="183"/>
      <c r="C101" s="285"/>
      <c r="D101" s="286">
        <f>CRAT!D94</f>
        <v>0</v>
      </c>
      <c r="E101" s="106"/>
      <c r="F101" s="106"/>
      <c r="G101" s="112"/>
      <c r="H101" s="112"/>
      <c r="I101" s="112"/>
      <c r="J101" s="112"/>
      <c r="K101" s="112"/>
      <c r="L101" s="112"/>
      <c r="M101" s="112"/>
      <c r="N101" s="112"/>
      <c r="O101" s="113"/>
      <c r="P101" s="113"/>
      <c r="Q101" s="113"/>
      <c r="R101" s="113"/>
    </row>
    <row r="102" spans="1:18" x14ac:dyDescent="0.25">
      <c r="A102" s="99">
        <v>15</v>
      </c>
      <c r="B102" s="136" t="s">
        <v>205</v>
      </c>
      <c r="C102" s="182"/>
      <c r="D102" s="287"/>
      <c r="E102" s="106"/>
      <c r="F102" s="106"/>
      <c r="G102" s="187">
        <f t="shared" ref="G102:R102" si="4">SUM(G88:G101)</f>
        <v>0</v>
      </c>
      <c r="H102" s="187">
        <f t="shared" si="4"/>
        <v>0</v>
      </c>
      <c r="I102" s="187">
        <f t="shared" si="4"/>
        <v>0</v>
      </c>
      <c r="J102" s="187">
        <f t="shared" si="4"/>
        <v>0</v>
      </c>
      <c r="K102" s="187">
        <f t="shared" si="4"/>
        <v>0</v>
      </c>
      <c r="L102" s="187">
        <f t="shared" si="4"/>
        <v>0</v>
      </c>
      <c r="M102" s="187">
        <f t="shared" si="4"/>
        <v>0</v>
      </c>
      <c r="N102" s="187">
        <f t="shared" si="4"/>
        <v>0</v>
      </c>
      <c r="O102" s="187">
        <f t="shared" si="4"/>
        <v>0</v>
      </c>
      <c r="P102" s="187">
        <f t="shared" si="4"/>
        <v>0</v>
      </c>
      <c r="Q102" s="187">
        <f t="shared" si="4"/>
        <v>0</v>
      </c>
      <c r="R102" s="187">
        <f t="shared" si="4"/>
        <v>0</v>
      </c>
    </row>
    <row r="103" spans="1:18" x14ac:dyDescent="0.25">
      <c r="A103" s="99"/>
      <c r="B103" s="30"/>
      <c r="C103" s="91"/>
      <c r="D103" s="188"/>
      <c r="E103" s="288"/>
      <c r="F103" s="190"/>
      <c r="G103" s="191"/>
      <c r="H103" s="191"/>
      <c r="I103" s="191"/>
      <c r="J103" s="191"/>
      <c r="K103" s="191"/>
      <c r="L103" s="191"/>
      <c r="M103" s="191"/>
      <c r="N103" s="191"/>
      <c r="O103" s="192"/>
      <c r="P103" s="192"/>
      <c r="Q103" s="192"/>
      <c r="R103" s="193"/>
    </row>
    <row r="104" spans="1:18" x14ac:dyDescent="0.25">
      <c r="A104" s="99"/>
      <c r="B104" s="70" t="s">
        <v>135</v>
      </c>
      <c r="C104" s="30"/>
      <c r="D104" s="29"/>
      <c r="E104" s="120"/>
      <c r="F104" s="121"/>
      <c r="G104" s="121"/>
      <c r="H104" s="121"/>
      <c r="I104" s="121"/>
      <c r="J104" s="121"/>
      <c r="K104" s="121"/>
      <c r="L104" s="121"/>
      <c r="M104" s="121"/>
      <c r="N104" s="121"/>
      <c r="O104" s="122"/>
      <c r="P104" s="122"/>
      <c r="Q104" s="122"/>
      <c r="R104" s="123"/>
    </row>
    <row r="105" spans="1:18" x14ac:dyDescent="0.25">
      <c r="A105" s="99"/>
      <c r="B105" s="29" t="s">
        <v>118</v>
      </c>
      <c r="D105" s="98" t="s">
        <v>73</v>
      </c>
      <c r="E105" s="56" t="s">
        <v>154</v>
      </c>
      <c r="F105" s="56" t="s">
        <v>155</v>
      </c>
      <c r="G105" s="56" t="s">
        <v>119</v>
      </c>
      <c r="H105" s="56" t="s">
        <v>46</v>
      </c>
      <c r="I105" s="56" t="s">
        <v>47</v>
      </c>
      <c r="J105" s="56" t="s">
        <v>48</v>
      </c>
      <c r="K105" s="56" t="s">
        <v>49</v>
      </c>
      <c r="L105" s="56" t="s">
        <v>50</v>
      </c>
      <c r="M105" s="56" t="s">
        <v>51</v>
      </c>
      <c r="N105" s="56" t="s">
        <v>52</v>
      </c>
      <c r="O105" s="56" t="s">
        <v>53</v>
      </c>
      <c r="P105" s="56" t="s">
        <v>54</v>
      </c>
      <c r="Q105" s="56" t="s">
        <v>55</v>
      </c>
      <c r="R105" s="56" t="s">
        <v>56</v>
      </c>
    </row>
    <row r="106" spans="1:18" x14ac:dyDescent="0.25">
      <c r="A106" s="162" t="s">
        <v>206</v>
      </c>
      <c r="B106" s="183" t="s">
        <v>387</v>
      </c>
      <c r="C106" s="101"/>
      <c r="D106" s="240" t="str">
        <f>CRAT!D99</f>
        <v>Solar PV</v>
      </c>
      <c r="E106" s="142"/>
      <c r="F106" s="142">
        <v>0</v>
      </c>
      <c r="G106" s="67">
        <v>0</v>
      </c>
      <c r="H106" s="68">
        <v>0</v>
      </c>
      <c r="I106" s="68">
        <v>199000</v>
      </c>
      <c r="J106" s="68">
        <v>199000</v>
      </c>
      <c r="K106" s="68">
        <v>260999.99999999904</v>
      </c>
      <c r="L106" s="68">
        <v>261000</v>
      </c>
      <c r="M106" s="68">
        <v>261000</v>
      </c>
      <c r="N106" s="68">
        <v>322000</v>
      </c>
      <c r="O106" s="68">
        <v>322000</v>
      </c>
      <c r="P106" s="68">
        <v>321999.99999998597</v>
      </c>
      <c r="Q106" s="68">
        <v>322000</v>
      </c>
      <c r="R106" s="68">
        <v>322000</v>
      </c>
    </row>
    <row r="107" spans="1:18" x14ac:dyDescent="0.25">
      <c r="A107" s="162" t="s">
        <v>207</v>
      </c>
      <c r="B107" s="183" t="s">
        <v>388</v>
      </c>
      <c r="C107" s="101"/>
      <c r="D107" s="240" t="str">
        <f>CRAT!D100</f>
        <v>Wind</v>
      </c>
      <c r="E107" s="106"/>
      <c r="F107" s="142">
        <v>0</v>
      </c>
      <c r="G107" s="68">
        <v>0</v>
      </c>
      <c r="H107" s="68">
        <v>0</v>
      </c>
      <c r="I107" s="68">
        <v>0</v>
      </c>
      <c r="J107" s="68">
        <v>0</v>
      </c>
      <c r="K107" s="68">
        <v>0</v>
      </c>
      <c r="L107" s="68">
        <v>0</v>
      </c>
      <c r="M107" s="68">
        <v>78999.999999995707</v>
      </c>
      <c r="N107" s="68">
        <v>78999.999999995707</v>
      </c>
      <c r="O107" s="68">
        <v>78999.999999995707</v>
      </c>
      <c r="P107" s="68">
        <v>78999.999999999898</v>
      </c>
      <c r="Q107" s="68">
        <v>79000.000000000306</v>
      </c>
      <c r="R107" s="68">
        <v>79000.000000000306</v>
      </c>
    </row>
    <row r="108" spans="1:18" x14ac:dyDescent="0.25">
      <c r="A108" s="162" t="s">
        <v>208</v>
      </c>
      <c r="B108" s="183" t="s">
        <v>389</v>
      </c>
      <c r="C108" s="101"/>
      <c r="D108" s="240" t="str">
        <f>CRAT!D101</f>
        <v>Geothermal</v>
      </c>
      <c r="E108" s="106"/>
      <c r="F108" s="142">
        <v>0</v>
      </c>
      <c r="G108" s="68">
        <v>0</v>
      </c>
      <c r="H108" s="68">
        <v>0</v>
      </c>
      <c r="I108" s="68">
        <v>0</v>
      </c>
      <c r="J108" s="68">
        <v>0</v>
      </c>
      <c r="K108" s="68">
        <v>0</v>
      </c>
      <c r="L108" s="68">
        <v>0</v>
      </c>
      <c r="M108" s="68">
        <v>0</v>
      </c>
      <c r="N108" s="68">
        <v>0</v>
      </c>
      <c r="O108" s="68">
        <v>0</v>
      </c>
      <c r="P108" s="68">
        <v>0</v>
      </c>
      <c r="Q108" s="68">
        <v>148920</v>
      </c>
      <c r="R108" s="68">
        <v>148920</v>
      </c>
    </row>
    <row r="109" spans="1:18" x14ac:dyDescent="0.25">
      <c r="A109" s="162" t="s">
        <v>209</v>
      </c>
      <c r="B109" s="183"/>
      <c r="C109" s="101"/>
      <c r="D109" s="240">
        <f>CRAT!D102</f>
        <v>0</v>
      </c>
      <c r="E109" s="111"/>
      <c r="F109" s="111"/>
      <c r="G109" s="237"/>
      <c r="H109" s="237"/>
      <c r="I109" s="237"/>
      <c r="J109" s="237"/>
      <c r="K109" s="237"/>
      <c r="L109" s="237"/>
      <c r="M109" s="237"/>
      <c r="N109" s="68"/>
      <c r="O109" s="68"/>
      <c r="P109" s="68"/>
      <c r="Q109" s="68"/>
      <c r="R109" s="68"/>
    </row>
    <row r="110" spans="1:18" x14ac:dyDescent="0.25">
      <c r="A110" s="99" t="s">
        <v>210</v>
      </c>
      <c r="B110" s="183"/>
      <c r="C110" s="101"/>
      <c r="D110" s="240">
        <f>CRAT!D103</f>
        <v>0</v>
      </c>
      <c r="E110" s="106"/>
      <c r="F110" s="106"/>
      <c r="G110" s="237"/>
      <c r="H110" s="237"/>
      <c r="I110" s="237"/>
      <c r="J110" s="237"/>
      <c r="K110" s="68"/>
      <c r="L110" s="68"/>
      <c r="M110" s="68"/>
      <c r="N110" s="68"/>
      <c r="O110" s="68"/>
      <c r="P110" s="68"/>
      <c r="Q110" s="68"/>
      <c r="R110" s="68"/>
    </row>
    <row r="111" spans="1:18" x14ac:dyDescent="0.25">
      <c r="A111" s="162" t="s">
        <v>211</v>
      </c>
      <c r="B111" s="183"/>
      <c r="C111" s="101"/>
      <c r="D111" s="240">
        <f>CRAT!D104</f>
        <v>0</v>
      </c>
      <c r="E111" s="106"/>
      <c r="F111" s="106"/>
      <c r="G111" s="186"/>
      <c r="H111" s="186"/>
      <c r="I111" s="186"/>
      <c r="J111" s="186"/>
      <c r="K111" s="186"/>
      <c r="L111" s="186"/>
      <c r="M111" s="186"/>
      <c r="N111" s="186"/>
      <c r="O111" s="129"/>
      <c r="P111" s="129"/>
      <c r="Q111" s="129"/>
      <c r="R111" s="129"/>
    </row>
    <row r="112" spans="1:18" x14ac:dyDescent="0.25">
      <c r="A112" s="162" t="s">
        <v>212</v>
      </c>
      <c r="B112" s="183"/>
      <c r="C112" s="101"/>
      <c r="D112" s="240">
        <f>CRAT!D105</f>
        <v>0</v>
      </c>
      <c r="E112" s="142"/>
      <c r="F112" s="142"/>
      <c r="G112" s="186"/>
      <c r="H112" s="186"/>
      <c r="I112" s="186"/>
      <c r="J112" s="186"/>
      <c r="K112" s="186"/>
      <c r="L112" s="186"/>
      <c r="M112" s="186"/>
      <c r="N112" s="186"/>
      <c r="O112" s="129"/>
      <c r="P112" s="129"/>
      <c r="Q112" s="129"/>
      <c r="R112" s="129"/>
    </row>
    <row r="113" spans="1:18" x14ac:dyDescent="0.25">
      <c r="A113" s="162" t="s">
        <v>213</v>
      </c>
      <c r="B113" s="183"/>
      <c r="C113" s="101"/>
      <c r="D113" s="240">
        <f>CRAT!D106</f>
        <v>0</v>
      </c>
      <c r="E113" s="106"/>
      <c r="F113" s="106"/>
      <c r="G113" s="186"/>
      <c r="H113" s="186"/>
      <c r="I113" s="186"/>
      <c r="J113" s="186"/>
      <c r="K113" s="186"/>
      <c r="L113" s="186"/>
      <c r="M113" s="186"/>
      <c r="N113" s="186"/>
      <c r="O113" s="129"/>
      <c r="P113" s="129"/>
      <c r="Q113" s="129"/>
      <c r="R113" s="129"/>
    </row>
    <row r="114" spans="1:18" x14ac:dyDescent="0.25">
      <c r="A114" s="162" t="s">
        <v>214</v>
      </c>
      <c r="B114" s="183"/>
      <c r="C114" s="101"/>
      <c r="D114" s="240">
        <f>CRAT!D107</f>
        <v>0</v>
      </c>
      <c r="E114" s="142"/>
      <c r="F114" s="142"/>
      <c r="G114" s="186"/>
      <c r="H114" s="186"/>
      <c r="I114" s="186"/>
      <c r="J114" s="186"/>
      <c r="K114" s="186"/>
      <c r="L114" s="186"/>
      <c r="M114" s="186"/>
      <c r="N114" s="186"/>
      <c r="O114" s="129"/>
      <c r="P114" s="129"/>
      <c r="Q114" s="129"/>
      <c r="R114" s="129"/>
    </row>
    <row r="115" spans="1:18" x14ac:dyDescent="0.25">
      <c r="A115" s="162" t="s">
        <v>215</v>
      </c>
      <c r="B115" s="183"/>
      <c r="C115" s="101"/>
      <c r="D115" s="240">
        <f>CRAT!D108</f>
        <v>0</v>
      </c>
      <c r="E115" s="142"/>
      <c r="F115" s="142"/>
      <c r="G115" s="186"/>
      <c r="H115" s="186"/>
      <c r="I115" s="186"/>
      <c r="J115" s="186"/>
      <c r="K115" s="186"/>
      <c r="L115" s="186"/>
      <c r="M115" s="186"/>
      <c r="N115" s="186"/>
      <c r="O115" s="129"/>
      <c r="P115" s="129"/>
      <c r="Q115" s="129"/>
      <c r="R115" s="129"/>
    </row>
    <row r="116" spans="1:18" x14ac:dyDescent="0.25">
      <c r="A116" s="162" t="s">
        <v>216</v>
      </c>
      <c r="B116" s="183"/>
      <c r="C116" s="101"/>
      <c r="D116" s="240">
        <f>CRAT!D109</f>
        <v>0</v>
      </c>
      <c r="E116" s="106"/>
      <c r="F116" s="106"/>
      <c r="G116" s="186"/>
      <c r="H116" s="186"/>
      <c r="I116" s="186"/>
      <c r="J116" s="186"/>
      <c r="K116" s="186"/>
      <c r="L116" s="186"/>
      <c r="M116" s="186"/>
      <c r="N116" s="186"/>
      <c r="O116" s="129"/>
      <c r="P116" s="129"/>
      <c r="Q116" s="129"/>
      <c r="R116" s="129"/>
    </row>
    <row r="117" spans="1:18" x14ac:dyDescent="0.25">
      <c r="A117" s="162" t="s">
        <v>217</v>
      </c>
      <c r="B117" s="183"/>
      <c r="C117" s="101"/>
      <c r="D117" s="240">
        <f>CRAT!D110</f>
        <v>0</v>
      </c>
      <c r="E117" s="106"/>
      <c r="F117" s="106"/>
      <c r="G117" s="186"/>
      <c r="H117" s="186"/>
      <c r="I117" s="186"/>
      <c r="J117" s="186"/>
      <c r="K117" s="186"/>
      <c r="L117" s="186"/>
      <c r="M117" s="186"/>
      <c r="N117" s="186"/>
      <c r="O117" s="129"/>
      <c r="P117" s="129"/>
      <c r="Q117" s="129"/>
      <c r="R117" s="129"/>
    </row>
    <row r="118" spans="1:18" x14ac:dyDescent="0.25">
      <c r="A118" s="162" t="s">
        <v>218</v>
      </c>
      <c r="B118" s="183"/>
      <c r="C118" s="101"/>
      <c r="D118" s="240">
        <f>CRAT!D111</f>
        <v>0</v>
      </c>
      <c r="E118" s="111"/>
      <c r="F118" s="111"/>
      <c r="G118" s="186"/>
      <c r="H118" s="186"/>
      <c r="I118" s="186"/>
      <c r="J118" s="186"/>
      <c r="K118" s="186"/>
      <c r="L118" s="186"/>
      <c r="M118" s="186"/>
      <c r="N118" s="186"/>
      <c r="O118" s="129"/>
      <c r="P118" s="129"/>
      <c r="Q118" s="129"/>
      <c r="R118" s="129"/>
    </row>
    <row r="119" spans="1:18" x14ac:dyDescent="0.25">
      <c r="A119" s="185" t="s">
        <v>219</v>
      </c>
      <c r="B119" s="183"/>
      <c r="C119" s="101"/>
      <c r="D119" s="240">
        <f>CRAT!D112</f>
        <v>0</v>
      </c>
      <c r="E119" s="106"/>
      <c r="F119" s="106"/>
      <c r="G119" s="186"/>
      <c r="H119" s="186"/>
      <c r="I119" s="186"/>
      <c r="J119" s="186"/>
      <c r="K119" s="186"/>
      <c r="L119" s="186"/>
      <c r="M119" s="186"/>
      <c r="N119" s="186"/>
      <c r="O119" s="129"/>
      <c r="P119" s="129"/>
      <c r="Q119" s="129"/>
      <c r="R119" s="129"/>
    </row>
    <row r="120" spans="1:18" x14ac:dyDescent="0.25">
      <c r="A120" s="99">
        <v>16</v>
      </c>
      <c r="B120" s="197" t="s">
        <v>220</v>
      </c>
      <c r="C120" s="182"/>
      <c r="D120" s="198"/>
      <c r="E120" s="106"/>
      <c r="F120" s="106"/>
      <c r="G120" s="187">
        <f>SUM(G106:G119)</f>
        <v>0</v>
      </c>
      <c r="H120" s="187">
        <f t="shared" ref="H120:R120" si="5">SUM(H106:H119)</f>
        <v>0</v>
      </c>
      <c r="I120" s="187">
        <f t="shared" si="5"/>
        <v>199000</v>
      </c>
      <c r="J120" s="187">
        <f t="shared" si="5"/>
        <v>199000</v>
      </c>
      <c r="K120" s="187">
        <f t="shared" si="5"/>
        <v>260999.99999999904</v>
      </c>
      <c r="L120" s="187">
        <f t="shared" si="5"/>
        <v>261000</v>
      </c>
      <c r="M120" s="187">
        <f t="shared" si="5"/>
        <v>339999.99999999569</v>
      </c>
      <c r="N120" s="187">
        <f t="shared" si="5"/>
        <v>400999.99999999569</v>
      </c>
      <c r="O120" s="187">
        <f t="shared" si="5"/>
        <v>400999.99999999569</v>
      </c>
      <c r="P120" s="187">
        <f t="shared" si="5"/>
        <v>400999.99999998586</v>
      </c>
      <c r="Q120" s="187">
        <f t="shared" si="5"/>
        <v>549920.00000000023</v>
      </c>
      <c r="R120" s="187">
        <f t="shared" si="5"/>
        <v>549920.00000000023</v>
      </c>
    </row>
    <row r="121" spans="1:18" x14ac:dyDescent="0.25">
      <c r="A121" s="99"/>
      <c r="B121" s="163"/>
      <c r="C121" s="200"/>
      <c r="D121" s="201"/>
      <c r="E121" s="121"/>
      <c r="F121" s="121"/>
      <c r="G121" s="121"/>
      <c r="H121" s="121"/>
      <c r="I121" s="121"/>
      <c r="J121" s="121"/>
      <c r="K121" s="121"/>
      <c r="L121" s="121"/>
      <c r="M121" s="121"/>
      <c r="N121" s="121"/>
      <c r="O121" s="121"/>
      <c r="P121" s="121"/>
      <c r="Q121" s="121"/>
      <c r="R121" s="166"/>
    </row>
    <row r="122" spans="1:18" ht="15" customHeight="1" x14ac:dyDescent="0.25">
      <c r="A122" s="99">
        <v>17</v>
      </c>
      <c r="B122" s="167" t="s">
        <v>221</v>
      </c>
      <c r="C122" s="168"/>
      <c r="D122" s="169"/>
      <c r="E122" s="106"/>
      <c r="F122" s="106"/>
      <c r="G122" s="171">
        <f t="shared" ref="G122:R122" si="6">G120+G102</f>
        <v>0</v>
      </c>
      <c r="H122" s="171">
        <f t="shared" si="6"/>
        <v>0</v>
      </c>
      <c r="I122" s="171">
        <f t="shared" si="6"/>
        <v>199000</v>
      </c>
      <c r="J122" s="171">
        <f t="shared" si="6"/>
        <v>199000</v>
      </c>
      <c r="K122" s="171">
        <f t="shared" si="6"/>
        <v>260999.99999999904</v>
      </c>
      <c r="L122" s="171">
        <f t="shared" si="6"/>
        <v>261000</v>
      </c>
      <c r="M122" s="171">
        <f t="shared" si="6"/>
        <v>339999.99999999569</v>
      </c>
      <c r="N122" s="171">
        <f t="shared" si="6"/>
        <v>400999.99999999569</v>
      </c>
      <c r="O122" s="171">
        <f t="shared" si="6"/>
        <v>400999.99999999569</v>
      </c>
      <c r="P122" s="171">
        <f t="shared" si="6"/>
        <v>400999.99999998586</v>
      </c>
      <c r="Q122" s="171">
        <f t="shared" si="6"/>
        <v>549920.00000000023</v>
      </c>
      <c r="R122" s="171">
        <f t="shared" si="6"/>
        <v>549920.00000000023</v>
      </c>
    </row>
    <row r="123" spans="1:18" ht="15" customHeight="1" x14ac:dyDescent="0.25">
      <c r="A123" s="99"/>
      <c r="B123" s="172"/>
      <c r="C123" s="173"/>
      <c r="D123" s="174"/>
      <c r="E123" s="289"/>
      <c r="F123" s="289"/>
      <c r="G123" s="95"/>
      <c r="H123" s="95"/>
      <c r="I123" s="95"/>
      <c r="J123" s="95"/>
      <c r="K123" s="95"/>
      <c r="L123" s="95"/>
      <c r="M123" s="95"/>
      <c r="N123" s="95"/>
      <c r="O123" s="95"/>
      <c r="P123" s="95"/>
      <c r="Q123" s="95"/>
      <c r="R123" s="95"/>
    </row>
    <row r="124" spans="1:18" ht="15" customHeight="1" x14ac:dyDescent="0.25">
      <c r="A124" s="99" t="s">
        <v>222</v>
      </c>
      <c r="B124" s="197" t="s">
        <v>223</v>
      </c>
      <c r="C124" s="168"/>
      <c r="D124" s="169"/>
      <c r="E124" s="106"/>
      <c r="F124" s="106"/>
      <c r="G124" s="171"/>
      <c r="H124" s="171"/>
      <c r="I124" s="171"/>
      <c r="J124" s="171"/>
      <c r="K124" s="171"/>
      <c r="L124" s="171"/>
      <c r="M124" s="171"/>
      <c r="N124" s="171"/>
      <c r="O124" s="171"/>
      <c r="P124" s="171"/>
      <c r="Q124" s="171"/>
      <c r="R124" s="171"/>
    </row>
    <row r="125" spans="1:18" ht="15" customHeight="1" x14ac:dyDescent="0.25">
      <c r="A125" s="99"/>
      <c r="B125" s="290"/>
      <c r="C125" s="173"/>
      <c r="D125" s="174"/>
      <c r="E125" s="95"/>
      <c r="F125" s="95"/>
      <c r="G125" s="95"/>
      <c r="H125" s="95"/>
      <c r="I125" s="95"/>
      <c r="J125" s="95"/>
      <c r="K125" s="95"/>
      <c r="L125" s="95"/>
      <c r="M125" s="95"/>
      <c r="N125" s="95"/>
      <c r="O125" s="95"/>
      <c r="P125" s="95"/>
      <c r="Q125" s="95"/>
      <c r="R125" s="95"/>
    </row>
    <row r="126" spans="1:18" ht="18.75" x14ac:dyDescent="0.3">
      <c r="A126" s="99"/>
      <c r="B126" s="54" t="s">
        <v>224</v>
      </c>
      <c r="C126" s="176"/>
      <c r="D126" s="174"/>
      <c r="E126" s="177"/>
      <c r="F126" s="177"/>
      <c r="G126" s="177"/>
      <c r="H126" s="177"/>
      <c r="I126" s="177"/>
      <c r="J126" s="177"/>
      <c r="K126" s="177"/>
      <c r="L126" s="177"/>
      <c r="M126" s="177"/>
      <c r="N126" s="177"/>
      <c r="O126" s="96"/>
      <c r="P126" s="96"/>
      <c r="Q126" s="96"/>
      <c r="R126" s="96"/>
    </row>
    <row r="127" spans="1:18" x14ac:dyDescent="0.25">
      <c r="A127" s="99"/>
      <c r="B127" s="70"/>
      <c r="C127" s="119"/>
      <c r="D127" s="70"/>
    </row>
    <row r="128" spans="1:18" x14ac:dyDescent="0.25">
      <c r="A128" s="99"/>
      <c r="B128" s="29"/>
      <c r="C128" s="88"/>
      <c r="D128" s="291"/>
      <c r="E128" s="209" t="s">
        <v>154</v>
      </c>
      <c r="F128" s="209" t="s">
        <v>155</v>
      </c>
      <c r="G128" s="56" t="s">
        <v>119</v>
      </c>
      <c r="H128" s="56" t="s">
        <v>46</v>
      </c>
      <c r="I128" s="56" t="s">
        <v>47</v>
      </c>
      <c r="J128" s="56" t="s">
        <v>48</v>
      </c>
      <c r="K128" s="56" t="s">
        <v>49</v>
      </c>
      <c r="L128" s="56" t="s">
        <v>50</v>
      </c>
      <c r="M128" s="56" t="s">
        <v>51</v>
      </c>
      <c r="N128" s="56" t="s">
        <v>52</v>
      </c>
      <c r="O128" s="56" t="s">
        <v>53</v>
      </c>
      <c r="P128" s="56" t="s">
        <v>54</v>
      </c>
      <c r="Q128" s="56" t="s">
        <v>55</v>
      </c>
      <c r="R128" s="56" t="s">
        <v>56</v>
      </c>
    </row>
    <row r="129" spans="1:18" x14ac:dyDescent="0.25">
      <c r="A129" s="99">
        <v>18</v>
      </c>
      <c r="B129" s="167" t="s">
        <v>225</v>
      </c>
      <c r="C129" s="203"/>
      <c r="D129" s="292"/>
      <c r="E129" s="106"/>
      <c r="F129" s="142">
        <v>124000</v>
      </c>
      <c r="G129" s="68">
        <v>181617.79802310999</v>
      </c>
      <c r="H129" s="68">
        <v>214217.58370483899</v>
      </c>
      <c r="I129" s="68">
        <v>129130.5911433</v>
      </c>
      <c r="J129" s="68">
        <v>132074.32139396001</v>
      </c>
      <c r="K129" s="68">
        <v>132903.96557571</v>
      </c>
      <c r="L129" s="68">
        <v>138724.62212016099</v>
      </c>
      <c r="M129" s="68">
        <v>103958.79982195</v>
      </c>
      <c r="N129" s="68">
        <v>110046.36391883</v>
      </c>
      <c r="O129" s="68">
        <v>119171.73645208</v>
      </c>
      <c r="P129" s="68">
        <v>124507.7880596</v>
      </c>
      <c r="Q129" s="68">
        <v>462356.35464222799</v>
      </c>
      <c r="R129" s="68">
        <v>471169.58998678101</v>
      </c>
    </row>
    <row r="130" spans="1:18" ht="15" customHeight="1" x14ac:dyDescent="0.25">
      <c r="A130" s="99" t="s">
        <v>226</v>
      </c>
      <c r="B130" s="167" t="s">
        <v>227</v>
      </c>
      <c r="C130" s="168"/>
      <c r="D130" s="169"/>
      <c r="E130" s="293"/>
      <c r="F130" s="142">
        <v>21395.449489252314</v>
      </c>
      <c r="G130" s="68">
        <v>8921.5626867373885</v>
      </c>
      <c r="H130" s="68">
        <v>7071.4885718384721</v>
      </c>
      <c r="I130" s="68">
        <v>75100.802869761304</v>
      </c>
      <c r="J130" s="68">
        <v>98963.686404132881</v>
      </c>
      <c r="K130" s="68">
        <v>150020.66538010855</v>
      </c>
      <c r="L130" s="68">
        <v>148415.39544824196</v>
      </c>
      <c r="M130" s="68">
        <v>171021.467271328</v>
      </c>
      <c r="N130" s="68">
        <v>228186.32387162326</v>
      </c>
      <c r="O130" s="68">
        <v>227025.44943482464</v>
      </c>
      <c r="P130" s="68">
        <v>223880.86259630744</v>
      </c>
      <c r="Q130" s="68">
        <v>21544.287437699721</v>
      </c>
      <c r="R130" s="68">
        <v>20189.147837918201</v>
      </c>
    </row>
    <row r="131" spans="1:18" ht="15" customHeight="1" x14ac:dyDescent="0.25">
      <c r="A131" s="99"/>
      <c r="C131" s="173"/>
      <c r="D131" s="174"/>
      <c r="E131" s="95"/>
      <c r="F131" s="95"/>
      <c r="G131" s="95"/>
      <c r="H131" s="95"/>
      <c r="I131" s="95"/>
      <c r="J131" s="95"/>
      <c r="K131" s="95"/>
      <c r="L131" s="95"/>
      <c r="M131" s="95"/>
      <c r="N131" s="95"/>
      <c r="O131" s="95"/>
      <c r="P131" s="95"/>
      <c r="Q131" s="95"/>
      <c r="R131" s="95"/>
    </row>
    <row r="132" spans="1:18" ht="18.75" x14ac:dyDescent="0.25">
      <c r="A132" s="99"/>
      <c r="B132" s="202" t="s">
        <v>228</v>
      </c>
      <c r="C132" s="30"/>
      <c r="D132" s="29"/>
      <c r="E132" s="95"/>
      <c r="F132" s="95"/>
      <c r="G132" s="95"/>
      <c r="H132" s="95"/>
      <c r="I132" s="95"/>
      <c r="J132" s="95"/>
      <c r="K132" s="95"/>
      <c r="L132" s="95"/>
      <c r="M132" s="95"/>
      <c r="N132" s="95"/>
      <c r="O132" s="95"/>
      <c r="P132" s="95"/>
      <c r="Q132" s="95"/>
      <c r="R132" s="95"/>
    </row>
    <row r="133" spans="1:18" x14ac:dyDescent="0.25">
      <c r="A133" s="99"/>
      <c r="B133" s="29"/>
      <c r="C133" s="30"/>
      <c r="D133" s="29"/>
      <c r="E133" s="56" t="s">
        <v>154</v>
      </c>
      <c r="F133" s="56" t="s">
        <v>155</v>
      </c>
      <c r="G133" s="56" t="s">
        <v>119</v>
      </c>
      <c r="H133" s="56" t="s">
        <v>46</v>
      </c>
      <c r="I133" s="56" t="s">
        <v>47</v>
      </c>
      <c r="J133" s="56" t="s">
        <v>48</v>
      </c>
      <c r="K133" s="56" t="s">
        <v>49</v>
      </c>
      <c r="L133" s="56" t="s">
        <v>50</v>
      </c>
      <c r="M133" s="56" t="s">
        <v>51</v>
      </c>
      <c r="N133" s="56" t="s">
        <v>52</v>
      </c>
      <c r="O133" s="56" t="s">
        <v>53</v>
      </c>
      <c r="P133" s="56" t="s">
        <v>54</v>
      </c>
      <c r="Q133" s="56" t="s">
        <v>55</v>
      </c>
      <c r="R133" s="56" t="s">
        <v>56</v>
      </c>
    </row>
    <row r="134" spans="1:18" x14ac:dyDescent="0.25">
      <c r="A134" s="99">
        <v>19</v>
      </c>
      <c r="B134" s="136" t="s">
        <v>229</v>
      </c>
      <c r="C134" s="101"/>
      <c r="D134" s="203"/>
      <c r="E134" s="170"/>
      <c r="F134" s="170">
        <f>F78+F122+F124</f>
        <v>1020054.7882567863</v>
      </c>
      <c r="G134" s="294">
        <f t="shared" ref="G134:R134" si="7">G78+G122+G124</f>
        <v>1053342.7547923762</v>
      </c>
      <c r="H134" s="294">
        <f t="shared" si="7"/>
        <v>1058848.0804105175</v>
      </c>
      <c r="I134" s="294">
        <f t="shared" si="7"/>
        <v>1214005.4811724499</v>
      </c>
      <c r="J134" s="294">
        <f t="shared" si="7"/>
        <v>1237996.0790066638</v>
      </c>
      <c r="K134" s="294">
        <f t="shared" si="7"/>
        <v>1292127.8046326784</v>
      </c>
      <c r="L134" s="294">
        <f t="shared" si="7"/>
        <v>1288074.4294234258</v>
      </c>
      <c r="M134" s="294">
        <f t="shared" si="7"/>
        <v>1348230.4159120286</v>
      </c>
      <c r="N134" s="294">
        <f t="shared" si="7"/>
        <v>1402052.6890572556</v>
      </c>
      <c r="O134" s="294">
        <f t="shared" si="7"/>
        <v>1395489.4159020311</v>
      </c>
      <c r="P134" s="294">
        <f t="shared" si="7"/>
        <v>1391544.1653745763</v>
      </c>
      <c r="Q134" s="294">
        <f t="shared" si="7"/>
        <v>856076.60932071717</v>
      </c>
      <c r="R134" s="294">
        <f t="shared" si="7"/>
        <v>853442.54972418724</v>
      </c>
    </row>
    <row r="135" spans="1:18" x14ac:dyDescent="0.25">
      <c r="A135" s="99" t="s">
        <v>230</v>
      </c>
      <c r="B135" s="271" t="s">
        <v>231</v>
      </c>
      <c r="C135" s="101"/>
      <c r="D135" s="203"/>
      <c r="E135" s="170"/>
      <c r="F135" s="170">
        <f t="shared" ref="F135:R135" si="8">F75</f>
        <v>0</v>
      </c>
      <c r="G135" s="294">
        <f t="shared" si="8"/>
        <v>0</v>
      </c>
      <c r="H135" s="294">
        <f t="shared" si="8"/>
        <v>0</v>
      </c>
      <c r="I135" s="294">
        <f t="shared" si="8"/>
        <v>0</v>
      </c>
      <c r="J135" s="294">
        <f t="shared" si="8"/>
        <v>0</v>
      </c>
      <c r="K135" s="294">
        <f t="shared" si="8"/>
        <v>0</v>
      </c>
      <c r="L135" s="294">
        <f t="shared" si="8"/>
        <v>0</v>
      </c>
      <c r="M135" s="294">
        <f t="shared" si="8"/>
        <v>0</v>
      </c>
      <c r="N135" s="294">
        <f t="shared" si="8"/>
        <v>0</v>
      </c>
      <c r="O135" s="294">
        <f t="shared" si="8"/>
        <v>0</v>
      </c>
      <c r="P135" s="294">
        <f t="shared" si="8"/>
        <v>0</v>
      </c>
      <c r="Q135" s="294">
        <f t="shared" si="8"/>
        <v>0</v>
      </c>
      <c r="R135" s="294">
        <f t="shared" si="8"/>
        <v>0</v>
      </c>
    </row>
    <row r="136" spans="1:18" x14ac:dyDescent="0.25">
      <c r="A136" s="99">
        <v>20</v>
      </c>
      <c r="B136" s="136" t="s">
        <v>232</v>
      </c>
      <c r="C136" s="101"/>
      <c r="D136" s="203"/>
      <c r="E136" s="170"/>
      <c r="F136" s="170">
        <f>F129-F130</f>
        <v>102604.55051074768</v>
      </c>
      <c r="G136" s="294">
        <f t="shared" ref="G136:R136" si="9">G129-G130</f>
        <v>172696.2353363726</v>
      </c>
      <c r="H136" s="294">
        <f t="shared" si="9"/>
        <v>207146.09513300052</v>
      </c>
      <c r="I136" s="294">
        <f t="shared" si="9"/>
        <v>54029.788273538696</v>
      </c>
      <c r="J136" s="294">
        <f t="shared" si="9"/>
        <v>33110.634989827129</v>
      </c>
      <c r="K136" s="294">
        <f>K129-K130</f>
        <v>-17116.699804398551</v>
      </c>
      <c r="L136" s="294">
        <f t="shared" si="9"/>
        <v>-9690.7733280809771</v>
      </c>
      <c r="M136" s="294">
        <f t="shared" si="9"/>
        <v>-67062.667449378001</v>
      </c>
      <c r="N136" s="294">
        <f t="shared" si="9"/>
        <v>-118139.95995279326</v>
      </c>
      <c r="O136" s="294">
        <f t="shared" si="9"/>
        <v>-107853.71298274463</v>
      </c>
      <c r="P136" s="294">
        <f t="shared" si="9"/>
        <v>-99373.074536707441</v>
      </c>
      <c r="Q136" s="294">
        <f t="shared" si="9"/>
        <v>440812.06720452826</v>
      </c>
      <c r="R136" s="294">
        <f t="shared" si="9"/>
        <v>450980.44214886281</v>
      </c>
    </row>
    <row r="137" spans="1:18" x14ac:dyDescent="0.25">
      <c r="A137" s="295">
        <v>21</v>
      </c>
      <c r="B137" s="136" t="s">
        <v>233</v>
      </c>
      <c r="C137" s="101"/>
      <c r="D137" s="105"/>
      <c r="E137" s="170"/>
      <c r="F137" s="170">
        <f t="shared" ref="F137:R137" si="10">F134-F135+F136</f>
        <v>1122659.3387675339</v>
      </c>
      <c r="G137" s="294">
        <f>G134-G135+G136</f>
        <v>1226038.9901287488</v>
      </c>
      <c r="H137" s="294">
        <f t="shared" si="10"/>
        <v>1265994.175543518</v>
      </c>
      <c r="I137" s="294">
        <f t="shared" si="10"/>
        <v>1268035.2694459886</v>
      </c>
      <c r="J137" s="294">
        <f t="shared" si="10"/>
        <v>1271106.7139964909</v>
      </c>
      <c r="K137" s="294">
        <f t="shared" si="10"/>
        <v>1275011.1048282799</v>
      </c>
      <c r="L137" s="294">
        <f t="shared" si="10"/>
        <v>1278383.6560953448</v>
      </c>
      <c r="M137" s="294">
        <f t="shared" si="10"/>
        <v>1281167.7484626507</v>
      </c>
      <c r="N137" s="294">
        <f t="shared" si="10"/>
        <v>1283912.7291044623</v>
      </c>
      <c r="O137" s="294">
        <f t="shared" si="10"/>
        <v>1287635.7029192864</v>
      </c>
      <c r="P137" s="294">
        <f t="shared" si="10"/>
        <v>1292171.0908378689</v>
      </c>
      <c r="Q137" s="294">
        <f t="shared" si="10"/>
        <v>1296888.6765252454</v>
      </c>
      <c r="R137" s="294">
        <f t="shared" si="10"/>
        <v>1304422.9918730501</v>
      </c>
    </row>
    <row r="138" spans="1:18" x14ac:dyDescent="0.25">
      <c r="A138" s="99">
        <v>22</v>
      </c>
      <c r="B138" s="136" t="s">
        <v>234</v>
      </c>
      <c r="C138" s="101"/>
      <c r="D138" s="105"/>
      <c r="E138" s="170"/>
      <c r="F138" s="170">
        <f t="shared" ref="F138:R138" si="11">F17</f>
        <v>1122659.3387675341</v>
      </c>
      <c r="G138" s="171">
        <f>G17</f>
        <v>1226038.9901287491</v>
      </c>
      <c r="H138" s="171">
        <f t="shared" si="11"/>
        <v>1265994.175543518</v>
      </c>
      <c r="I138" s="171">
        <f t="shared" si="11"/>
        <v>1268035.2694459886</v>
      </c>
      <c r="J138" s="171">
        <f t="shared" si="11"/>
        <v>1271106.7139964907</v>
      </c>
      <c r="K138" s="171">
        <f t="shared" si="11"/>
        <v>1275011.1048282799</v>
      </c>
      <c r="L138" s="171">
        <f t="shared" si="11"/>
        <v>1278383.6560953448</v>
      </c>
      <c r="M138" s="171">
        <f t="shared" si="11"/>
        <v>1281167.7484626507</v>
      </c>
      <c r="N138" s="171">
        <f t="shared" si="11"/>
        <v>1283912.7291044623</v>
      </c>
      <c r="O138" s="171">
        <f t="shared" si="11"/>
        <v>1287635.7029192864</v>
      </c>
      <c r="P138" s="171">
        <f t="shared" si="11"/>
        <v>1292171.0908378689</v>
      </c>
      <c r="Q138" s="171">
        <f t="shared" si="11"/>
        <v>1296888.6765252457</v>
      </c>
      <c r="R138" s="171">
        <f t="shared" si="11"/>
        <v>1304422.9918730501</v>
      </c>
    </row>
    <row r="139" spans="1:18" x14ac:dyDescent="0.25">
      <c r="A139" s="99">
        <v>23</v>
      </c>
      <c r="B139" s="136" t="s">
        <v>235</v>
      </c>
      <c r="C139" s="101"/>
      <c r="D139" s="203"/>
      <c r="E139" s="170"/>
      <c r="F139" s="170">
        <f>F137-F138</f>
        <v>0</v>
      </c>
      <c r="G139" s="171">
        <f t="shared" ref="G139:R139" si="12">G137-G138</f>
        <v>0</v>
      </c>
      <c r="H139" s="171">
        <f t="shared" si="12"/>
        <v>0</v>
      </c>
      <c r="I139" s="171">
        <f t="shared" si="12"/>
        <v>0</v>
      </c>
      <c r="J139" s="171">
        <f t="shared" si="12"/>
        <v>0</v>
      </c>
      <c r="K139" s="171">
        <f t="shared" si="12"/>
        <v>0</v>
      </c>
      <c r="L139" s="171">
        <f t="shared" si="12"/>
        <v>0</v>
      </c>
      <c r="M139" s="171">
        <f t="shared" si="12"/>
        <v>0</v>
      </c>
      <c r="N139" s="171">
        <f t="shared" si="12"/>
        <v>0</v>
      </c>
      <c r="O139" s="171">
        <f t="shared" si="12"/>
        <v>0</v>
      </c>
      <c r="P139" s="171">
        <f t="shared" si="12"/>
        <v>0</v>
      </c>
      <c r="Q139" s="171">
        <f t="shared" si="12"/>
        <v>0</v>
      </c>
      <c r="R139" s="171">
        <f t="shared" si="12"/>
        <v>0</v>
      </c>
    </row>
    <row r="140" spans="1:18" s="28" customFormat="1" x14ac:dyDescent="0.25">
      <c r="A140" s="162"/>
      <c r="B140" s="194"/>
      <c r="C140" s="194"/>
      <c r="D140" s="194"/>
      <c r="E140" s="205"/>
      <c r="F140" s="205"/>
      <c r="G140" s="205"/>
      <c r="H140" s="205"/>
      <c r="I140" s="205"/>
      <c r="J140" s="205"/>
      <c r="K140" s="205"/>
      <c r="L140" s="205"/>
      <c r="M140" s="205"/>
      <c r="N140" s="205"/>
      <c r="O140" s="205"/>
      <c r="P140" s="62"/>
      <c r="Q140" s="62"/>
      <c r="R140" s="62"/>
    </row>
    <row r="141" spans="1:18" x14ac:dyDescent="0.25">
      <c r="A141" s="99"/>
    </row>
    <row r="142" spans="1:18" x14ac:dyDescent="0.25">
      <c r="A142" s="99"/>
    </row>
    <row r="143" spans="1:18" x14ac:dyDescent="0.25">
      <c r="A143" s="99"/>
    </row>
    <row r="144" spans="1:18" x14ac:dyDescent="0.25">
      <c r="A144" s="99"/>
    </row>
    <row r="145" spans="1:1" x14ac:dyDescent="0.25">
      <c r="A145" s="99"/>
    </row>
    <row r="146" spans="1:1" x14ac:dyDescent="0.25">
      <c r="A146" s="99"/>
    </row>
    <row r="147" spans="1:1" x14ac:dyDescent="0.25">
      <c r="A147" s="99"/>
    </row>
    <row r="148" spans="1:1" x14ac:dyDescent="0.25">
      <c r="A148" s="99"/>
    </row>
    <row r="149" spans="1:1" x14ac:dyDescent="0.25">
      <c r="A149" s="99"/>
    </row>
    <row r="150" spans="1:1" x14ac:dyDescent="0.25">
      <c r="A150" s="99"/>
    </row>
  </sheetData>
  <dataConsolidate/>
  <mergeCells count="1">
    <mergeCell ref="E9:F9"/>
  </mergeCells>
  <printOptions horizontalCentered="1"/>
  <pageMargins left="0.44" right="0.5" top="0.52" bottom="0.42" header="0.52" footer="0.4"/>
  <pageSetup scale="29"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S168"/>
  <sheetViews>
    <sheetView topLeftCell="A82" zoomScale="55" zoomScaleNormal="55" workbookViewId="0">
      <selection activeCell="B44" sqref="B44"/>
    </sheetView>
  </sheetViews>
  <sheetFormatPr defaultColWidth="10" defaultRowHeight="15.75" x14ac:dyDescent="0.25"/>
  <cols>
    <col min="1" max="1" width="10" style="235"/>
    <col min="2" max="2" width="74.7109375" style="194" customWidth="1"/>
    <col min="3" max="3" width="16.7109375" style="194" customWidth="1"/>
    <col min="4" max="4" width="21.28515625" style="194" customWidth="1"/>
    <col min="5" max="5" width="10.7109375" style="205" customWidth="1"/>
    <col min="6" max="9" width="13.42578125" style="205" bestFit="1" customWidth="1"/>
    <col min="10" max="10" width="58.42578125" style="205" bestFit="1" customWidth="1"/>
    <col min="11" max="15" width="13" style="205" bestFit="1" customWidth="1"/>
    <col min="16" max="16" width="12.7109375" style="62" bestFit="1" customWidth="1"/>
    <col min="17" max="18" width="13" style="62" bestFit="1" customWidth="1"/>
    <col min="19" max="131" width="7.85546875" style="62" customWidth="1"/>
    <col min="132" max="16384" width="10" style="62"/>
  </cols>
  <sheetData>
    <row r="1" spans="1:18" s="28" customFormat="1" x14ac:dyDescent="0.25">
      <c r="A1" s="206"/>
      <c r="B1" s="29" t="s">
        <v>12</v>
      </c>
      <c r="C1" s="29"/>
      <c r="D1" s="30"/>
      <c r="E1" s="31"/>
      <c r="F1" s="31"/>
      <c r="G1" s="31"/>
      <c r="H1" s="31"/>
      <c r="I1" s="31"/>
      <c r="J1" s="31"/>
      <c r="K1" s="31"/>
      <c r="L1" s="31"/>
      <c r="M1" s="31"/>
      <c r="N1" s="31"/>
    </row>
    <row r="2" spans="1:18" s="28" customFormat="1" x14ac:dyDescent="0.25">
      <c r="A2" s="206"/>
      <c r="B2" s="29" t="s">
        <v>13</v>
      </c>
      <c r="C2" s="29"/>
      <c r="D2" s="30"/>
      <c r="E2" s="31"/>
      <c r="F2" s="31"/>
      <c r="G2" s="31"/>
      <c r="H2" s="31"/>
      <c r="I2" s="31"/>
      <c r="J2" s="31"/>
      <c r="K2" s="31"/>
      <c r="L2" s="31"/>
      <c r="M2" s="31"/>
      <c r="N2" s="31"/>
    </row>
    <row r="3" spans="1:18" s="32" customFormat="1" x14ac:dyDescent="0.25">
      <c r="A3" s="206"/>
      <c r="B3" s="12" t="s">
        <v>14</v>
      </c>
      <c r="C3" s="33"/>
      <c r="D3" s="34"/>
    </row>
    <row r="4" spans="1:18" s="32" customFormat="1" x14ac:dyDescent="0.25">
      <c r="A4" s="206"/>
      <c r="B4" s="35" t="s">
        <v>236</v>
      </c>
      <c r="C4" s="33"/>
      <c r="D4" s="36"/>
    </row>
    <row r="5" spans="1:18" s="32" customFormat="1" x14ac:dyDescent="0.25">
      <c r="A5" s="206"/>
      <c r="B5" s="14" t="s">
        <v>237</v>
      </c>
      <c r="C5" s="33"/>
      <c r="D5" s="36"/>
    </row>
    <row r="6" spans="1:18" s="32" customFormat="1" x14ac:dyDescent="0.25">
      <c r="A6" s="206"/>
      <c r="B6" s="36"/>
      <c r="D6" s="36"/>
    </row>
    <row r="7" spans="1:18" s="32" customFormat="1" ht="15.75" customHeight="1" x14ac:dyDescent="0.25">
      <c r="A7" s="206"/>
      <c r="B7" s="37" t="s">
        <v>41</v>
      </c>
      <c r="C7" s="30"/>
      <c r="D7" s="30"/>
      <c r="E7" s="38"/>
      <c r="F7" s="38"/>
      <c r="G7" s="38"/>
      <c r="I7" s="39"/>
      <c r="J7" s="40"/>
      <c r="K7" s="40"/>
      <c r="L7" s="40"/>
      <c r="M7" s="40"/>
      <c r="N7" s="40"/>
      <c r="O7" s="40"/>
    </row>
    <row r="8" spans="1:18" s="32" customFormat="1" x14ac:dyDescent="0.25">
      <c r="A8" s="206"/>
      <c r="B8" s="29"/>
      <c r="C8" s="41"/>
      <c r="D8" s="29"/>
      <c r="E8" s="42"/>
      <c r="F8" s="42"/>
      <c r="G8" s="42"/>
      <c r="H8" s="42"/>
      <c r="I8" s="42"/>
      <c r="J8" s="43" t="s">
        <v>42</v>
      </c>
      <c r="K8" s="46"/>
      <c r="L8" s="46"/>
      <c r="M8" s="46"/>
      <c r="N8" s="46"/>
      <c r="O8" s="48"/>
      <c r="P8" s="49"/>
      <c r="Q8" s="49"/>
      <c r="R8" s="49"/>
    </row>
    <row r="9" spans="1:18" s="32" customFormat="1" x14ac:dyDescent="0.25">
      <c r="A9" s="206"/>
      <c r="B9" s="41"/>
      <c r="C9" s="41"/>
      <c r="D9" s="29"/>
      <c r="E9" s="95" t="s">
        <v>238</v>
      </c>
      <c r="F9" s="95"/>
      <c r="G9" s="296"/>
      <c r="H9" s="52"/>
      <c r="I9" s="52"/>
      <c r="J9" s="51"/>
      <c r="K9" s="47"/>
      <c r="L9" s="47"/>
      <c r="M9" s="47"/>
      <c r="N9" s="47"/>
      <c r="O9" s="48"/>
      <c r="P9" s="49"/>
      <c r="Q9" s="49"/>
      <c r="R9" s="49"/>
    </row>
    <row r="10" spans="1:18" ht="15.75" customHeight="1" x14ac:dyDescent="0.3">
      <c r="B10" s="54" t="s">
        <v>239</v>
      </c>
      <c r="C10" s="87"/>
      <c r="D10" s="88"/>
      <c r="E10" s="95" t="s">
        <v>240</v>
      </c>
      <c r="F10" s="95"/>
      <c r="G10" s="89"/>
      <c r="H10" s="89"/>
      <c r="I10" s="89"/>
      <c r="J10" s="89"/>
      <c r="K10" s="89"/>
      <c r="L10" s="89"/>
      <c r="M10" s="89"/>
      <c r="N10" s="89"/>
      <c r="O10" s="89"/>
      <c r="P10" s="89"/>
      <c r="Q10" s="89"/>
      <c r="R10" s="89"/>
    </row>
    <row r="11" spans="1:18" ht="15.75" customHeight="1" x14ac:dyDescent="0.25">
      <c r="B11" s="70" t="s">
        <v>241</v>
      </c>
      <c r="C11" s="91"/>
      <c r="D11" s="236"/>
      <c r="G11" s="95"/>
      <c r="H11" s="95"/>
      <c r="I11" s="95"/>
      <c r="J11" s="95"/>
      <c r="K11" s="95"/>
      <c r="L11" s="95"/>
      <c r="M11" s="95"/>
      <c r="N11" s="95"/>
      <c r="O11" s="96"/>
      <c r="P11" s="96"/>
      <c r="Q11" s="96"/>
      <c r="R11" s="96"/>
    </row>
    <row r="12" spans="1:18" x14ac:dyDescent="0.25">
      <c r="A12" s="99"/>
      <c r="B12" s="97" t="s">
        <v>72</v>
      </c>
      <c r="C12" s="88"/>
      <c r="D12" s="98" t="s">
        <v>242</v>
      </c>
      <c r="E12" s="56" t="s">
        <v>154</v>
      </c>
      <c r="F12" s="56" t="s">
        <v>155</v>
      </c>
      <c r="G12" s="56" t="s">
        <v>119</v>
      </c>
      <c r="H12" s="56" t="s">
        <v>46</v>
      </c>
      <c r="I12" s="56" t="s">
        <v>47</v>
      </c>
      <c r="J12" s="56" t="s">
        <v>48</v>
      </c>
      <c r="K12" s="56" t="s">
        <v>49</v>
      </c>
      <c r="L12" s="56" t="s">
        <v>50</v>
      </c>
      <c r="M12" s="56" t="s">
        <v>51</v>
      </c>
      <c r="N12" s="56" t="s">
        <v>52</v>
      </c>
      <c r="O12" s="56" t="s">
        <v>53</v>
      </c>
      <c r="P12" s="56" t="s">
        <v>54</v>
      </c>
      <c r="Q12" s="56" t="s">
        <v>55</v>
      </c>
      <c r="R12" s="56" t="s">
        <v>56</v>
      </c>
    </row>
    <row r="13" spans="1:18" x14ac:dyDescent="0.25">
      <c r="A13" s="99" t="s">
        <v>243</v>
      </c>
      <c r="B13" s="100" t="s">
        <v>0</v>
      </c>
      <c r="C13" s="297"/>
      <c r="D13" s="305">
        <v>0.42799999999999999</v>
      </c>
      <c r="E13" s="126">
        <v>0</v>
      </c>
      <c r="F13" s="126">
        <v>0</v>
      </c>
      <c r="G13" s="299">
        <v>0</v>
      </c>
      <c r="H13" s="299">
        <v>0</v>
      </c>
      <c r="I13" s="299">
        <v>0</v>
      </c>
      <c r="J13" s="299">
        <v>0</v>
      </c>
      <c r="K13" s="299">
        <v>0</v>
      </c>
      <c r="L13" s="299">
        <v>0</v>
      </c>
      <c r="M13" s="299">
        <v>0</v>
      </c>
      <c r="N13" s="299">
        <v>0</v>
      </c>
      <c r="O13" s="299">
        <v>0</v>
      </c>
      <c r="P13" s="299">
        <v>0</v>
      </c>
      <c r="Q13" s="299">
        <v>0</v>
      </c>
      <c r="R13" s="299">
        <v>0</v>
      </c>
    </row>
    <row r="14" spans="1:18" x14ac:dyDescent="0.25">
      <c r="A14" s="99" t="s">
        <v>244</v>
      </c>
      <c r="B14" s="107"/>
      <c r="C14" s="297"/>
      <c r="D14" s="298"/>
      <c r="E14" s="170"/>
      <c r="F14" s="170"/>
      <c r="G14" s="171"/>
      <c r="H14" s="171"/>
      <c r="I14" s="171"/>
      <c r="J14" s="171"/>
      <c r="K14" s="171"/>
      <c r="L14" s="171"/>
      <c r="M14" s="171"/>
      <c r="N14" s="171"/>
      <c r="O14" s="300"/>
      <c r="P14" s="300"/>
      <c r="Q14" s="300"/>
      <c r="R14" s="300"/>
    </row>
    <row r="15" spans="1:18" x14ac:dyDescent="0.25">
      <c r="A15" s="99" t="s">
        <v>245</v>
      </c>
      <c r="B15" s="107"/>
      <c r="C15" s="297"/>
      <c r="D15" s="298"/>
      <c r="E15" s="170"/>
      <c r="F15" s="170"/>
      <c r="G15" s="171"/>
      <c r="H15" s="171"/>
      <c r="I15" s="171"/>
      <c r="J15" s="171"/>
      <c r="K15" s="171"/>
      <c r="L15" s="171"/>
      <c r="M15" s="171"/>
      <c r="N15" s="171"/>
      <c r="O15" s="300"/>
      <c r="P15" s="300"/>
      <c r="Q15" s="300"/>
      <c r="R15" s="300"/>
    </row>
    <row r="16" spans="1:18" x14ac:dyDescent="0.25">
      <c r="A16" s="99" t="s">
        <v>246</v>
      </c>
      <c r="B16" s="100"/>
      <c r="C16" s="297"/>
      <c r="D16" s="298"/>
      <c r="E16" s="301"/>
      <c r="F16" s="301"/>
      <c r="G16" s="298"/>
      <c r="H16" s="298"/>
      <c r="I16" s="298"/>
      <c r="J16" s="298"/>
      <c r="K16" s="298"/>
      <c r="L16" s="298"/>
      <c r="M16" s="298"/>
      <c r="N16" s="298"/>
      <c r="O16" s="300"/>
      <c r="P16" s="300"/>
      <c r="Q16" s="300"/>
      <c r="R16" s="300"/>
    </row>
    <row r="17" spans="1:18" x14ac:dyDescent="0.25">
      <c r="A17" s="99" t="s">
        <v>247</v>
      </c>
      <c r="B17" s="109"/>
      <c r="C17" s="297"/>
      <c r="D17" s="298"/>
      <c r="E17" s="302"/>
      <c r="F17" s="302"/>
      <c r="G17" s="303"/>
      <c r="H17" s="303"/>
      <c r="I17" s="303"/>
      <c r="J17" s="303"/>
      <c r="K17" s="303"/>
      <c r="L17" s="303"/>
      <c r="M17" s="303"/>
      <c r="N17" s="303"/>
      <c r="O17" s="304"/>
      <c r="P17" s="304"/>
      <c r="Q17" s="304"/>
      <c r="R17" s="304"/>
    </row>
    <row r="18" spans="1:18" x14ac:dyDescent="0.25">
      <c r="A18" s="99" t="s">
        <v>248</v>
      </c>
      <c r="B18" s="109"/>
      <c r="C18" s="297"/>
      <c r="D18" s="298"/>
      <c r="E18" s="302"/>
      <c r="F18" s="302"/>
      <c r="G18" s="303"/>
      <c r="H18" s="303"/>
      <c r="I18" s="303"/>
      <c r="J18" s="303"/>
      <c r="K18" s="303"/>
      <c r="L18" s="303"/>
      <c r="M18" s="303"/>
      <c r="N18" s="303"/>
      <c r="O18" s="304"/>
      <c r="P18" s="304"/>
      <c r="Q18" s="304"/>
      <c r="R18" s="304"/>
    </row>
    <row r="19" spans="1:18" x14ac:dyDescent="0.25">
      <c r="A19" s="99" t="s">
        <v>249</v>
      </c>
      <c r="B19" s="109"/>
      <c r="C19" s="297"/>
      <c r="D19" s="298"/>
      <c r="E19" s="302"/>
      <c r="F19" s="302"/>
      <c r="G19" s="303"/>
      <c r="H19" s="303"/>
      <c r="I19" s="303"/>
      <c r="J19" s="303"/>
      <c r="K19" s="303"/>
      <c r="L19" s="303"/>
      <c r="M19" s="303"/>
      <c r="N19" s="303"/>
      <c r="O19" s="304"/>
      <c r="P19" s="304"/>
      <c r="Q19" s="304"/>
      <c r="R19" s="304"/>
    </row>
    <row r="20" spans="1:18" x14ac:dyDescent="0.25">
      <c r="A20" s="99"/>
      <c r="B20" s="114"/>
      <c r="C20" s="30"/>
      <c r="D20" s="29"/>
      <c r="E20" s="115"/>
      <c r="F20" s="116"/>
      <c r="G20" s="116"/>
      <c r="H20" s="116"/>
      <c r="I20" s="116"/>
      <c r="J20" s="116"/>
      <c r="K20" s="116"/>
      <c r="L20" s="116"/>
      <c r="M20" s="116"/>
      <c r="N20" s="116"/>
      <c r="O20" s="117"/>
      <c r="P20" s="117"/>
      <c r="Q20" s="117"/>
      <c r="R20" s="118"/>
    </row>
    <row r="21" spans="1:18" x14ac:dyDescent="0.25">
      <c r="A21" s="99"/>
      <c r="B21" s="70" t="s">
        <v>81</v>
      </c>
      <c r="C21" s="119"/>
      <c r="D21" s="70"/>
      <c r="E21" s="120"/>
      <c r="F21" s="121"/>
      <c r="G21" s="121"/>
      <c r="H21" s="121"/>
      <c r="I21" s="121"/>
      <c r="J21" s="121"/>
      <c r="K21" s="121"/>
      <c r="L21" s="121"/>
      <c r="M21" s="121"/>
      <c r="N21" s="121"/>
      <c r="O21" s="122"/>
      <c r="P21" s="122"/>
      <c r="Q21" s="122"/>
      <c r="R21" s="123"/>
    </row>
    <row r="22" spans="1:18" x14ac:dyDescent="0.25">
      <c r="A22" s="99"/>
      <c r="B22" s="97" t="s">
        <v>82</v>
      </c>
      <c r="C22" s="88"/>
      <c r="D22" s="98" t="s">
        <v>250</v>
      </c>
      <c r="E22" s="56" t="s">
        <v>154</v>
      </c>
      <c r="F22" s="56" t="s">
        <v>155</v>
      </c>
      <c r="G22" s="56" t="s">
        <v>119</v>
      </c>
      <c r="H22" s="56" t="s">
        <v>46</v>
      </c>
      <c r="I22" s="56" t="s">
        <v>47</v>
      </c>
      <c r="J22" s="56" t="s">
        <v>48</v>
      </c>
      <c r="K22" s="56" t="s">
        <v>49</v>
      </c>
      <c r="L22" s="56" t="s">
        <v>50</v>
      </c>
      <c r="M22" s="56" t="s">
        <v>51</v>
      </c>
      <c r="N22" s="56" t="s">
        <v>52</v>
      </c>
      <c r="O22" s="56" t="s">
        <v>53</v>
      </c>
      <c r="P22" s="56" t="s">
        <v>54</v>
      </c>
      <c r="Q22" s="56" t="s">
        <v>55</v>
      </c>
      <c r="R22" s="56" t="s">
        <v>56</v>
      </c>
    </row>
    <row r="23" spans="1:18" x14ac:dyDescent="0.25">
      <c r="A23" s="99" t="s">
        <v>251</v>
      </c>
      <c r="B23" s="100" t="s">
        <v>379</v>
      </c>
      <c r="C23" s="297"/>
      <c r="D23" s="305">
        <v>0.42599999999999999</v>
      </c>
      <c r="E23" s="306"/>
      <c r="F23" s="306">
        <v>0.30655432155495477</v>
      </c>
      <c r="G23" s="398">
        <v>0.31910933175601969</v>
      </c>
      <c r="H23" s="398">
        <v>0.32099554643319889</v>
      </c>
      <c r="I23" s="398">
        <v>0.30309784346781637</v>
      </c>
      <c r="J23" s="398">
        <v>0.30021262143707755</v>
      </c>
      <c r="K23" s="398">
        <v>0.29880446840313973</v>
      </c>
      <c r="L23" s="398">
        <v>0.29880061126489565</v>
      </c>
      <c r="M23" s="398">
        <v>0.29391493293401955</v>
      </c>
      <c r="N23" s="398">
        <v>0.29308014198210197</v>
      </c>
      <c r="O23" s="398">
        <v>0.29175907679358665</v>
      </c>
      <c r="P23" s="398">
        <v>0.29202759436592512</v>
      </c>
      <c r="Q23" s="398">
        <v>0</v>
      </c>
      <c r="R23" s="398">
        <v>0</v>
      </c>
    </row>
    <row r="24" spans="1:18" x14ac:dyDescent="0.25">
      <c r="A24" s="99" t="s">
        <v>252</v>
      </c>
      <c r="B24" s="100"/>
      <c r="C24" s="297"/>
      <c r="D24" s="305"/>
      <c r="E24" s="306"/>
      <c r="F24" s="306"/>
      <c r="G24" s="397"/>
      <c r="H24" s="397"/>
      <c r="I24" s="397"/>
      <c r="J24" s="397"/>
      <c r="K24" s="397"/>
      <c r="L24" s="397"/>
      <c r="M24" s="397"/>
      <c r="N24" s="397"/>
      <c r="O24" s="397"/>
      <c r="P24" s="397"/>
      <c r="Q24" s="299"/>
      <c r="R24" s="299"/>
    </row>
    <row r="25" spans="1:18" x14ac:dyDescent="0.25">
      <c r="A25" s="99" t="s">
        <v>253</v>
      </c>
      <c r="B25" s="100"/>
      <c r="C25" s="297"/>
      <c r="D25" s="298"/>
      <c r="E25" s="126"/>
      <c r="F25" s="126"/>
      <c r="G25" s="299"/>
      <c r="H25" s="299"/>
      <c r="I25" s="299"/>
      <c r="J25" s="299"/>
      <c r="K25" s="299"/>
      <c r="L25" s="299"/>
      <c r="M25" s="299"/>
      <c r="N25" s="299"/>
      <c r="O25" s="299"/>
      <c r="P25" s="299"/>
      <c r="Q25" s="299"/>
      <c r="R25" s="299"/>
    </row>
    <row r="26" spans="1:18" x14ac:dyDescent="0.25">
      <c r="A26" s="99" t="s">
        <v>254</v>
      </c>
      <c r="B26" s="100"/>
      <c r="C26" s="297"/>
      <c r="D26" s="298"/>
      <c r="E26" s="126"/>
      <c r="F26" s="126"/>
      <c r="G26" s="299"/>
      <c r="H26" s="299"/>
      <c r="I26" s="299"/>
      <c r="J26" s="299"/>
      <c r="K26" s="299"/>
      <c r="L26" s="299"/>
      <c r="M26" s="299"/>
      <c r="N26" s="299"/>
      <c r="O26" s="299"/>
      <c r="P26" s="299"/>
      <c r="Q26" s="299"/>
      <c r="R26" s="299"/>
    </row>
    <row r="27" spans="1:18" x14ac:dyDescent="0.25">
      <c r="A27" s="99" t="s">
        <v>255</v>
      </c>
      <c r="B27" s="100"/>
      <c r="C27" s="297"/>
      <c r="D27" s="298"/>
      <c r="E27" s="301"/>
      <c r="F27" s="301"/>
      <c r="G27" s="298"/>
      <c r="H27" s="298"/>
      <c r="I27" s="298"/>
      <c r="J27" s="298"/>
      <c r="K27" s="298"/>
      <c r="L27" s="298"/>
      <c r="M27" s="298"/>
      <c r="N27" s="298"/>
      <c r="O27" s="300"/>
      <c r="P27" s="300"/>
      <c r="Q27" s="300"/>
      <c r="R27" s="300"/>
    </row>
    <row r="28" spans="1:18" x14ac:dyDescent="0.25">
      <c r="A28" s="99" t="s">
        <v>256</v>
      </c>
      <c r="B28" s="109"/>
      <c r="C28" s="307"/>
      <c r="D28" s="303"/>
      <c r="E28" s="302"/>
      <c r="F28" s="302"/>
      <c r="G28" s="303"/>
      <c r="H28" s="303"/>
      <c r="I28" s="303"/>
      <c r="J28" s="303"/>
      <c r="K28" s="303"/>
      <c r="L28" s="303"/>
      <c r="M28" s="303"/>
      <c r="N28" s="303"/>
      <c r="O28" s="304"/>
      <c r="P28" s="304"/>
      <c r="Q28" s="304"/>
      <c r="R28" s="304"/>
    </row>
    <row r="29" spans="1:18" x14ac:dyDescent="0.25">
      <c r="A29" s="99" t="s">
        <v>257</v>
      </c>
      <c r="B29" s="109"/>
      <c r="C29" s="307"/>
      <c r="D29" s="303"/>
      <c r="E29" s="302"/>
      <c r="F29" s="302"/>
      <c r="G29" s="303"/>
      <c r="H29" s="303"/>
      <c r="I29" s="303"/>
      <c r="J29" s="303"/>
      <c r="K29" s="303"/>
      <c r="L29" s="303"/>
      <c r="M29" s="303"/>
      <c r="N29" s="303"/>
      <c r="O29" s="304"/>
      <c r="P29" s="304"/>
      <c r="Q29" s="304"/>
      <c r="R29" s="304"/>
    </row>
    <row r="30" spans="1:18" x14ac:dyDescent="0.25">
      <c r="A30" s="62"/>
      <c r="B30" s="130"/>
      <c r="C30" s="308"/>
      <c r="D30" s="309"/>
      <c r="E30" s="310"/>
      <c r="F30" s="310"/>
      <c r="G30" s="310"/>
      <c r="H30" s="310"/>
      <c r="I30" s="310"/>
      <c r="J30" s="310"/>
      <c r="K30" s="310"/>
      <c r="L30" s="310"/>
      <c r="M30" s="310"/>
      <c r="N30" s="310"/>
      <c r="O30" s="311"/>
      <c r="P30" s="311"/>
      <c r="Q30" s="311"/>
      <c r="R30" s="311"/>
    </row>
    <row r="31" spans="1:18" ht="31.5" x14ac:dyDescent="0.25">
      <c r="A31" s="99">
        <v>1</v>
      </c>
      <c r="B31" s="312" t="s">
        <v>258</v>
      </c>
      <c r="C31" s="313"/>
      <c r="D31" s="314"/>
      <c r="E31" s="399">
        <f>SUM(E13:E19,E23:E30)</f>
        <v>0</v>
      </c>
      <c r="F31" s="400">
        <f t="shared" ref="F31:R31" si="0">SUM(F13:F19,F23:F30)</f>
        <v>0.30655432155495477</v>
      </c>
      <c r="G31" s="400">
        <f t="shared" si="0"/>
        <v>0.31910933175601969</v>
      </c>
      <c r="H31" s="399">
        <f t="shared" si="0"/>
        <v>0.32099554643319889</v>
      </c>
      <c r="I31" s="399">
        <f t="shared" si="0"/>
        <v>0.30309784346781637</v>
      </c>
      <c r="J31" s="399">
        <f t="shared" si="0"/>
        <v>0.30021262143707755</v>
      </c>
      <c r="K31" s="399">
        <f t="shared" si="0"/>
        <v>0.29880446840313973</v>
      </c>
      <c r="L31" s="399">
        <f t="shared" si="0"/>
        <v>0.29880061126489565</v>
      </c>
      <c r="M31" s="399">
        <f t="shared" si="0"/>
        <v>0.29391493293401955</v>
      </c>
      <c r="N31" s="399">
        <f t="shared" si="0"/>
        <v>0.29308014198210197</v>
      </c>
      <c r="O31" s="399">
        <f t="shared" si="0"/>
        <v>0.29175907679358665</v>
      </c>
      <c r="P31" s="399">
        <f t="shared" si="0"/>
        <v>0.29202759436592512</v>
      </c>
      <c r="Q31" s="399">
        <f t="shared" si="0"/>
        <v>0</v>
      </c>
      <c r="R31" s="399">
        <f t="shared" si="0"/>
        <v>0</v>
      </c>
    </row>
    <row r="32" spans="1:18" x14ac:dyDescent="0.25">
      <c r="A32" s="99"/>
      <c r="B32" s="119"/>
      <c r="C32" s="119"/>
      <c r="D32" s="70"/>
      <c r="E32" s="249"/>
      <c r="F32" s="250"/>
      <c r="G32" s="250"/>
      <c r="H32" s="250"/>
      <c r="I32" s="250"/>
      <c r="J32" s="250"/>
      <c r="K32" s="250"/>
      <c r="L32" s="250"/>
      <c r="M32" s="250"/>
      <c r="N32" s="250"/>
      <c r="O32" s="250"/>
      <c r="P32" s="250"/>
      <c r="Q32" s="250"/>
      <c r="R32" s="251"/>
    </row>
    <row r="33" spans="1:18" x14ac:dyDescent="0.25">
      <c r="A33" s="99"/>
      <c r="B33" s="70" t="s">
        <v>180</v>
      </c>
      <c r="C33" s="119"/>
      <c r="D33" s="29"/>
      <c r="E33" s="140"/>
      <c r="F33" s="141"/>
      <c r="G33" s="141"/>
      <c r="H33" s="141"/>
      <c r="I33" s="141"/>
      <c r="J33" s="141"/>
      <c r="K33" s="141"/>
      <c r="L33" s="141"/>
      <c r="M33" s="141"/>
      <c r="N33" s="141"/>
      <c r="O33" s="122"/>
      <c r="P33" s="122"/>
      <c r="Q33" s="122"/>
      <c r="R33" s="123"/>
    </row>
    <row r="34" spans="1:18" x14ac:dyDescent="0.25">
      <c r="A34" s="99"/>
      <c r="B34" s="29" t="s">
        <v>92</v>
      </c>
      <c r="C34" s="30"/>
      <c r="D34" s="98" t="s">
        <v>250</v>
      </c>
      <c r="E34" s="56" t="s">
        <v>154</v>
      </c>
      <c r="F34" s="56" t="s">
        <v>155</v>
      </c>
      <c r="G34" s="56" t="s">
        <v>119</v>
      </c>
      <c r="H34" s="56" t="s">
        <v>46</v>
      </c>
      <c r="I34" s="56" t="s">
        <v>47</v>
      </c>
      <c r="J34" s="56" t="s">
        <v>48</v>
      </c>
      <c r="K34" s="56" t="s">
        <v>49</v>
      </c>
      <c r="L34" s="56" t="s">
        <v>50</v>
      </c>
      <c r="M34" s="56" t="s">
        <v>51</v>
      </c>
      <c r="N34" s="56" t="s">
        <v>52</v>
      </c>
      <c r="O34" s="56" t="s">
        <v>53</v>
      </c>
      <c r="P34" s="56" t="s">
        <v>54</v>
      </c>
      <c r="Q34" s="56" t="s">
        <v>55</v>
      </c>
      <c r="R34" s="56" t="s">
        <v>56</v>
      </c>
    </row>
    <row r="35" spans="1:18" x14ac:dyDescent="0.25">
      <c r="A35" s="99" t="s">
        <v>59</v>
      </c>
      <c r="B35" s="100"/>
      <c r="C35" s="101"/>
      <c r="D35" s="102"/>
      <c r="E35" s="142"/>
      <c r="F35" s="142"/>
      <c r="G35" s="125"/>
      <c r="H35" s="125"/>
      <c r="I35" s="125"/>
      <c r="J35" s="125"/>
      <c r="K35" s="125"/>
      <c r="L35" s="125"/>
      <c r="M35" s="125"/>
      <c r="N35" s="143"/>
      <c r="O35" s="144"/>
      <c r="P35" s="144"/>
      <c r="Q35" s="144"/>
      <c r="R35" s="144"/>
    </row>
    <row r="36" spans="1:18" x14ac:dyDescent="0.25">
      <c r="A36" s="99" t="s">
        <v>259</v>
      </c>
      <c r="B36" s="100"/>
      <c r="C36" s="101"/>
      <c r="D36" s="102"/>
      <c r="E36" s="106"/>
      <c r="F36" s="106"/>
      <c r="G36" s="68"/>
      <c r="H36" s="68"/>
      <c r="I36" s="68"/>
      <c r="J36" s="68"/>
      <c r="K36" s="68"/>
      <c r="L36" s="68"/>
      <c r="M36" s="68"/>
      <c r="N36" s="146"/>
      <c r="O36" s="69"/>
      <c r="P36" s="69"/>
      <c r="Q36" s="69"/>
      <c r="R36" s="69"/>
    </row>
    <row r="37" spans="1:18" x14ac:dyDescent="0.25">
      <c r="A37" s="99" t="s">
        <v>260</v>
      </c>
      <c r="B37" s="100"/>
      <c r="C37" s="101"/>
      <c r="D37" s="102"/>
      <c r="E37" s="106"/>
      <c r="F37" s="106"/>
      <c r="G37" s="68"/>
      <c r="H37" s="68"/>
      <c r="I37" s="68"/>
      <c r="J37" s="68"/>
      <c r="K37" s="68"/>
      <c r="L37" s="68"/>
      <c r="M37" s="68"/>
      <c r="N37" s="146"/>
      <c r="O37" s="69"/>
      <c r="P37" s="69"/>
      <c r="Q37" s="69"/>
      <c r="R37" s="69"/>
    </row>
    <row r="38" spans="1:18" x14ac:dyDescent="0.25">
      <c r="A38" s="99" t="s">
        <v>261</v>
      </c>
      <c r="B38" s="100"/>
      <c r="C38" s="101"/>
      <c r="D38" s="102"/>
      <c r="E38" s="106"/>
      <c r="F38" s="111"/>
      <c r="G38" s="68"/>
      <c r="H38" s="68"/>
      <c r="I38" s="68"/>
      <c r="J38" s="68"/>
      <c r="K38" s="68"/>
      <c r="L38" s="68"/>
      <c r="M38" s="68"/>
      <c r="N38" s="146"/>
      <c r="O38" s="69"/>
      <c r="P38" s="69"/>
      <c r="Q38" s="69"/>
      <c r="R38" s="69"/>
    </row>
    <row r="39" spans="1:18" x14ac:dyDescent="0.25">
      <c r="A39" s="99" t="s">
        <v>262</v>
      </c>
      <c r="B39" s="100"/>
      <c r="C39" s="101"/>
      <c r="D39" s="102"/>
      <c r="E39" s="106"/>
      <c r="F39" s="111"/>
      <c r="G39" s="68"/>
      <c r="H39" s="68"/>
      <c r="I39" s="68"/>
      <c r="J39" s="68"/>
      <c r="K39" s="68"/>
      <c r="L39" s="68"/>
      <c r="M39" s="68"/>
      <c r="N39" s="146"/>
      <c r="O39" s="69"/>
      <c r="P39" s="69"/>
      <c r="Q39" s="69"/>
      <c r="R39" s="69"/>
    </row>
    <row r="40" spans="1:18" x14ac:dyDescent="0.25">
      <c r="A40" s="99" t="s">
        <v>263</v>
      </c>
      <c r="B40" s="100"/>
      <c r="C40" s="101"/>
      <c r="D40" s="102"/>
      <c r="E40" s="106"/>
      <c r="F40" s="111"/>
      <c r="G40" s="68"/>
      <c r="H40" s="68"/>
      <c r="I40" s="68"/>
      <c r="J40" s="68"/>
      <c r="K40" s="68"/>
      <c r="L40" s="68"/>
      <c r="M40" s="68"/>
      <c r="N40" s="146"/>
      <c r="O40" s="69"/>
      <c r="P40" s="69"/>
      <c r="Q40" s="69"/>
      <c r="R40" s="69"/>
    </row>
    <row r="41" spans="1:18" x14ac:dyDescent="0.25">
      <c r="A41" s="99" t="s">
        <v>264</v>
      </c>
      <c r="B41" s="100"/>
      <c r="C41" s="101"/>
      <c r="D41" s="102"/>
      <c r="E41" s="106"/>
      <c r="F41" s="111"/>
      <c r="G41" s="68"/>
      <c r="H41" s="68"/>
      <c r="I41" s="68"/>
      <c r="J41" s="68"/>
      <c r="K41" s="68"/>
      <c r="L41" s="68"/>
      <c r="M41" s="68"/>
      <c r="N41" s="146"/>
      <c r="O41" s="69"/>
      <c r="P41" s="69"/>
      <c r="Q41" s="69"/>
      <c r="R41" s="69"/>
    </row>
    <row r="42" spans="1:18" x14ac:dyDescent="0.25">
      <c r="A42" s="99" t="s">
        <v>265</v>
      </c>
      <c r="B42" s="100"/>
      <c r="C42" s="101"/>
      <c r="D42" s="102"/>
      <c r="E42" s="106"/>
      <c r="F42" s="111"/>
      <c r="G42" s="68"/>
      <c r="H42" s="68"/>
      <c r="I42" s="68"/>
      <c r="J42" s="68"/>
      <c r="K42" s="68"/>
      <c r="L42" s="68"/>
      <c r="M42" s="68"/>
      <c r="N42" s="146"/>
      <c r="O42" s="69"/>
      <c r="P42" s="69"/>
      <c r="Q42" s="69"/>
      <c r="R42" s="69"/>
    </row>
    <row r="43" spans="1:18" x14ac:dyDescent="0.25">
      <c r="A43" s="99" t="s">
        <v>266</v>
      </c>
      <c r="B43" s="100"/>
      <c r="C43" s="101"/>
      <c r="D43" s="102"/>
      <c r="E43" s="106"/>
      <c r="F43" s="111"/>
      <c r="G43" s="68"/>
      <c r="H43" s="68"/>
      <c r="I43" s="68"/>
      <c r="J43" s="68"/>
      <c r="K43" s="68"/>
      <c r="L43" s="68"/>
      <c r="M43" s="68"/>
      <c r="N43" s="146"/>
      <c r="O43" s="69"/>
      <c r="P43" s="69"/>
      <c r="Q43" s="69"/>
      <c r="R43" s="69"/>
    </row>
    <row r="44" spans="1:18" x14ac:dyDescent="0.25">
      <c r="A44" s="99" t="s">
        <v>267</v>
      </c>
      <c r="B44" s="100"/>
      <c r="C44" s="101"/>
      <c r="D44" s="102"/>
      <c r="E44" s="106"/>
      <c r="F44" s="111"/>
      <c r="G44" s="68"/>
      <c r="H44" s="68"/>
      <c r="I44" s="68"/>
      <c r="J44" s="68"/>
      <c r="K44" s="68"/>
      <c r="L44" s="68"/>
      <c r="M44" s="68"/>
      <c r="N44" s="146"/>
      <c r="O44" s="69"/>
      <c r="P44" s="69"/>
      <c r="Q44" s="69"/>
      <c r="R44" s="69"/>
    </row>
    <row r="45" spans="1:18" x14ac:dyDescent="0.25">
      <c r="A45" s="99" t="s">
        <v>268</v>
      </c>
      <c r="B45" s="100"/>
      <c r="C45" s="101"/>
      <c r="D45" s="102"/>
      <c r="E45" s="106"/>
      <c r="F45" s="111"/>
      <c r="G45" s="68"/>
      <c r="H45" s="68"/>
      <c r="I45" s="68"/>
      <c r="J45" s="68"/>
      <c r="K45" s="68"/>
      <c r="L45" s="68"/>
      <c r="M45" s="68"/>
      <c r="N45" s="146"/>
      <c r="O45" s="69"/>
      <c r="P45" s="69"/>
      <c r="Q45" s="69"/>
      <c r="R45" s="69"/>
    </row>
    <row r="46" spans="1:18" x14ac:dyDescent="0.25">
      <c r="A46" s="99" t="s">
        <v>269</v>
      </c>
      <c r="B46" s="100"/>
      <c r="C46" s="101"/>
      <c r="D46" s="102"/>
      <c r="E46" s="106"/>
      <c r="F46" s="111"/>
      <c r="G46" s="68"/>
      <c r="H46" s="68"/>
      <c r="I46" s="68"/>
      <c r="J46" s="68"/>
      <c r="K46" s="68"/>
      <c r="L46" s="68"/>
      <c r="M46" s="68"/>
      <c r="N46" s="146"/>
      <c r="O46" s="69"/>
      <c r="P46" s="69"/>
      <c r="Q46" s="69"/>
      <c r="R46" s="69"/>
    </row>
    <row r="47" spans="1:18" x14ac:dyDescent="0.25">
      <c r="A47" s="99" t="s">
        <v>270</v>
      </c>
      <c r="B47" s="100"/>
      <c r="C47" s="101"/>
      <c r="D47" s="102"/>
      <c r="E47" s="106"/>
      <c r="F47" s="111"/>
      <c r="G47" s="68"/>
      <c r="H47" s="68"/>
      <c r="I47" s="68"/>
      <c r="J47" s="68"/>
      <c r="K47" s="68"/>
      <c r="L47" s="68"/>
      <c r="M47" s="68"/>
      <c r="N47" s="146"/>
      <c r="O47" s="69"/>
      <c r="P47" s="69"/>
      <c r="Q47" s="69"/>
      <c r="R47" s="69"/>
    </row>
    <row r="48" spans="1:18" x14ac:dyDescent="0.25">
      <c r="A48" s="185" t="s">
        <v>271</v>
      </c>
      <c r="B48" s="100"/>
      <c r="C48" s="101"/>
      <c r="D48" s="102"/>
      <c r="E48" s="106"/>
      <c r="F48" s="111"/>
      <c r="G48" s="68"/>
      <c r="H48" s="68"/>
      <c r="I48" s="68"/>
      <c r="J48" s="68"/>
      <c r="K48" s="68"/>
      <c r="L48" s="68"/>
      <c r="M48" s="68"/>
      <c r="N48" s="146"/>
      <c r="O48" s="69"/>
      <c r="P48" s="69"/>
      <c r="Q48" s="69"/>
      <c r="R48" s="69"/>
    </row>
    <row r="49" spans="1:18" x14ac:dyDescent="0.25">
      <c r="A49" s="79"/>
      <c r="B49" s="114"/>
      <c r="C49" s="114"/>
      <c r="D49" s="315"/>
      <c r="E49" s="115"/>
      <c r="F49" s="116"/>
      <c r="G49" s="116"/>
      <c r="H49" s="116"/>
      <c r="I49" s="116"/>
      <c r="J49" s="116"/>
      <c r="K49" s="116"/>
      <c r="L49" s="116"/>
      <c r="M49" s="116"/>
      <c r="N49" s="116"/>
      <c r="O49" s="117"/>
      <c r="P49" s="117"/>
      <c r="Q49" s="117"/>
      <c r="R49" s="118"/>
    </row>
    <row r="50" spans="1:18" x14ac:dyDescent="0.25">
      <c r="A50" s="99"/>
      <c r="B50" s="70" t="s">
        <v>107</v>
      </c>
      <c r="C50" s="30"/>
      <c r="D50" s="70"/>
      <c r="E50" s="120"/>
      <c r="F50" s="121"/>
      <c r="G50" s="121"/>
      <c r="H50" s="121"/>
      <c r="I50" s="121"/>
      <c r="J50" s="121"/>
      <c r="K50" s="121"/>
      <c r="L50" s="121"/>
      <c r="M50" s="121"/>
      <c r="N50" s="121"/>
      <c r="O50" s="122"/>
      <c r="P50" s="122"/>
      <c r="Q50" s="122"/>
      <c r="R50" s="123"/>
    </row>
    <row r="51" spans="1:18" x14ac:dyDescent="0.25">
      <c r="A51" s="99"/>
      <c r="B51" s="29" t="s">
        <v>82</v>
      </c>
      <c r="C51" s="30"/>
      <c r="D51" s="98" t="s">
        <v>250</v>
      </c>
      <c r="E51" s="56" t="s">
        <v>154</v>
      </c>
      <c r="F51" s="56" t="s">
        <v>155</v>
      </c>
      <c r="G51" s="56" t="s">
        <v>119</v>
      </c>
      <c r="H51" s="56" t="s">
        <v>46</v>
      </c>
      <c r="I51" s="56" t="s">
        <v>47</v>
      </c>
      <c r="J51" s="56" t="s">
        <v>48</v>
      </c>
      <c r="K51" s="56" t="s">
        <v>49</v>
      </c>
      <c r="L51" s="56" t="s">
        <v>50</v>
      </c>
      <c r="M51" s="56" t="s">
        <v>51</v>
      </c>
      <c r="N51" s="56" t="s">
        <v>52</v>
      </c>
      <c r="O51" s="56" t="s">
        <v>53</v>
      </c>
      <c r="P51" s="56" t="s">
        <v>54</v>
      </c>
      <c r="Q51" s="56" t="s">
        <v>55</v>
      </c>
      <c r="R51" s="56" t="s">
        <v>56</v>
      </c>
    </row>
    <row r="52" spans="1:18" x14ac:dyDescent="0.25">
      <c r="A52" s="99" t="s">
        <v>272</v>
      </c>
      <c r="B52" s="149"/>
      <c r="C52" s="101"/>
      <c r="D52" s="150"/>
      <c r="E52" s="142"/>
      <c r="F52" s="142"/>
      <c r="G52" s="125"/>
      <c r="H52" s="125"/>
      <c r="I52" s="125"/>
      <c r="J52" s="125"/>
      <c r="K52" s="125"/>
      <c r="L52" s="125"/>
      <c r="M52" s="125"/>
      <c r="N52" s="125"/>
      <c r="O52" s="125"/>
      <c r="P52" s="125"/>
      <c r="Q52" s="125"/>
      <c r="R52" s="125"/>
    </row>
    <row r="53" spans="1:18" x14ac:dyDescent="0.25">
      <c r="A53" s="99" t="s">
        <v>273</v>
      </c>
      <c r="B53" s="149"/>
      <c r="C53" s="101"/>
      <c r="D53" s="150"/>
      <c r="E53" s="142"/>
      <c r="F53" s="142"/>
      <c r="G53" s="125"/>
      <c r="H53" s="125"/>
      <c r="I53" s="125"/>
      <c r="J53" s="125"/>
      <c r="K53" s="125"/>
      <c r="L53" s="125"/>
      <c r="M53" s="125"/>
      <c r="N53" s="125"/>
      <c r="O53" s="125"/>
      <c r="P53" s="125"/>
      <c r="Q53" s="125"/>
      <c r="R53" s="125"/>
    </row>
    <row r="54" spans="1:18" x14ac:dyDescent="0.25">
      <c r="A54" s="99" t="s">
        <v>274</v>
      </c>
      <c r="B54" s="149"/>
      <c r="C54" s="101"/>
      <c r="D54" s="150"/>
      <c r="E54" s="142"/>
      <c r="F54" s="142"/>
      <c r="G54" s="125"/>
      <c r="H54" s="125"/>
      <c r="I54" s="125"/>
      <c r="J54" s="125"/>
      <c r="K54" s="125"/>
      <c r="L54" s="125"/>
      <c r="M54" s="125"/>
      <c r="N54" s="125"/>
      <c r="O54" s="125"/>
      <c r="P54" s="125"/>
      <c r="Q54" s="125"/>
      <c r="R54" s="125"/>
    </row>
    <row r="55" spans="1:18" x14ac:dyDescent="0.25">
      <c r="A55" s="99" t="s">
        <v>275</v>
      </c>
      <c r="B55" s="149"/>
      <c r="C55" s="101"/>
      <c r="D55" s="150"/>
      <c r="E55" s="142"/>
      <c r="F55" s="142"/>
      <c r="G55" s="125"/>
      <c r="H55" s="125"/>
      <c r="I55" s="125"/>
      <c r="J55" s="125"/>
      <c r="K55" s="125"/>
      <c r="L55" s="125"/>
      <c r="M55" s="125"/>
      <c r="N55" s="143"/>
      <c r="O55" s="144"/>
      <c r="P55" s="144"/>
      <c r="Q55" s="144"/>
      <c r="R55" s="144"/>
    </row>
    <row r="56" spans="1:18" x14ac:dyDescent="0.25">
      <c r="A56" s="99" t="s">
        <v>276</v>
      </c>
      <c r="B56" s="149"/>
      <c r="C56" s="101"/>
      <c r="D56" s="150"/>
      <c r="E56" s="142"/>
      <c r="F56" s="142"/>
      <c r="G56" s="125"/>
      <c r="H56" s="125"/>
      <c r="I56" s="125"/>
      <c r="J56" s="125"/>
      <c r="K56" s="125"/>
      <c r="L56" s="125"/>
      <c r="M56" s="125"/>
      <c r="N56" s="143"/>
      <c r="O56" s="144"/>
      <c r="P56" s="144"/>
      <c r="Q56" s="144"/>
      <c r="R56" s="144"/>
    </row>
    <row r="57" spans="1:18" x14ac:dyDescent="0.25">
      <c r="A57" s="99" t="s">
        <v>277</v>
      </c>
      <c r="B57" s="149"/>
      <c r="C57" s="101"/>
      <c r="D57" s="150"/>
      <c r="E57" s="106"/>
      <c r="F57" s="106"/>
      <c r="G57" s="68"/>
      <c r="H57" s="68"/>
      <c r="I57" s="68"/>
      <c r="J57" s="68"/>
      <c r="K57" s="68"/>
      <c r="L57" s="68"/>
      <c r="M57" s="68"/>
      <c r="N57" s="146"/>
      <c r="O57" s="69"/>
      <c r="P57" s="69"/>
      <c r="Q57" s="69"/>
      <c r="R57" s="69"/>
    </row>
    <row r="58" spans="1:18" x14ac:dyDescent="0.25">
      <c r="A58" s="99"/>
      <c r="B58" s="316"/>
      <c r="C58" s="317"/>
      <c r="D58" s="318"/>
      <c r="E58" s="319"/>
      <c r="F58" s="319"/>
      <c r="G58" s="319"/>
      <c r="H58" s="319"/>
      <c r="I58" s="319"/>
      <c r="J58" s="319"/>
      <c r="K58" s="319"/>
      <c r="L58" s="319"/>
      <c r="M58" s="319"/>
      <c r="N58" s="133"/>
      <c r="O58" s="135"/>
      <c r="P58" s="135"/>
      <c r="Q58" s="135"/>
      <c r="R58" s="135"/>
    </row>
    <row r="59" spans="1:18" x14ac:dyDescent="0.25">
      <c r="A59" s="99">
        <v>2</v>
      </c>
      <c r="B59" s="320" t="s">
        <v>278</v>
      </c>
      <c r="C59" s="321"/>
      <c r="D59" s="322"/>
      <c r="E59" s="139">
        <f t="shared" ref="E59:R59" si="1">SUM(E35:E48,E52:E57)</f>
        <v>0</v>
      </c>
      <c r="F59" s="139">
        <f t="shared" si="1"/>
        <v>0</v>
      </c>
      <c r="G59" s="78">
        <f t="shared" si="1"/>
        <v>0</v>
      </c>
      <c r="H59" s="78">
        <f t="shared" si="1"/>
        <v>0</v>
      </c>
      <c r="I59" s="78">
        <f t="shared" si="1"/>
        <v>0</v>
      </c>
      <c r="J59" s="78">
        <f t="shared" si="1"/>
        <v>0</v>
      </c>
      <c r="K59" s="78">
        <f t="shared" si="1"/>
        <v>0</v>
      </c>
      <c r="L59" s="78">
        <f t="shared" si="1"/>
        <v>0</v>
      </c>
      <c r="M59" s="78">
        <f t="shared" si="1"/>
        <v>0</v>
      </c>
      <c r="N59" s="78">
        <f t="shared" si="1"/>
        <v>0</v>
      </c>
      <c r="O59" s="78">
        <f t="shared" si="1"/>
        <v>0</v>
      </c>
      <c r="P59" s="78">
        <f t="shared" si="1"/>
        <v>0</v>
      </c>
      <c r="Q59" s="78">
        <f t="shared" si="1"/>
        <v>0</v>
      </c>
      <c r="R59" s="78">
        <f t="shared" si="1"/>
        <v>0</v>
      </c>
    </row>
    <row r="60" spans="1:18" x14ac:dyDescent="0.25">
      <c r="A60" s="99"/>
      <c r="B60" s="275"/>
      <c r="C60" s="276"/>
      <c r="D60" s="277"/>
      <c r="E60" s="278"/>
      <c r="F60" s="278"/>
      <c r="G60" s="278"/>
      <c r="H60" s="278"/>
      <c r="I60" s="278"/>
      <c r="J60" s="278"/>
      <c r="K60" s="278"/>
      <c r="L60" s="278"/>
      <c r="M60" s="278"/>
      <c r="N60" s="278"/>
      <c r="O60" s="278"/>
      <c r="P60" s="278"/>
      <c r="Q60" s="278"/>
      <c r="R60" s="279"/>
    </row>
    <row r="61" spans="1:18" ht="15" customHeight="1" x14ac:dyDescent="0.25">
      <c r="A61" s="99">
        <v>3</v>
      </c>
      <c r="B61" s="280" t="s">
        <v>279</v>
      </c>
      <c r="C61" s="281"/>
      <c r="D61" s="282"/>
      <c r="E61" s="283">
        <f t="shared" ref="E61:R61" si="2">E31+E59</f>
        <v>0</v>
      </c>
      <c r="F61" s="283">
        <f t="shared" si="2"/>
        <v>0.30655432155495477</v>
      </c>
      <c r="G61" s="284">
        <f t="shared" si="2"/>
        <v>0.31910933175601969</v>
      </c>
      <c r="H61" s="284">
        <f t="shared" si="2"/>
        <v>0.32099554643319889</v>
      </c>
      <c r="I61" s="284">
        <f t="shared" si="2"/>
        <v>0.30309784346781637</v>
      </c>
      <c r="J61" s="284">
        <f t="shared" si="2"/>
        <v>0.30021262143707755</v>
      </c>
      <c r="K61" s="284">
        <f t="shared" si="2"/>
        <v>0.29880446840313973</v>
      </c>
      <c r="L61" s="284">
        <f t="shared" si="2"/>
        <v>0.29880061126489565</v>
      </c>
      <c r="M61" s="284">
        <f t="shared" si="2"/>
        <v>0.29391493293401955</v>
      </c>
      <c r="N61" s="284">
        <f t="shared" si="2"/>
        <v>0.29308014198210197</v>
      </c>
      <c r="O61" s="284">
        <f t="shared" si="2"/>
        <v>0.29175907679358665</v>
      </c>
      <c r="P61" s="284">
        <f t="shared" si="2"/>
        <v>0.29202759436592512</v>
      </c>
      <c r="Q61" s="284">
        <f t="shared" si="2"/>
        <v>0</v>
      </c>
      <c r="R61" s="284">
        <f t="shared" si="2"/>
        <v>0</v>
      </c>
    </row>
    <row r="62" spans="1:18" x14ac:dyDescent="0.25">
      <c r="A62" s="99"/>
      <c r="B62" s="70"/>
      <c r="C62" s="119"/>
      <c r="D62" s="70"/>
      <c r="E62" s="95"/>
      <c r="F62" s="95"/>
      <c r="G62" s="95"/>
      <c r="H62" s="95"/>
      <c r="I62" s="95"/>
      <c r="J62" s="95"/>
      <c r="K62" s="95"/>
      <c r="L62" s="95"/>
      <c r="M62" s="95"/>
      <c r="N62" s="95"/>
      <c r="O62" s="95"/>
      <c r="P62" s="95"/>
      <c r="Q62" s="95"/>
      <c r="R62" s="95"/>
    </row>
    <row r="63" spans="1:18" ht="15" customHeight="1" x14ac:dyDescent="0.25">
      <c r="A63" s="99"/>
      <c r="B63" s="172"/>
      <c r="C63" s="173"/>
      <c r="D63" s="174"/>
      <c r="E63" s="95"/>
      <c r="F63" s="95"/>
      <c r="G63" s="95"/>
      <c r="H63" s="95"/>
      <c r="I63" s="95"/>
      <c r="J63" s="95"/>
      <c r="K63" s="95"/>
      <c r="L63" s="95"/>
      <c r="M63" s="95"/>
      <c r="N63" s="95"/>
      <c r="O63" s="95"/>
      <c r="P63" s="95"/>
      <c r="Q63" s="95"/>
      <c r="R63" s="95"/>
    </row>
    <row r="64" spans="1:18" s="178" customFormat="1" ht="15" customHeight="1" x14ac:dyDescent="0.3">
      <c r="A64" s="175"/>
      <c r="B64" s="54" t="s">
        <v>280</v>
      </c>
      <c r="C64" s="176"/>
      <c r="D64" s="174"/>
      <c r="E64" s="174"/>
      <c r="F64" s="174"/>
      <c r="G64" s="177"/>
      <c r="H64" s="177"/>
      <c r="I64" s="177"/>
      <c r="J64" s="177"/>
      <c r="K64" s="177"/>
      <c r="L64" s="177"/>
      <c r="M64" s="177"/>
      <c r="N64" s="177"/>
      <c r="O64" s="96"/>
      <c r="P64" s="96"/>
      <c r="Q64" s="96"/>
      <c r="R64" s="96"/>
    </row>
    <row r="65" spans="1:18" ht="15" customHeight="1" x14ac:dyDescent="0.25">
      <c r="A65" s="99"/>
      <c r="B65" s="70" t="s">
        <v>117</v>
      </c>
      <c r="C65" s="119"/>
      <c r="D65" s="174"/>
      <c r="E65" s="174"/>
      <c r="F65" s="174"/>
      <c r="G65" s="177"/>
      <c r="H65" s="177"/>
      <c r="I65" s="177"/>
      <c r="J65" s="177"/>
      <c r="K65" s="177"/>
      <c r="L65" s="177"/>
      <c r="M65" s="177"/>
      <c r="N65" s="177"/>
      <c r="O65" s="96"/>
      <c r="P65" s="96"/>
      <c r="Q65" s="96"/>
      <c r="R65" s="96"/>
    </row>
    <row r="66" spans="1:18" x14ac:dyDescent="0.25">
      <c r="A66" s="99"/>
      <c r="B66" s="29" t="s">
        <v>118</v>
      </c>
      <c r="C66" s="91"/>
      <c r="D66" s="98" t="s">
        <v>250</v>
      </c>
      <c r="E66" s="56" t="s">
        <v>154</v>
      </c>
      <c r="F66" s="56" t="s">
        <v>155</v>
      </c>
      <c r="G66" s="56" t="s">
        <v>119</v>
      </c>
      <c r="H66" s="56" t="s">
        <v>46</v>
      </c>
      <c r="I66" s="56" t="s">
        <v>47</v>
      </c>
      <c r="J66" s="56" t="s">
        <v>48</v>
      </c>
      <c r="K66" s="56" t="s">
        <v>49</v>
      </c>
      <c r="L66" s="56" t="s">
        <v>50</v>
      </c>
      <c r="M66" s="56" t="s">
        <v>51</v>
      </c>
      <c r="N66" s="56" t="s">
        <v>52</v>
      </c>
      <c r="O66" s="56" t="s">
        <v>53</v>
      </c>
      <c r="P66" s="56" t="s">
        <v>54</v>
      </c>
      <c r="Q66" s="56" t="s">
        <v>55</v>
      </c>
      <c r="R66" s="56" t="s">
        <v>56</v>
      </c>
    </row>
    <row r="67" spans="1:18" s="28" customFormat="1" x14ac:dyDescent="0.25">
      <c r="A67" s="162" t="s">
        <v>281</v>
      </c>
      <c r="B67" s="183"/>
      <c r="C67" s="285"/>
      <c r="D67" s="286"/>
      <c r="E67" s="59"/>
      <c r="F67" s="59"/>
      <c r="G67" s="68"/>
      <c r="H67" s="68"/>
      <c r="I67" s="68"/>
      <c r="J67" s="68"/>
      <c r="K67" s="68"/>
      <c r="L67" s="68"/>
      <c r="M67" s="68"/>
      <c r="N67" s="68"/>
      <c r="O67" s="68"/>
      <c r="P67" s="68"/>
      <c r="Q67" s="68"/>
      <c r="R67" s="68"/>
    </row>
    <row r="68" spans="1:18" s="28" customFormat="1" x14ac:dyDescent="0.25">
      <c r="A68" s="162" t="s">
        <v>282</v>
      </c>
      <c r="B68" s="183"/>
      <c r="C68" s="285"/>
      <c r="D68" s="286"/>
      <c r="E68" s="59"/>
      <c r="F68" s="59"/>
      <c r="G68" s="68"/>
      <c r="H68" s="68"/>
      <c r="I68" s="68"/>
      <c r="J68" s="68"/>
      <c r="K68" s="68"/>
      <c r="L68" s="68"/>
      <c r="M68" s="68"/>
      <c r="N68" s="146"/>
      <c r="O68" s="69"/>
      <c r="P68" s="69"/>
      <c r="Q68" s="69"/>
      <c r="R68" s="69"/>
    </row>
    <row r="69" spans="1:18" s="28" customFormat="1" x14ac:dyDescent="0.25">
      <c r="A69" s="162" t="s">
        <v>283</v>
      </c>
      <c r="B69" s="183"/>
      <c r="C69" s="285"/>
      <c r="D69" s="286"/>
      <c r="E69" s="59"/>
      <c r="F69" s="59"/>
      <c r="G69" s="68"/>
      <c r="H69" s="68"/>
      <c r="I69" s="68"/>
      <c r="J69" s="68"/>
      <c r="K69" s="68"/>
      <c r="L69" s="68"/>
      <c r="M69" s="68"/>
      <c r="N69" s="146"/>
      <c r="O69" s="69"/>
      <c r="P69" s="69"/>
      <c r="Q69" s="69"/>
      <c r="R69" s="69"/>
    </row>
    <row r="70" spans="1:18" s="28" customFormat="1" x14ac:dyDescent="0.25">
      <c r="A70" s="162" t="s">
        <v>284</v>
      </c>
      <c r="B70" s="183"/>
      <c r="C70" s="285"/>
      <c r="D70" s="286"/>
      <c r="E70" s="59"/>
      <c r="F70" s="59"/>
      <c r="G70" s="68"/>
      <c r="H70" s="68"/>
      <c r="I70" s="68"/>
      <c r="J70" s="68"/>
      <c r="K70" s="68"/>
      <c r="L70" s="68"/>
      <c r="M70" s="68"/>
      <c r="N70" s="146"/>
      <c r="O70" s="69"/>
      <c r="P70" s="69"/>
      <c r="Q70" s="69"/>
      <c r="R70" s="69"/>
    </row>
    <row r="71" spans="1:18" s="28" customFormat="1" x14ac:dyDescent="0.25">
      <c r="A71" s="99" t="s">
        <v>285</v>
      </c>
      <c r="B71" s="183"/>
      <c r="C71" s="285"/>
      <c r="D71" s="286"/>
      <c r="E71" s="59"/>
      <c r="F71" s="59"/>
      <c r="G71" s="68"/>
      <c r="H71" s="68"/>
      <c r="I71" s="68"/>
      <c r="J71" s="68"/>
      <c r="K71" s="68"/>
      <c r="L71" s="68"/>
      <c r="M71" s="68"/>
      <c r="N71" s="146"/>
      <c r="O71" s="69"/>
      <c r="P71" s="69"/>
      <c r="Q71" s="69"/>
      <c r="R71" s="69"/>
    </row>
    <row r="72" spans="1:18" s="28" customFormat="1" x14ac:dyDescent="0.25">
      <c r="A72" s="162" t="s">
        <v>286</v>
      </c>
      <c r="B72" s="183"/>
      <c r="C72" s="285"/>
      <c r="D72" s="286"/>
      <c r="E72" s="59"/>
      <c r="F72" s="59"/>
      <c r="G72" s="68"/>
      <c r="H72" s="68"/>
      <c r="I72" s="68"/>
      <c r="J72" s="68"/>
      <c r="K72" s="68"/>
      <c r="L72" s="68"/>
      <c r="M72" s="68"/>
      <c r="N72" s="146"/>
      <c r="O72" s="69"/>
      <c r="P72" s="69"/>
      <c r="Q72" s="69"/>
      <c r="R72" s="69"/>
    </row>
    <row r="73" spans="1:18" s="28" customFormat="1" x14ac:dyDescent="0.25">
      <c r="A73" s="162" t="s">
        <v>287</v>
      </c>
      <c r="B73" s="183"/>
      <c r="C73" s="285"/>
      <c r="D73" s="286"/>
      <c r="E73" s="59"/>
      <c r="F73" s="59"/>
      <c r="G73" s="68"/>
      <c r="H73" s="68"/>
      <c r="I73" s="68"/>
      <c r="J73" s="68"/>
      <c r="K73" s="68"/>
      <c r="L73" s="68"/>
      <c r="M73" s="68"/>
      <c r="N73" s="146"/>
      <c r="O73" s="69"/>
      <c r="P73" s="69"/>
      <c r="Q73" s="69"/>
      <c r="R73" s="69"/>
    </row>
    <row r="74" spans="1:18" s="28" customFormat="1" x14ac:dyDescent="0.25">
      <c r="A74" s="162" t="s">
        <v>288</v>
      </c>
      <c r="B74" s="183"/>
      <c r="C74" s="285"/>
      <c r="D74" s="286"/>
      <c r="E74" s="59"/>
      <c r="F74" s="59"/>
      <c r="G74" s="68"/>
      <c r="H74" s="68"/>
      <c r="I74" s="68"/>
      <c r="J74" s="68"/>
      <c r="K74" s="68"/>
      <c r="L74" s="68"/>
      <c r="M74" s="68"/>
      <c r="N74" s="146"/>
      <c r="O74" s="69"/>
      <c r="P74" s="69"/>
      <c r="Q74" s="69"/>
      <c r="R74" s="69"/>
    </row>
    <row r="75" spans="1:18" s="28" customFormat="1" x14ac:dyDescent="0.25">
      <c r="A75" s="162" t="s">
        <v>289</v>
      </c>
      <c r="B75" s="183"/>
      <c r="C75" s="285"/>
      <c r="D75" s="286"/>
      <c r="E75" s="59"/>
      <c r="F75" s="59"/>
      <c r="G75" s="68"/>
      <c r="H75" s="68"/>
      <c r="I75" s="68"/>
      <c r="J75" s="68"/>
      <c r="K75" s="68"/>
      <c r="L75" s="68"/>
      <c r="M75" s="68"/>
      <c r="N75" s="146"/>
      <c r="O75" s="69"/>
      <c r="P75" s="69"/>
      <c r="Q75" s="69"/>
      <c r="R75" s="69"/>
    </row>
    <row r="76" spans="1:18" s="28" customFormat="1" x14ac:dyDescent="0.25">
      <c r="A76" s="162" t="s">
        <v>290</v>
      </c>
      <c r="B76" s="183"/>
      <c r="C76" s="285"/>
      <c r="D76" s="286"/>
      <c r="E76" s="59"/>
      <c r="F76" s="59"/>
      <c r="G76" s="68"/>
      <c r="H76" s="68"/>
      <c r="I76" s="68"/>
      <c r="J76" s="68"/>
      <c r="K76" s="68"/>
      <c r="L76" s="68"/>
      <c r="M76" s="68"/>
      <c r="N76" s="146"/>
      <c r="O76" s="69"/>
      <c r="P76" s="69"/>
      <c r="Q76" s="69"/>
      <c r="R76" s="69"/>
    </row>
    <row r="77" spans="1:18" s="28" customFormat="1" x14ac:dyDescent="0.25">
      <c r="A77" s="162" t="s">
        <v>291</v>
      </c>
      <c r="B77" s="183"/>
      <c r="C77" s="285"/>
      <c r="D77" s="286"/>
      <c r="E77" s="59"/>
      <c r="F77" s="59"/>
      <c r="G77" s="68"/>
      <c r="H77" s="68"/>
      <c r="I77" s="68"/>
      <c r="J77" s="68"/>
      <c r="K77" s="68"/>
      <c r="L77" s="68"/>
      <c r="M77" s="68"/>
      <c r="N77" s="146"/>
      <c r="O77" s="69"/>
      <c r="P77" s="69"/>
      <c r="Q77" s="69"/>
      <c r="R77" s="69"/>
    </row>
    <row r="78" spans="1:18" s="28" customFormat="1" x14ac:dyDescent="0.25">
      <c r="A78" s="162" t="s">
        <v>292</v>
      </c>
      <c r="B78" s="183"/>
      <c r="C78" s="285"/>
      <c r="D78" s="286"/>
      <c r="E78" s="59"/>
      <c r="F78" s="59"/>
      <c r="G78" s="68"/>
      <c r="H78" s="68"/>
      <c r="I78" s="68"/>
      <c r="J78" s="68"/>
      <c r="K78" s="68"/>
      <c r="L78" s="68"/>
      <c r="M78" s="68"/>
      <c r="N78" s="146"/>
      <c r="O78" s="69"/>
      <c r="P78" s="69"/>
      <c r="Q78" s="69"/>
      <c r="R78" s="69"/>
    </row>
    <row r="79" spans="1:18" s="28" customFormat="1" x14ac:dyDescent="0.25">
      <c r="A79" s="162" t="s">
        <v>293</v>
      </c>
      <c r="B79" s="183"/>
      <c r="C79" s="285"/>
      <c r="D79" s="286"/>
      <c r="E79" s="59"/>
      <c r="F79" s="59"/>
      <c r="G79" s="68"/>
      <c r="H79" s="68"/>
      <c r="I79" s="68"/>
      <c r="J79" s="68"/>
      <c r="K79" s="68"/>
      <c r="L79" s="68"/>
      <c r="M79" s="68"/>
      <c r="N79" s="146"/>
      <c r="O79" s="69"/>
      <c r="P79" s="69"/>
      <c r="Q79" s="69"/>
      <c r="R79" s="69"/>
    </row>
    <row r="80" spans="1:18" s="28" customFormat="1" x14ac:dyDescent="0.25">
      <c r="A80" s="185" t="s">
        <v>294</v>
      </c>
      <c r="B80" s="183"/>
      <c r="C80" s="285"/>
      <c r="D80" s="286"/>
      <c r="E80" s="59"/>
      <c r="F80" s="59"/>
      <c r="G80" s="68"/>
      <c r="H80" s="68"/>
      <c r="I80" s="68"/>
      <c r="J80" s="68"/>
      <c r="K80" s="68"/>
      <c r="L80" s="68"/>
      <c r="M80" s="68"/>
      <c r="N80" s="68"/>
      <c r="O80" s="69"/>
      <c r="P80" s="69"/>
      <c r="Q80" s="69"/>
      <c r="R80" s="69"/>
    </row>
    <row r="81" spans="1:18" x14ac:dyDescent="0.25">
      <c r="A81" s="99">
        <v>4</v>
      </c>
      <c r="B81" s="136" t="s">
        <v>295</v>
      </c>
      <c r="C81" s="182"/>
      <c r="D81" s="287"/>
      <c r="E81" s="199">
        <f>SUM(E67:E80)</f>
        <v>0</v>
      </c>
      <c r="F81" s="199">
        <f>SUM(F67:F80)</f>
        <v>0</v>
      </c>
      <c r="G81" s="187">
        <f t="shared" ref="G81:R81" si="3">SUM(G67:G80)</f>
        <v>0</v>
      </c>
      <c r="H81" s="187">
        <f t="shared" si="3"/>
        <v>0</v>
      </c>
      <c r="I81" s="187">
        <f t="shared" si="3"/>
        <v>0</v>
      </c>
      <c r="J81" s="187">
        <f t="shared" si="3"/>
        <v>0</v>
      </c>
      <c r="K81" s="187">
        <f t="shared" si="3"/>
        <v>0</v>
      </c>
      <c r="L81" s="187">
        <f t="shared" si="3"/>
        <v>0</v>
      </c>
      <c r="M81" s="187">
        <f t="shared" si="3"/>
        <v>0</v>
      </c>
      <c r="N81" s="187">
        <f t="shared" si="3"/>
        <v>0</v>
      </c>
      <c r="O81" s="187">
        <f t="shared" si="3"/>
        <v>0</v>
      </c>
      <c r="P81" s="187">
        <f t="shared" si="3"/>
        <v>0</v>
      </c>
      <c r="Q81" s="187">
        <f t="shared" si="3"/>
        <v>0</v>
      </c>
      <c r="R81" s="187">
        <f t="shared" si="3"/>
        <v>0</v>
      </c>
    </row>
    <row r="82" spans="1:18" x14ac:dyDescent="0.25">
      <c r="A82" s="99"/>
      <c r="B82" s="30"/>
      <c r="C82" s="91"/>
      <c r="D82" s="188"/>
      <c r="E82" s="288"/>
      <c r="F82" s="190"/>
      <c r="G82" s="191"/>
      <c r="H82" s="191"/>
      <c r="I82" s="191"/>
      <c r="J82" s="191"/>
      <c r="K82" s="191"/>
      <c r="L82" s="191"/>
      <c r="M82" s="191"/>
      <c r="N82" s="191"/>
      <c r="O82" s="192"/>
      <c r="P82" s="192"/>
      <c r="Q82" s="192"/>
      <c r="R82" s="193"/>
    </row>
    <row r="83" spans="1:18" x14ac:dyDescent="0.25">
      <c r="A83" s="99"/>
      <c r="B83" s="70" t="s">
        <v>135</v>
      </c>
      <c r="C83" s="30"/>
      <c r="D83" s="29"/>
      <c r="E83" s="120"/>
      <c r="F83" s="121"/>
      <c r="G83" s="121"/>
      <c r="H83" s="121"/>
      <c r="I83" s="121"/>
      <c r="J83" s="121"/>
      <c r="K83" s="121"/>
      <c r="L83" s="121"/>
      <c r="M83" s="121"/>
      <c r="N83" s="121"/>
      <c r="O83" s="122"/>
      <c r="P83" s="122"/>
      <c r="Q83" s="122"/>
      <c r="R83" s="123"/>
    </row>
    <row r="84" spans="1:18" x14ac:dyDescent="0.25">
      <c r="A84" s="99"/>
      <c r="B84" s="29" t="s">
        <v>118</v>
      </c>
      <c r="D84" s="98" t="s">
        <v>250</v>
      </c>
      <c r="E84" s="56" t="s">
        <v>154</v>
      </c>
      <c r="F84" s="56" t="s">
        <v>155</v>
      </c>
      <c r="G84" s="56" t="s">
        <v>119</v>
      </c>
      <c r="H84" s="56" t="s">
        <v>46</v>
      </c>
      <c r="I84" s="56" t="s">
        <v>47</v>
      </c>
      <c r="J84" s="56" t="s">
        <v>48</v>
      </c>
      <c r="K84" s="56" t="s">
        <v>49</v>
      </c>
      <c r="L84" s="56" t="s">
        <v>50</v>
      </c>
      <c r="M84" s="56" t="s">
        <v>51</v>
      </c>
      <c r="N84" s="56" t="s">
        <v>52</v>
      </c>
      <c r="O84" s="56" t="s">
        <v>53</v>
      </c>
      <c r="P84" s="56" t="s">
        <v>54</v>
      </c>
      <c r="Q84" s="56" t="s">
        <v>55</v>
      </c>
      <c r="R84" s="56" t="s">
        <v>56</v>
      </c>
    </row>
    <row r="85" spans="1:18" x14ac:dyDescent="0.25">
      <c r="A85" s="162" t="s">
        <v>296</v>
      </c>
      <c r="B85" s="183"/>
      <c r="C85" s="101"/>
      <c r="D85" s="102"/>
      <c r="E85" s="196"/>
      <c r="F85" s="151"/>
      <c r="G85" s="67"/>
      <c r="H85" s="68"/>
      <c r="I85" s="67"/>
      <c r="J85" s="67"/>
      <c r="K85" s="67"/>
      <c r="L85" s="67"/>
      <c r="M85" s="67"/>
      <c r="N85" s="67"/>
      <c r="O85" s="67"/>
      <c r="P85" s="67"/>
      <c r="Q85" s="67"/>
      <c r="R85" s="67"/>
    </row>
    <row r="86" spans="1:18" x14ac:dyDescent="0.25">
      <c r="A86" s="162" t="s">
        <v>297</v>
      </c>
      <c r="B86" s="183"/>
      <c r="C86" s="101"/>
      <c r="D86" s="102"/>
      <c r="E86" s="151"/>
      <c r="F86" s="151"/>
      <c r="G86" s="67"/>
      <c r="H86" s="68"/>
      <c r="I86" s="67"/>
      <c r="J86" s="67"/>
      <c r="K86" s="67"/>
      <c r="L86" s="67"/>
      <c r="M86" s="67"/>
      <c r="N86" s="67"/>
      <c r="O86" s="67"/>
      <c r="P86" s="67"/>
      <c r="Q86" s="67"/>
      <c r="R86" s="67"/>
    </row>
    <row r="87" spans="1:18" x14ac:dyDescent="0.25">
      <c r="A87" s="162" t="s">
        <v>298</v>
      </c>
      <c r="B87" s="183"/>
      <c r="C87" s="101"/>
      <c r="D87" s="102"/>
      <c r="E87" s="151"/>
      <c r="F87" s="151"/>
      <c r="G87" s="67"/>
      <c r="H87" s="68"/>
      <c r="I87" s="67"/>
      <c r="J87" s="67"/>
      <c r="K87" s="67"/>
      <c r="L87" s="67"/>
      <c r="M87" s="67"/>
      <c r="N87" s="67"/>
      <c r="O87" s="67"/>
      <c r="P87" s="67"/>
      <c r="Q87" s="67"/>
      <c r="R87" s="67"/>
    </row>
    <row r="88" spans="1:18" x14ac:dyDescent="0.25">
      <c r="A88" s="162" t="s">
        <v>299</v>
      </c>
      <c r="B88" s="183"/>
      <c r="C88" s="101"/>
      <c r="D88" s="102"/>
      <c r="E88" s="151"/>
      <c r="F88" s="151"/>
      <c r="G88" s="67"/>
      <c r="H88" s="68"/>
      <c r="I88" s="67"/>
      <c r="J88" s="67"/>
      <c r="K88" s="67"/>
      <c r="L88" s="67"/>
      <c r="M88" s="67"/>
      <c r="N88" s="67"/>
      <c r="O88" s="67"/>
      <c r="P88" s="67"/>
      <c r="Q88" s="67"/>
      <c r="R88" s="67"/>
    </row>
    <row r="89" spans="1:18" x14ac:dyDescent="0.25">
      <c r="A89" s="99" t="s">
        <v>300</v>
      </c>
      <c r="B89" s="183"/>
      <c r="C89" s="101"/>
      <c r="D89" s="102"/>
      <c r="E89" s="151"/>
      <c r="F89" s="151"/>
      <c r="G89" s="67"/>
      <c r="H89" s="68"/>
      <c r="I89" s="67"/>
      <c r="J89" s="67"/>
      <c r="K89" s="67"/>
      <c r="L89" s="67"/>
      <c r="M89" s="67"/>
      <c r="N89" s="67"/>
      <c r="O89" s="67"/>
      <c r="P89" s="67"/>
      <c r="Q89" s="67"/>
      <c r="R89" s="67"/>
    </row>
    <row r="90" spans="1:18" x14ac:dyDescent="0.25">
      <c r="A90" s="162" t="s">
        <v>301</v>
      </c>
      <c r="B90" s="183"/>
      <c r="C90" s="101"/>
      <c r="D90" s="102"/>
      <c r="E90" s="151"/>
      <c r="F90" s="151"/>
      <c r="G90" s="67"/>
      <c r="H90" s="68"/>
      <c r="I90" s="68"/>
      <c r="J90" s="68"/>
      <c r="K90" s="68"/>
      <c r="L90" s="68"/>
      <c r="M90" s="68"/>
      <c r="N90" s="68"/>
      <c r="O90" s="69"/>
      <c r="P90" s="69"/>
      <c r="Q90" s="69"/>
      <c r="R90" s="69"/>
    </row>
    <row r="91" spans="1:18" x14ac:dyDescent="0.25">
      <c r="A91" s="162" t="s">
        <v>302</v>
      </c>
      <c r="B91" s="183"/>
      <c r="C91" s="101"/>
      <c r="D91" s="102"/>
      <c r="E91" s="151"/>
      <c r="F91" s="151"/>
      <c r="G91" s="67"/>
      <c r="H91" s="68"/>
      <c r="I91" s="68"/>
      <c r="J91" s="68"/>
      <c r="K91" s="68"/>
      <c r="L91" s="68"/>
      <c r="M91" s="68"/>
      <c r="N91" s="68"/>
      <c r="O91" s="69"/>
      <c r="P91" s="69"/>
      <c r="Q91" s="69"/>
      <c r="R91" s="69"/>
    </row>
    <row r="92" spans="1:18" x14ac:dyDescent="0.25">
      <c r="A92" s="162" t="s">
        <v>303</v>
      </c>
      <c r="B92" s="183"/>
      <c r="C92" s="101"/>
      <c r="D92" s="102"/>
      <c r="E92" s="151"/>
      <c r="F92" s="151"/>
      <c r="G92" s="67"/>
      <c r="H92" s="68"/>
      <c r="I92" s="68"/>
      <c r="J92" s="68"/>
      <c r="K92" s="68"/>
      <c r="L92" s="68"/>
      <c r="M92" s="68"/>
      <c r="N92" s="68"/>
      <c r="O92" s="69"/>
      <c r="P92" s="69"/>
      <c r="Q92" s="69"/>
      <c r="R92" s="69"/>
    </row>
    <row r="93" spans="1:18" x14ac:dyDescent="0.25">
      <c r="A93" s="162" t="s">
        <v>304</v>
      </c>
      <c r="B93" s="183"/>
      <c r="C93" s="101"/>
      <c r="D93" s="102"/>
      <c r="E93" s="151"/>
      <c r="F93" s="151"/>
      <c r="G93" s="67"/>
      <c r="H93" s="68"/>
      <c r="I93" s="68"/>
      <c r="J93" s="68"/>
      <c r="K93" s="68"/>
      <c r="L93" s="68"/>
      <c r="M93" s="68"/>
      <c r="N93" s="68"/>
      <c r="O93" s="69"/>
      <c r="P93" s="69"/>
      <c r="Q93" s="69"/>
      <c r="R93" s="69"/>
    </row>
    <row r="94" spans="1:18" x14ac:dyDescent="0.25">
      <c r="A94" s="162" t="s">
        <v>305</v>
      </c>
      <c r="B94" s="183"/>
      <c r="C94" s="101"/>
      <c r="D94" s="102"/>
      <c r="E94" s="151"/>
      <c r="F94" s="151"/>
      <c r="G94" s="67"/>
      <c r="H94" s="68"/>
      <c r="I94" s="68"/>
      <c r="J94" s="68"/>
      <c r="K94" s="68"/>
      <c r="L94" s="68"/>
      <c r="M94" s="68"/>
      <c r="N94" s="68"/>
      <c r="O94" s="69"/>
      <c r="P94" s="69"/>
      <c r="Q94" s="69"/>
      <c r="R94" s="69"/>
    </row>
    <row r="95" spans="1:18" x14ac:dyDescent="0.25">
      <c r="A95" s="162" t="s">
        <v>306</v>
      </c>
      <c r="B95" s="183"/>
      <c r="C95" s="101"/>
      <c r="D95" s="102"/>
      <c r="E95" s="151"/>
      <c r="F95" s="151"/>
      <c r="G95" s="68"/>
      <c r="H95" s="68"/>
      <c r="I95" s="68"/>
      <c r="J95" s="68"/>
      <c r="K95" s="68"/>
      <c r="L95" s="68"/>
      <c r="M95" s="68"/>
      <c r="N95" s="68"/>
      <c r="O95" s="69"/>
      <c r="P95" s="69"/>
      <c r="Q95" s="69"/>
      <c r="R95" s="69"/>
    </row>
    <row r="96" spans="1:18" x14ac:dyDescent="0.25">
      <c r="A96" s="162" t="s">
        <v>307</v>
      </c>
      <c r="B96" s="183"/>
      <c r="C96" s="101"/>
      <c r="D96" s="102"/>
      <c r="E96" s="196"/>
      <c r="F96" s="196"/>
      <c r="G96" s="68"/>
      <c r="H96" s="68"/>
      <c r="I96" s="68"/>
      <c r="J96" s="68"/>
      <c r="K96" s="68"/>
      <c r="L96" s="68"/>
      <c r="M96" s="68"/>
      <c r="N96" s="68"/>
      <c r="O96" s="69"/>
      <c r="P96" s="69"/>
      <c r="Q96" s="69"/>
      <c r="R96" s="69"/>
    </row>
    <row r="97" spans="1:18" x14ac:dyDescent="0.25">
      <c r="A97" s="162" t="s">
        <v>308</v>
      </c>
      <c r="B97" s="183"/>
      <c r="C97" s="101"/>
      <c r="D97" s="102"/>
      <c r="E97" s="196"/>
      <c r="F97" s="196"/>
      <c r="G97" s="68"/>
      <c r="H97" s="68"/>
      <c r="I97" s="68"/>
      <c r="J97" s="68"/>
      <c r="K97" s="68"/>
      <c r="L97" s="68"/>
      <c r="M97" s="68"/>
      <c r="N97" s="68"/>
      <c r="O97" s="69"/>
      <c r="P97" s="69"/>
      <c r="Q97" s="69"/>
      <c r="R97" s="69"/>
    </row>
    <row r="98" spans="1:18" x14ac:dyDescent="0.25">
      <c r="A98" s="185" t="s">
        <v>309</v>
      </c>
      <c r="B98" s="183"/>
      <c r="C98" s="101"/>
      <c r="D98" s="102"/>
      <c r="E98" s="196"/>
      <c r="F98" s="196"/>
      <c r="G98" s="68"/>
      <c r="H98" s="68"/>
      <c r="I98" s="68"/>
      <c r="J98" s="68"/>
      <c r="K98" s="68"/>
      <c r="L98" s="68"/>
      <c r="M98" s="68"/>
      <c r="N98" s="68"/>
      <c r="O98" s="69"/>
      <c r="P98" s="69"/>
      <c r="Q98" s="69"/>
      <c r="R98" s="69"/>
    </row>
    <row r="99" spans="1:18" x14ac:dyDescent="0.25">
      <c r="A99" s="99">
        <v>5</v>
      </c>
      <c r="B99" s="197" t="s">
        <v>310</v>
      </c>
      <c r="C99" s="182"/>
      <c r="D99" s="323"/>
      <c r="E99" s="199">
        <f>SUM(E85:E98)</f>
        <v>0</v>
      </c>
      <c r="F99" s="199">
        <f>SUM(F85:F98)</f>
        <v>0</v>
      </c>
      <c r="G99" s="187">
        <f t="shared" ref="G99:R99" si="4">SUM(G85:G98)</f>
        <v>0</v>
      </c>
      <c r="H99" s="187">
        <f t="shared" si="4"/>
        <v>0</v>
      </c>
      <c r="I99" s="187">
        <f t="shared" si="4"/>
        <v>0</v>
      </c>
      <c r="J99" s="187">
        <f t="shared" si="4"/>
        <v>0</v>
      </c>
      <c r="K99" s="187">
        <f t="shared" si="4"/>
        <v>0</v>
      </c>
      <c r="L99" s="187">
        <f t="shared" si="4"/>
        <v>0</v>
      </c>
      <c r="M99" s="187">
        <f t="shared" si="4"/>
        <v>0</v>
      </c>
      <c r="N99" s="187">
        <f t="shared" si="4"/>
        <v>0</v>
      </c>
      <c r="O99" s="187">
        <f t="shared" si="4"/>
        <v>0</v>
      </c>
      <c r="P99" s="187">
        <f t="shared" si="4"/>
        <v>0</v>
      </c>
      <c r="Q99" s="187">
        <f t="shared" si="4"/>
        <v>0</v>
      </c>
      <c r="R99" s="187">
        <f t="shared" si="4"/>
        <v>0</v>
      </c>
    </row>
    <row r="100" spans="1:18" x14ac:dyDescent="0.25">
      <c r="A100" s="99"/>
      <c r="B100" s="163"/>
      <c r="C100" s="200"/>
      <c r="D100" s="201"/>
      <c r="E100" s="121"/>
      <c r="F100" s="121"/>
      <c r="G100" s="121"/>
      <c r="H100" s="121"/>
      <c r="I100" s="121"/>
      <c r="J100" s="121"/>
      <c r="K100" s="121"/>
      <c r="L100" s="121"/>
      <c r="M100" s="121"/>
      <c r="N100" s="121"/>
      <c r="O100" s="121"/>
      <c r="P100" s="121"/>
      <c r="Q100" s="121"/>
      <c r="R100" s="166"/>
    </row>
    <row r="101" spans="1:18" ht="15" customHeight="1" x14ac:dyDescent="0.25">
      <c r="A101" s="99">
        <v>6</v>
      </c>
      <c r="B101" s="167" t="s">
        <v>311</v>
      </c>
      <c r="C101" s="168"/>
      <c r="D101" s="169"/>
      <c r="E101" s="170">
        <f>E99+E81</f>
        <v>0</v>
      </c>
      <c r="F101" s="170">
        <f>F99+F81</f>
        <v>0</v>
      </c>
      <c r="G101" s="171">
        <f t="shared" ref="G101:R101" si="5">G99+G81</f>
        <v>0</v>
      </c>
      <c r="H101" s="171">
        <f t="shared" si="5"/>
        <v>0</v>
      </c>
      <c r="I101" s="171">
        <f t="shared" si="5"/>
        <v>0</v>
      </c>
      <c r="J101" s="171">
        <f t="shared" si="5"/>
        <v>0</v>
      </c>
      <c r="K101" s="171">
        <f t="shared" si="5"/>
        <v>0</v>
      </c>
      <c r="L101" s="171">
        <f t="shared" si="5"/>
        <v>0</v>
      </c>
      <c r="M101" s="171">
        <f t="shared" si="5"/>
        <v>0</v>
      </c>
      <c r="N101" s="171">
        <f t="shared" si="5"/>
        <v>0</v>
      </c>
      <c r="O101" s="171">
        <f t="shared" si="5"/>
        <v>0</v>
      </c>
      <c r="P101" s="171">
        <f t="shared" si="5"/>
        <v>0</v>
      </c>
      <c r="Q101" s="171">
        <f t="shared" si="5"/>
        <v>0</v>
      </c>
      <c r="R101" s="171">
        <f t="shared" si="5"/>
        <v>0</v>
      </c>
    </row>
    <row r="102" spans="1:18" x14ac:dyDescent="0.25">
      <c r="A102" s="99"/>
      <c r="B102" s="119"/>
      <c r="C102" s="119"/>
      <c r="D102" s="70"/>
      <c r="E102" s="95"/>
      <c r="F102" s="95"/>
      <c r="G102" s="95"/>
      <c r="H102" s="95"/>
      <c r="I102" s="95"/>
      <c r="J102" s="95"/>
      <c r="K102" s="95"/>
      <c r="L102" s="95"/>
      <c r="M102" s="95"/>
      <c r="N102" s="95"/>
      <c r="O102" s="95"/>
      <c r="P102" s="95"/>
      <c r="Q102" s="95"/>
      <c r="R102" s="95"/>
    </row>
    <row r="103" spans="1:18" ht="18.75" x14ac:dyDescent="0.3">
      <c r="A103" s="99"/>
      <c r="B103" s="54" t="s">
        <v>312</v>
      </c>
      <c r="C103" s="176"/>
      <c r="D103" s="174"/>
      <c r="E103" s="177"/>
      <c r="F103" s="177"/>
      <c r="G103" s="177"/>
      <c r="H103" s="177"/>
      <c r="I103" s="177"/>
      <c r="J103" s="177"/>
      <c r="K103" s="177"/>
      <c r="L103" s="177"/>
      <c r="M103" s="177"/>
      <c r="N103" s="177"/>
      <c r="O103" s="96"/>
      <c r="P103" s="96"/>
      <c r="Q103" s="96"/>
      <c r="R103" s="96"/>
    </row>
    <row r="104" spans="1:18" x14ac:dyDescent="0.25">
      <c r="A104" s="99"/>
      <c r="B104" s="70"/>
      <c r="C104" s="119"/>
      <c r="D104" s="70"/>
    </row>
    <row r="105" spans="1:18" x14ac:dyDescent="0.25">
      <c r="A105" s="99"/>
      <c r="B105" s="97"/>
      <c r="C105" s="88"/>
      <c r="D105" s="98" t="s">
        <v>242</v>
      </c>
      <c r="E105" s="56" t="s">
        <v>154</v>
      </c>
      <c r="F105" s="56" t="s">
        <v>155</v>
      </c>
      <c r="G105" s="56" t="s">
        <v>119</v>
      </c>
      <c r="H105" s="56" t="s">
        <v>46</v>
      </c>
      <c r="I105" s="56" t="s">
        <v>47</v>
      </c>
      <c r="J105" s="56" t="s">
        <v>48</v>
      </c>
      <c r="K105" s="56" t="s">
        <v>49</v>
      </c>
      <c r="L105" s="56" t="s">
        <v>50</v>
      </c>
      <c r="M105" s="56" t="s">
        <v>51</v>
      </c>
      <c r="N105" s="56" t="s">
        <v>52</v>
      </c>
      <c r="O105" s="56" t="s">
        <v>53</v>
      </c>
      <c r="P105" s="56" t="s">
        <v>54</v>
      </c>
      <c r="Q105" s="56" t="s">
        <v>55</v>
      </c>
      <c r="R105" s="56" t="s">
        <v>56</v>
      </c>
    </row>
    <row r="106" spans="1:18" x14ac:dyDescent="0.25">
      <c r="A106" s="99">
        <v>7</v>
      </c>
      <c r="B106" s="136" t="s">
        <v>313</v>
      </c>
      <c r="C106" s="324"/>
      <c r="D106" s="305">
        <v>0.42799999999999999</v>
      </c>
      <c r="E106" s="170">
        <f>EBT!E136*$D$106</f>
        <v>0</v>
      </c>
      <c r="F106" s="325">
        <f>(EBT!F136*$D$106)/1000000</f>
        <v>4.3914747618600009E-2</v>
      </c>
      <c r="G106" s="326">
        <f>(EBT!G136*$D$106)/1000000</f>
        <v>7.3913988723967469E-2</v>
      </c>
      <c r="H106" s="326">
        <f>(EBT!H136*$D$106)/1000000</f>
        <v>8.8658528716924229E-2</v>
      </c>
      <c r="I106" s="326">
        <f>(EBT!I136*$D$106)/1000000</f>
        <v>2.3124749381074561E-2</v>
      </c>
      <c r="J106" s="326">
        <f>(EBT!J136*$D$106)/1000000</f>
        <v>1.4171351775646011E-2</v>
      </c>
      <c r="K106" s="326">
        <f>(EBT!K136*$D$106)/1000000</f>
        <v>-7.3259475162825802E-3</v>
      </c>
      <c r="L106" s="326">
        <f>(EBT!L136*$D$106)/1000000</f>
        <v>-4.1476509844186587E-3</v>
      </c>
      <c r="M106" s="326">
        <f>(EBT!M136*$D$106)/1000000</f>
        <v>-2.8702821668333784E-2</v>
      </c>
      <c r="N106" s="326">
        <f>(EBT!N136*$D$106)/1000000</f>
        <v>-5.0563902859795513E-2</v>
      </c>
      <c r="O106" s="326">
        <f>(EBT!O136*$D$106)/1000000</f>
        <v>-4.6161389156614697E-2</v>
      </c>
      <c r="P106" s="326">
        <f>(EBT!P136*$D$106)/1000000</f>
        <v>-4.253167590171078E-2</v>
      </c>
      <c r="Q106" s="326">
        <f>(EBT!Q136*$D$106)/1000000</f>
        <v>0.1886675647635381</v>
      </c>
      <c r="R106" s="326">
        <f>(EBT!R136*$D$106)/1000000</f>
        <v>0.19301962923971328</v>
      </c>
    </row>
    <row r="107" spans="1:18" ht="18.75" x14ac:dyDescent="0.3">
      <c r="A107" s="99"/>
      <c r="B107" s="54" t="s">
        <v>314</v>
      </c>
      <c r="C107" s="30"/>
      <c r="D107" s="29"/>
      <c r="E107" s="95"/>
      <c r="F107" s="95"/>
      <c r="G107" s="95"/>
      <c r="H107" s="95"/>
      <c r="I107" s="95"/>
      <c r="J107" s="95"/>
      <c r="K107" s="95"/>
      <c r="L107" s="95"/>
      <c r="M107" s="95"/>
      <c r="N107" s="95"/>
      <c r="O107" s="327"/>
      <c r="P107" s="327"/>
      <c r="Q107" s="327"/>
      <c r="R107" s="327"/>
    </row>
    <row r="108" spans="1:18" s="28" customFormat="1" x14ac:dyDescent="0.25">
      <c r="A108" s="162"/>
      <c r="B108" s="29"/>
      <c r="C108" s="30"/>
      <c r="D108" s="29"/>
      <c r="E108" s="56" t="s">
        <v>154</v>
      </c>
      <c r="F108" s="56" t="s">
        <v>155</v>
      </c>
      <c r="G108" s="56" t="s">
        <v>119</v>
      </c>
      <c r="H108" s="56" t="s">
        <v>46</v>
      </c>
      <c r="I108" s="56" t="s">
        <v>47</v>
      </c>
      <c r="J108" s="56" t="s">
        <v>48</v>
      </c>
      <c r="K108" s="56" t="s">
        <v>49</v>
      </c>
      <c r="L108" s="56" t="s">
        <v>50</v>
      </c>
      <c r="M108" s="56" t="s">
        <v>51</v>
      </c>
      <c r="N108" s="56" t="s">
        <v>52</v>
      </c>
      <c r="O108" s="56" t="s">
        <v>53</v>
      </c>
      <c r="P108" s="56" t="s">
        <v>54</v>
      </c>
      <c r="Q108" s="56" t="s">
        <v>55</v>
      </c>
      <c r="R108" s="56" t="s">
        <v>56</v>
      </c>
    </row>
    <row r="109" spans="1:18" x14ac:dyDescent="0.25">
      <c r="A109" s="99">
        <v>8</v>
      </c>
      <c r="B109" s="136" t="s">
        <v>315</v>
      </c>
      <c r="C109" s="101"/>
      <c r="D109" s="203"/>
      <c r="E109" s="170">
        <f>E61+E106+E101</f>
        <v>0</v>
      </c>
      <c r="F109" s="328">
        <f>F61+F106+F101</f>
        <v>0.3504690691735548</v>
      </c>
      <c r="G109" s="329">
        <f t="shared" ref="G109:R109" si="6">G61+G106+G101</f>
        <v>0.39302332047998717</v>
      </c>
      <c r="H109" s="329">
        <f t="shared" si="6"/>
        <v>0.40965407515012309</v>
      </c>
      <c r="I109" s="329">
        <f t="shared" si="6"/>
        <v>0.32622259284889094</v>
      </c>
      <c r="J109" s="329">
        <f t="shared" si="6"/>
        <v>0.31438397321272354</v>
      </c>
      <c r="K109" s="329">
        <f t="shared" si="6"/>
        <v>0.29147852088685716</v>
      </c>
      <c r="L109" s="329">
        <f t="shared" si="6"/>
        <v>0.29465296028047699</v>
      </c>
      <c r="M109" s="329">
        <f t="shared" si="6"/>
        <v>0.26521211126568578</v>
      </c>
      <c r="N109" s="329">
        <f t="shared" si="6"/>
        <v>0.24251623912230647</v>
      </c>
      <c r="O109" s="329">
        <f t="shared" si="6"/>
        <v>0.24559768763697196</v>
      </c>
      <c r="P109" s="329">
        <f t="shared" si="6"/>
        <v>0.24949591846421434</v>
      </c>
      <c r="Q109" s="329">
        <f t="shared" si="6"/>
        <v>0.1886675647635381</v>
      </c>
      <c r="R109" s="329">
        <f t="shared" si="6"/>
        <v>0.19301962923971328</v>
      </c>
    </row>
    <row r="110" spans="1:18" ht="15" customHeight="1" x14ac:dyDescent="0.25">
      <c r="A110" s="99"/>
      <c r="B110" s="30"/>
      <c r="C110" s="30"/>
      <c r="D110" s="30"/>
      <c r="E110" s="330"/>
      <c r="F110" s="330"/>
      <c r="G110" s="330"/>
      <c r="H110" s="330"/>
      <c r="I110" s="330"/>
      <c r="J110" s="330"/>
      <c r="K110" s="330"/>
      <c r="L110" s="330"/>
      <c r="M110" s="330"/>
      <c r="N110" s="28"/>
      <c r="O110" s="28"/>
      <c r="P110" s="28"/>
      <c r="Q110" s="28"/>
      <c r="R110" s="28"/>
    </row>
    <row r="111" spans="1:18" ht="18.75" x14ac:dyDescent="0.3">
      <c r="A111" s="99"/>
      <c r="B111" s="54" t="s">
        <v>316</v>
      </c>
    </row>
    <row r="112" spans="1:18" x14ac:dyDescent="0.25">
      <c r="A112" s="99"/>
    </row>
    <row r="113" spans="1:19" x14ac:dyDescent="0.25">
      <c r="A113" s="99" t="s">
        <v>317</v>
      </c>
      <c r="B113" s="314" t="s">
        <v>318</v>
      </c>
      <c r="E113" s="331">
        <f>EBT!E75</f>
        <v>0</v>
      </c>
      <c r="F113" s="331">
        <f>EBT!F75</f>
        <v>0</v>
      </c>
      <c r="G113" s="332">
        <f>EBT!G75</f>
        <v>0</v>
      </c>
      <c r="H113" s="332">
        <f>EBT!H75</f>
        <v>0</v>
      </c>
      <c r="I113" s="332">
        <f>EBT!I75</f>
        <v>0</v>
      </c>
      <c r="J113" s="332">
        <f>EBT!J75</f>
        <v>0</v>
      </c>
      <c r="K113" s="332">
        <f>EBT!K75</f>
        <v>0</v>
      </c>
      <c r="L113" s="332">
        <f>EBT!L75</f>
        <v>0</v>
      </c>
      <c r="M113" s="332">
        <f>EBT!M75</f>
        <v>0</v>
      </c>
      <c r="N113" s="332">
        <f>EBT!N75</f>
        <v>0</v>
      </c>
      <c r="O113" s="332">
        <f>EBT!O75</f>
        <v>0</v>
      </c>
      <c r="P113" s="332">
        <f>EBT!P75</f>
        <v>0</v>
      </c>
      <c r="Q113" s="332">
        <f>EBT!Q75</f>
        <v>0</v>
      </c>
      <c r="R113" s="332">
        <f>EBT!R75</f>
        <v>0</v>
      </c>
    </row>
    <row r="114" spans="1:19" x14ac:dyDescent="0.25">
      <c r="A114" s="99" t="s">
        <v>319</v>
      </c>
      <c r="B114" s="314" t="s">
        <v>320</v>
      </c>
      <c r="E114" s="331">
        <f>EBT!E16</f>
        <v>0</v>
      </c>
      <c r="F114" s="331">
        <f>EBT!F16</f>
        <v>0</v>
      </c>
      <c r="G114" s="332">
        <f>EBT!G16</f>
        <v>0</v>
      </c>
      <c r="H114" s="332">
        <f>EBT!H16</f>
        <v>0</v>
      </c>
      <c r="I114" s="332">
        <f>EBT!I16</f>
        <v>0</v>
      </c>
      <c r="J114" s="332">
        <f>EBT!J16</f>
        <v>0</v>
      </c>
      <c r="K114" s="332">
        <f>EBT!K16</f>
        <v>0</v>
      </c>
      <c r="L114" s="332">
        <f>EBT!L16</f>
        <v>0</v>
      </c>
      <c r="M114" s="332">
        <f>EBT!M16</f>
        <v>0</v>
      </c>
      <c r="N114" s="332">
        <f>EBT!N16</f>
        <v>0</v>
      </c>
      <c r="O114" s="332">
        <f>EBT!O16</f>
        <v>0</v>
      </c>
      <c r="P114" s="332">
        <f>EBT!P16</f>
        <v>0</v>
      </c>
      <c r="Q114" s="332">
        <f>EBT!Q16</f>
        <v>0</v>
      </c>
      <c r="R114" s="332">
        <f>EBT!R16</f>
        <v>0</v>
      </c>
    </row>
    <row r="115" spans="1:19" x14ac:dyDescent="0.25">
      <c r="A115" s="99" t="s">
        <v>321</v>
      </c>
      <c r="B115" s="314" t="s">
        <v>322</v>
      </c>
      <c r="E115" s="331">
        <f>E113+E114</f>
        <v>0</v>
      </c>
      <c r="F115" s="331">
        <f t="shared" ref="F115:R115" si="7">F113+F114</f>
        <v>0</v>
      </c>
      <c r="G115" s="332">
        <f t="shared" si="7"/>
        <v>0</v>
      </c>
      <c r="H115" s="332">
        <f t="shared" si="7"/>
        <v>0</v>
      </c>
      <c r="I115" s="332">
        <f t="shared" si="7"/>
        <v>0</v>
      </c>
      <c r="J115" s="332">
        <f t="shared" si="7"/>
        <v>0</v>
      </c>
      <c r="K115" s="332">
        <f t="shared" si="7"/>
        <v>0</v>
      </c>
      <c r="L115" s="332">
        <f t="shared" si="7"/>
        <v>0</v>
      </c>
      <c r="M115" s="332">
        <f t="shared" si="7"/>
        <v>0</v>
      </c>
      <c r="N115" s="332">
        <f t="shared" si="7"/>
        <v>0</v>
      </c>
      <c r="O115" s="332">
        <f t="shared" si="7"/>
        <v>0</v>
      </c>
      <c r="P115" s="332">
        <f t="shared" si="7"/>
        <v>0</v>
      </c>
      <c r="Q115" s="332">
        <f t="shared" si="7"/>
        <v>0</v>
      </c>
      <c r="R115" s="332">
        <f t="shared" si="7"/>
        <v>0</v>
      </c>
    </row>
    <row r="116" spans="1:19" ht="31.5" x14ac:dyDescent="0.25">
      <c r="A116" s="185" t="s">
        <v>323</v>
      </c>
      <c r="B116" s="314" t="s">
        <v>324</v>
      </c>
      <c r="E116" s="331"/>
      <c r="F116" s="331"/>
      <c r="G116" s="332"/>
      <c r="H116" s="332"/>
      <c r="I116" s="332"/>
      <c r="J116" s="332"/>
      <c r="K116" s="332"/>
      <c r="L116" s="332"/>
      <c r="M116" s="332"/>
      <c r="N116" s="332"/>
      <c r="O116" s="332"/>
      <c r="P116" s="333"/>
      <c r="Q116" s="333"/>
      <c r="R116" s="333"/>
    </row>
    <row r="117" spans="1:19" x14ac:dyDescent="0.25">
      <c r="A117" s="99" t="s">
        <v>325</v>
      </c>
      <c r="B117" s="314" t="s">
        <v>326</v>
      </c>
      <c r="E117" s="331">
        <f>E115*E116</f>
        <v>0</v>
      </c>
      <c r="F117" s="331">
        <f t="shared" ref="F117:R117" si="8">F115*F116</f>
        <v>0</v>
      </c>
      <c r="G117" s="332">
        <f t="shared" si="8"/>
        <v>0</v>
      </c>
      <c r="H117" s="332">
        <f t="shared" si="8"/>
        <v>0</v>
      </c>
      <c r="I117" s="332">
        <f t="shared" si="8"/>
        <v>0</v>
      </c>
      <c r="J117" s="332">
        <f t="shared" si="8"/>
        <v>0</v>
      </c>
      <c r="K117" s="332">
        <f t="shared" si="8"/>
        <v>0</v>
      </c>
      <c r="L117" s="332">
        <f t="shared" si="8"/>
        <v>0</v>
      </c>
      <c r="M117" s="332">
        <f t="shared" si="8"/>
        <v>0</v>
      </c>
      <c r="N117" s="332">
        <f t="shared" si="8"/>
        <v>0</v>
      </c>
      <c r="O117" s="332">
        <f t="shared" si="8"/>
        <v>0</v>
      </c>
      <c r="P117" s="332">
        <f t="shared" si="8"/>
        <v>0</v>
      </c>
      <c r="Q117" s="332">
        <f t="shared" si="8"/>
        <v>0</v>
      </c>
      <c r="R117" s="332">
        <f t="shared" si="8"/>
        <v>0</v>
      </c>
    </row>
    <row r="118" spans="1:19" x14ac:dyDescent="0.25">
      <c r="A118" s="99"/>
    </row>
    <row r="119" spans="1:19" ht="18.75" x14ac:dyDescent="0.3">
      <c r="A119" s="99"/>
      <c r="B119" s="54" t="s">
        <v>327</v>
      </c>
    </row>
    <row r="120" spans="1:19" x14ac:dyDescent="0.25">
      <c r="A120" s="99"/>
    </row>
    <row r="121" spans="1:19" x14ac:dyDescent="0.25">
      <c r="A121" s="99" t="s">
        <v>328</v>
      </c>
      <c r="B121" s="314" t="s">
        <v>329</v>
      </c>
      <c r="E121" s="331">
        <f>E109-E117</f>
        <v>0</v>
      </c>
      <c r="F121" s="331">
        <f t="shared" ref="F121:R121" si="9">F109-F117</f>
        <v>0.3504690691735548</v>
      </c>
      <c r="G121" s="332">
        <f t="shared" si="9"/>
        <v>0.39302332047998717</v>
      </c>
      <c r="H121" s="332">
        <f t="shared" si="9"/>
        <v>0.40965407515012309</v>
      </c>
      <c r="I121" s="332">
        <f t="shared" si="9"/>
        <v>0.32622259284889094</v>
      </c>
      <c r="J121" s="332">
        <f t="shared" si="9"/>
        <v>0.31438397321272354</v>
      </c>
      <c r="K121" s="332">
        <f t="shared" si="9"/>
        <v>0.29147852088685716</v>
      </c>
      <c r="L121" s="332">
        <f t="shared" si="9"/>
        <v>0.29465296028047699</v>
      </c>
      <c r="M121" s="332">
        <f t="shared" si="9"/>
        <v>0.26521211126568578</v>
      </c>
      <c r="N121" s="332">
        <f t="shared" si="9"/>
        <v>0.24251623912230647</v>
      </c>
      <c r="O121" s="332">
        <f t="shared" si="9"/>
        <v>0.24559768763697196</v>
      </c>
      <c r="P121" s="332">
        <f t="shared" si="9"/>
        <v>0.24949591846421434</v>
      </c>
      <c r="Q121" s="332">
        <f t="shared" si="9"/>
        <v>0.1886675647635381</v>
      </c>
      <c r="R121" s="332">
        <f t="shared" si="9"/>
        <v>0.19301962923971328</v>
      </c>
    </row>
    <row r="122" spans="1:19" x14ac:dyDescent="0.25">
      <c r="A122" s="99"/>
    </row>
    <row r="123" spans="1:19" s="28" customFormat="1" ht="37.5" x14ac:dyDescent="0.3">
      <c r="A123" s="162"/>
      <c r="B123" s="54" t="s">
        <v>330</v>
      </c>
      <c r="C123" s="194"/>
      <c r="D123" s="194"/>
      <c r="E123" s="205"/>
      <c r="F123" s="205"/>
      <c r="G123" s="205"/>
      <c r="H123" s="205"/>
      <c r="I123" s="205"/>
      <c r="J123" s="205"/>
      <c r="K123" s="205"/>
      <c r="L123" s="205"/>
      <c r="M123" s="205"/>
      <c r="N123" s="205"/>
      <c r="O123" s="205"/>
      <c r="P123" s="62"/>
      <c r="Q123" s="62"/>
      <c r="R123" s="62"/>
    </row>
    <row r="124" spans="1:19" s="28" customFormat="1" x14ac:dyDescent="0.25">
      <c r="A124" s="162"/>
      <c r="B124" s="194"/>
      <c r="C124" s="194"/>
      <c r="D124" s="194"/>
      <c r="E124" s="205"/>
      <c r="F124" s="205"/>
      <c r="G124" s="205"/>
      <c r="H124" s="205"/>
      <c r="I124" s="205"/>
      <c r="J124" s="205"/>
      <c r="K124" s="205"/>
      <c r="L124" s="205"/>
      <c r="M124" s="205"/>
      <c r="N124" s="205"/>
      <c r="O124" s="205"/>
      <c r="P124" s="62"/>
      <c r="Q124" s="62"/>
      <c r="R124" s="62"/>
    </row>
    <row r="125" spans="1:19" s="28" customFormat="1" x14ac:dyDescent="0.25">
      <c r="A125" s="162"/>
      <c r="B125" s="29"/>
      <c r="C125" s="30"/>
      <c r="D125" s="29"/>
      <c r="E125" s="56" t="s">
        <v>154</v>
      </c>
      <c r="F125" s="56" t="s">
        <v>155</v>
      </c>
      <c r="G125" s="56" t="s">
        <v>119</v>
      </c>
      <c r="H125" s="56" t="s">
        <v>46</v>
      </c>
      <c r="I125" s="56" t="s">
        <v>47</v>
      </c>
      <c r="J125" s="56" t="s">
        <v>48</v>
      </c>
      <c r="K125" s="56" t="s">
        <v>49</v>
      </c>
      <c r="L125" s="56" t="s">
        <v>50</v>
      </c>
      <c r="M125" s="56" t="s">
        <v>51</v>
      </c>
      <c r="N125" s="56" t="s">
        <v>52</v>
      </c>
      <c r="O125" s="56" t="s">
        <v>53</v>
      </c>
      <c r="P125" s="56" t="s">
        <v>54</v>
      </c>
      <c r="Q125" s="56" t="s">
        <v>55</v>
      </c>
      <c r="R125" s="56" t="s">
        <v>56</v>
      </c>
    </row>
    <row r="126" spans="1:19" s="28" customFormat="1" ht="31.5" x14ac:dyDescent="0.25">
      <c r="A126" s="162">
        <v>9</v>
      </c>
      <c r="B126" s="136" t="s">
        <v>331</v>
      </c>
      <c r="C126" s="101"/>
      <c r="D126" s="203"/>
      <c r="E126" s="170"/>
      <c r="F126" s="334">
        <v>8.278229279144963E-4</v>
      </c>
      <c r="G126" s="334">
        <v>1.0772204971070643E-3</v>
      </c>
      <c r="H126" s="335">
        <v>1.3582975860631089E-3</v>
      </c>
      <c r="I126" s="335">
        <v>1.6642111247593819E-3</v>
      </c>
      <c r="J126" s="335">
        <v>1.9905203822196357E-3</v>
      </c>
      <c r="K126" s="335">
        <v>2.332383087191572E-3</v>
      </c>
      <c r="L126" s="335">
        <v>2.6844380012643501E-3</v>
      </c>
      <c r="M126" s="335">
        <v>3.0433394573086956E-3</v>
      </c>
      <c r="N126" s="335">
        <v>3.4050063504592718E-3</v>
      </c>
      <c r="O126" s="335">
        <v>3.767163203275662E-3</v>
      </c>
      <c r="P126" s="335">
        <v>4.1274847940537974E-3</v>
      </c>
      <c r="Q126" s="335">
        <v>4.484718955267049E-3</v>
      </c>
      <c r="R126" s="335">
        <v>4.8379103981164556E-3</v>
      </c>
      <c r="S126" s="336"/>
    </row>
    <row r="127" spans="1:19" x14ac:dyDescent="0.25">
      <c r="A127" s="99">
        <v>10</v>
      </c>
      <c r="B127" s="136" t="s">
        <v>332</v>
      </c>
      <c r="C127" s="101"/>
      <c r="D127" s="203"/>
      <c r="E127" s="170"/>
      <c r="F127" s="337">
        <v>4.495014537876748E-4</v>
      </c>
      <c r="G127" s="338">
        <v>6.08594702005456E-4</v>
      </c>
      <c r="H127" s="338">
        <v>7.8338806925459684E-4</v>
      </c>
      <c r="I127" s="338">
        <v>7.9673873850673142E-4</v>
      </c>
      <c r="J127" s="338">
        <v>9.3544882831009799E-4</v>
      </c>
      <c r="K127" s="338">
        <v>1.0551540684342773E-3</v>
      </c>
      <c r="L127" s="338">
        <v>1.2249109394236611E-3</v>
      </c>
      <c r="M127" s="338">
        <v>1.2918043110787356E-3</v>
      </c>
      <c r="N127" s="338">
        <v>1.3972657565629648E-3</v>
      </c>
      <c r="O127" s="338">
        <v>1.5565124189332138E-3</v>
      </c>
      <c r="P127" s="338">
        <v>1.7175607843834403E-3</v>
      </c>
      <c r="Q127" s="338">
        <v>1.2302266419359359E-3</v>
      </c>
      <c r="R127" s="338">
        <v>1.3489222013329924E-3</v>
      </c>
      <c r="S127" s="336"/>
    </row>
    <row r="128" spans="1:19" x14ac:dyDescent="0.25">
      <c r="A128" s="99"/>
      <c r="B128" s="339"/>
      <c r="C128" s="339"/>
      <c r="D128" s="339"/>
      <c r="E128" s="339"/>
      <c r="F128" s="339"/>
      <c r="G128" s="339"/>
      <c r="H128" s="339"/>
      <c r="I128" s="339"/>
      <c r="J128" s="339"/>
      <c r="K128" s="339"/>
      <c r="L128" s="339"/>
      <c r="M128" s="339"/>
      <c r="N128" s="339"/>
      <c r="O128" s="339"/>
      <c r="P128" s="339"/>
      <c r="Q128" s="339"/>
      <c r="R128" s="339"/>
    </row>
    <row r="129" spans="1:18" x14ac:dyDescent="0.25">
      <c r="A129" s="99">
        <v>11</v>
      </c>
      <c r="B129" s="405" t="s">
        <v>333</v>
      </c>
      <c r="C129" s="406"/>
      <c r="D129" s="407"/>
      <c r="E129" s="170"/>
      <c r="F129" s="170">
        <v>0</v>
      </c>
      <c r="G129" s="171">
        <v>0</v>
      </c>
      <c r="H129" s="171">
        <v>0</v>
      </c>
      <c r="I129" s="171">
        <v>0</v>
      </c>
      <c r="J129" s="171">
        <v>0</v>
      </c>
      <c r="K129" s="171">
        <v>0</v>
      </c>
      <c r="L129" s="171">
        <v>0</v>
      </c>
      <c r="M129" s="171">
        <v>0</v>
      </c>
      <c r="N129" s="171">
        <v>0</v>
      </c>
      <c r="O129" s="171">
        <v>0</v>
      </c>
      <c r="P129" s="171">
        <v>0</v>
      </c>
      <c r="Q129" s="171">
        <v>0</v>
      </c>
      <c r="R129" s="171">
        <v>0</v>
      </c>
    </row>
    <row r="130" spans="1:18" x14ac:dyDescent="0.25">
      <c r="A130" s="99">
        <v>12</v>
      </c>
      <c r="B130" s="405" t="s">
        <v>334</v>
      </c>
      <c r="C130" s="406"/>
      <c r="D130" s="407"/>
      <c r="E130" s="170"/>
      <c r="F130" s="170">
        <v>0</v>
      </c>
      <c r="G130" s="171">
        <v>0</v>
      </c>
      <c r="H130" s="171">
        <v>0</v>
      </c>
      <c r="I130" s="171">
        <v>0</v>
      </c>
      <c r="J130" s="171">
        <v>0</v>
      </c>
      <c r="K130" s="171">
        <v>0</v>
      </c>
      <c r="L130" s="171">
        <v>0</v>
      </c>
      <c r="M130" s="171">
        <v>0</v>
      </c>
      <c r="N130" s="171">
        <v>0</v>
      </c>
      <c r="O130" s="171">
        <v>0</v>
      </c>
      <c r="P130" s="171">
        <v>0</v>
      </c>
      <c r="Q130" s="171">
        <v>0</v>
      </c>
      <c r="R130" s="171">
        <v>0</v>
      </c>
    </row>
    <row r="131" spans="1:18" x14ac:dyDescent="0.25">
      <c r="A131" s="99"/>
    </row>
    <row r="132" spans="1:18" x14ac:dyDescent="0.25">
      <c r="A132" s="99"/>
      <c r="F132" s="340"/>
      <c r="G132" s="340"/>
      <c r="H132" s="340"/>
      <c r="I132" s="340"/>
      <c r="J132" s="340"/>
      <c r="K132" s="340"/>
      <c r="L132" s="340"/>
      <c r="M132" s="340"/>
      <c r="N132" s="340"/>
      <c r="O132" s="340"/>
      <c r="P132" s="340"/>
      <c r="Q132" s="340"/>
      <c r="R132" s="340"/>
    </row>
    <row r="133" spans="1:18" x14ac:dyDescent="0.25">
      <c r="A133" s="99"/>
    </row>
    <row r="134" spans="1:18" x14ac:dyDescent="0.25">
      <c r="A134" s="99"/>
    </row>
    <row r="135" spans="1:18" x14ac:dyDescent="0.25">
      <c r="A135" s="99"/>
    </row>
    <row r="136" spans="1:18" x14ac:dyDescent="0.25">
      <c r="A136" s="99"/>
    </row>
    <row r="137" spans="1:18" x14ac:dyDescent="0.25">
      <c r="A137" s="99"/>
    </row>
    <row r="138" spans="1:18" x14ac:dyDescent="0.25">
      <c r="A138" s="99"/>
    </row>
    <row r="139" spans="1:18" x14ac:dyDescent="0.25">
      <c r="A139" s="99"/>
    </row>
    <row r="140" spans="1:18" x14ac:dyDescent="0.25">
      <c r="A140" s="99"/>
    </row>
    <row r="141" spans="1:18" s="28" customFormat="1" x14ac:dyDescent="0.25">
      <c r="A141" s="162"/>
      <c r="B141" s="194"/>
      <c r="C141" s="194"/>
      <c r="D141" s="194"/>
      <c r="E141" s="205"/>
      <c r="F141" s="205"/>
      <c r="G141" s="205"/>
      <c r="H141" s="205"/>
      <c r="I141" s="205"/>
      <c r="J141" s="205"/>
      <c r="K141" s="205"/>
      <c r="L141" s="205"/>
      <c r="M141" s="205"/>
      <c r="N141" s="205"/>
      <c r="O141" s="205"/>
      <c r="P141" s="62"/>
      <c r="Q141" s="62"/>
      <c r="R141" s="62"/>
    </row>
    <row r="142" spans="1:18" x14ac:dyDescent="0.25">
      <c r="A142" s="99"/>
    </row>
    <row r="143" spans="1:18" x14ac:dyDescent="0.25">
      <c r="A143" s="99"/>
    </row>
    <row r="144" spans="1:18" x14ac:dyDescent="0.25">
      <c r="A144" s="99"/>
    </row>
    <row r="145" spans="1:1" x14ac:dyDescent="0.25">
      <c r="A145" s="99"/>
    </row>
    <row r="146" spans="1:1" x14ac:dyDescent="0.25">
      <c r="A146" s="99"/>
    </row>
    <row r="147" spans="1:1" x14ac:dyDescent="0.25">
      <c r="A147" s="99"/>
    </row>
    <row r="148" spans="1:1" x14ac:dyDescent="0.25">
      <c r="A148" s="99"/>
    </row>
    <row r="149" spans="1:1" x14ac:dyDescent="0.25">
      <c r="A149" s="99"/>
    </row>
    <row r="150" spans="1:1" x14ac:dyDescent="0.25">
      <c r="A150" s="99"/>
    </row>
    <row r="151" spans="1:1" x14ac:dyDescent="0.25">
      <c r="A151" s="99"/>
    </row>
    <row r="152" spans="1:1" x14ac:dyDescent="0.25">
      <c r="A152" s="99"/>
    </row>
    <row r="153" spans="1:1" x14ac:dyDescent="0.25">
      <c r="A153" s="99"/>
    </row>
    <row r="154" spans="1:1" x14ac:dyDescent="0.25">
      <c r="A154" s="99"/>
    </row>
    <row r="155" spans="1:1" x14ac:dyDescent="0.25">
      <c r="A155" s="99"/>
    </row>
    <row r="156" spans="1:1" x14ac:dyDescent="0.25">
      <c r="A156" s="99"/>
    </row>
    <row r="157" spans="1:1" x14ac:dyDescent="0.25">
      <c r="A157" s="99"/>
    </row>
    <row r="158" spans="1:1" x14ac:dyDescent="0.25">
      <c r="A158" s="99"/>
    </row>
    <row r="159" spans="1:1" x14ac:dyDescent="0.25">
      <c r="A159" s="99"/>
    </row>
    <row r="160" spans="1:1" x14ac:dyDescent="0.25">
      <c r="A160" s="99"/>
    </row>
    <row r="161" spans="1:1" x14ac:dyDescent="0.25">
      <c r="A161" s="99"/>
    </row>
    <row r="162" spans="1:1" x14ac:dyDescent="0.25">
      <c r="A162" s="99"/>
    </row>
    <row r="163" spans="1:1" x14ac:dyDescent="0.25">
      <c r="A163" s="99"/>
    </row>
    <row r="164" spans="1:1" x14ac:dyDescent="0.25">
      <c r="A164" s="99"/>
    </row>
    <row r="165" spans="1:1" x14ac:dyDescent="0.25">
      <c r="A165" s="99"/>
    </row>
    <row r="166" spans="1:1" x14ac:dyDescent="0.25">
      <c r="A166" s="99"/>
    </row>
    <row r="167" spans="1:1" x14ac:dyDescent="0.25">
      <c r="A167" s="99"/>
    </row>
    <row r="168" spans="1:1" x14ac:dyDescent="0.25">
      <c r="A168" s="99"/>
    </row>
  </sheetData>
  <dataConsolidate/>
  <mergeCells count="2">
    <mergeCell ref="B129:D129"/>
    <mergeCell ref="B130:D130"/>
  </mergeCells>
  <printOptions horizontalCentered="1"/>
  <pageMargins left="0.25" right="0.25" top="0.75" bottom="0.75" header="0.3" footer="0.3"/>
  <pageSetup scale="34"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U36"/>
  <sheetViews>
    <sheetView tabSelected="1" workbookViewId="0">
      <selection activeCell="C22" sqref="C22"/>
    </sheetView>
  </sheetViews>
  <sheetFormatPr defaultColWidth="10" defaultRowHeight="15.75" x14ac:dyDescent="0.25"/>
  <cols>
    <col min="1" max="1" width="10" style="235"/>
    <col min="2" max="2" width="89.42578125" style="194" customWidth="1"/>
    <col min="3" max="3" width="21.28515625" style="194" customWidth="1"/>
    <col min="4" max="4" width="15.140625" style="194" bestFit="1" customWidth="1"/>
    <col min="5" max="5" width="14.7109375" style="194" bestFit="1" customWidth="1"/>
    <col min="6" max="7" width="13.42578125" style="205" bestFit="1" customWidth="1"/>
    <col min="8" max="8" width="3.42578125" style="205" bestFit="1" customWidth="1"/>
    <col min="9" max="9" width="13" style="205" bestFit="1" customWidth="1"/>
    <col min="10" max="10" width="13.85546875" style="205" bestFit="1" customWidth="1"/>
    <col min="11" max="11" width="13" style="205" bestFit="1" customWidth="1"/>
    <col min="12" max="12" width="13.85546875" style="205" bestFit="1" customWidth="1"/>
    <col min="13" max="13" width="3.42578125" style="205" bestFit="1" customWidth="1"/>
    <col min="14" max="14" width="13.42578125" style="205" bestFit="1" customWidth="1"/>
    <col min="15" max="15" width="13.85546875" style="205" bestFit="1" customWidth="1"/>
    <col min="16" max="16" width="13.42578125" style="205" bestFit="1" customWidth="1"/>
    <col min="17" max="17" width="3.42578125" style="205" bestFit="1" customWidth="1"/>
    <col min="18" max="18" width="13.85546875" style="62" bestFit="1" customWidth="1"/>
    <col min="19" max="19" width="13.42578125" style="62" bestFit="1" customWidth="1"/>
    <col min="20" max="20" width="13.85546875" style="62" bestFit="1" customWidth="1"/>
    <col min="21" max="133" width="7.85546875" style="62" customWidth="1"/>
    <col min="134" max="16384" width="10" style="62"/>
  </cols>
  <sheetData>
    <row r="1" spans="1:20" s="28" customFormat="1" x14ac:dyDescent="0.25">
      <c r="A1" s="206"/>
      <c r="B1" s="29" t="s">
        <v>12</v>
      </c>
      <c r="C1" s="30"/>
      <c r="D1" s="30"/>
      <c r="E1" s="30"/>
      <c r="F1" s="31"/>
      <c r="G1" s="31"/>
      <c r="H1" s="31"/>
      <c r="I1" s="31"/>
      <c r="J1" s="31"/>
      <c r="K1" s="31"/>
      <c r="L1" s="31"/>
      <c r="M1" s="31"/>
      <c r="N1" s="31"/>
      <c r="O1" s="31"/>
    </row>
    <row r="2" spans="1:20" s="28" customFormat="1" x14ac:dyDescent="0.25">
      <c r="A2" s="206"/>
      <c r="B2" s="29" t="s">
        <v>13</v>
      </c>
      <c r="C2" s="30"/>
      <c r="D2" s="30"/>
      <c r="E2" s="30"/>
      <c r="F2" s="31"/>
      <c r="G2" s="31"/>
      <c r="H2" s="31"/>
      <c r="I2" s="31"/>
      <c r="J2" s="31"/>
      <c r="K2" s="31"/>
      <c r="L2" s="31"/>
      <c r="M2" s="31"/>
      <c r="N2" s="31"/>
      <c r="O2" s="31"/>
    </row>
    <row r="3" spans="1:20" s="32" customFormat="1" x14ac:dyDescent="0.25">
      <c r="A3" s="206"/>
      <c r="B3" s="12" t="s">
        <v>14</v>
      </c>
      <c r="C3" s="34"/>
      <c r="D3" s="34"/>
      <c r="E3" s="34"/>
    </row>
    <row r="4" spans="1:20" s="32" customFormat="1" x14ac:dyDescent="0.25">
      <c r="A4" s="206"/>
      <c r="B4" s="35" t="s">
        <v>335</v>
      </c>
      <c r="C4" s="36"/>
      <c r="D4" s="36"/>
      <c r="E4" s="36"/>
    </row>
    <row r="5" spans="1:20" s="32" customFormat="1" x14ac:dyDescent="0.25">
      <c r="A5" s="206"/>
      <c r="B5" s="14" t="s">
        <v>336</v>
      </c>
      <c r="C5" s="36"/>
      <c r="D5" s="36"/>
      <c r="E5" s="36"/>
    </row>
    <row r="6" spans="1:20" s="32" customFormat="1" x14ac:dyDescent="0.25">
      <c r="A6" s="206"/>
      <c r="B6" s="36"/>
      <c r="C6" s="36"/>
      <c r="D6" s="36"/>
      <c r="E6" s="36"/>
    </row>
    <row r="7" spans="1:20" s="32" customFormat="1" ht="15.75" customHeight="1" x14ac:dyDescent="0.25">
      <c r="A7" s="206"/>
      <c r="B7" s="37" t="s">
        <v>41</v>
      </c>
      <c r="C7" s="30"/>
      <c r="D7" s="30"/>
      <c r="E7" s="30"/>
      <c r="F7" s="38"/>
      <c r="I7" s="39"/>
      <c r="J7" s="40"/>
      <c r="K7" s="40"/>
      <c r="L7" s="40"/>
      <c r="M7" s="40"/>
      <c r="N7" s="40"/>
      <c r="O7" s="40"/>
      <c r="P7" s="40"/>
      <c r="Q7" s="40"/>
    </row>
    <row r="8" spans="1:20" s="32" customFormat="1" x14ac:dyDescent="0.25">
      <c r="A8" s="206"/>
      <c r="B8" s="29"/>
      <c r="C8" s="70" t="s">
        <v>337</v>
      </c>
      <c r="D8" s="12" t="s">
        <v>163</v>
      </c>
      <c r="E8" s="29"/>
      <c r="F8" s="42"/>
      <c r="G8" s="42"/>
      <c r="H8" s="42"/>
      <c r="I8" s="42"/>
      <c r="J8" s="341"/>
      <c r="K8" s="47"/>
      <c r="L8" s="47"/>
      <c r="M8" s="47"/>
      <c r="N8" s="47"/>
      <c r="O8" s="47"/>
      <c r="P8" s="48"/>
      <c r="Q8" s="48"/>
      <c r="R8" s="49"/>
      <c r="S8" s="49"/>
      <c r="T8" s="49"/>
    </row>
    <row r="9" spans="1:20" s="32" customFormat="1" x14ac:dyDescent="0.25">
      <c r="A9" s="206"/>
      <c r="B9" s="41"/>
      <c r="C9" s="70" t="s">
        <v>338</v>
      </c>
      <c r="D9" s="417" t="s">
        <v>339</v>
      </c>
      <c r="E9" s="417"/>
      <c r="F9" s="418"/>
      <c r="G9" s="418"/>
      <c r="H9" s="33"/>
      <c r="I9" s="419" t="s">
        <v>340</v>
      </c>
      <c r="J9" s="419"/>
      <c r="K9" s="419"/>
      <c r="L9" s="419"/>
      <c r="M9" s="342"/>
      <c r="N9" s="420" t="s">
        <v>341</v>
      </c>
      <c r="O9" s="421"/>
      <c r="P9" s="421"/>
      <c r="Q9" s="48"/>
      <c r="R9" s="403" t="s">
        <v>342</v>
      </c>
      <c r="S9" s="422"/>
      <c r="T9" s="422"/>
    </row>
    <row r="10" spans="1:20" s="53" customFormat="1" ht="18.75" x14ac:dyDescent="0.3">
      <c r="A10" s="207"/>
      <c r="B10" s="54" t="s">
        <v>343</v>
      </c>
      <c r="C10" s="55"/>
      <c r="D10" s="56" t="s">
        <v>154</v>
      </c>
      <c r="E10" s="56" t="s">
        <v>155</v>
      </c>
      <c r="F10" s="56">
        <v>2019</v>
      </c>
      <c r="G10" s="343" t="s">
        <v>46</v>
      </c>
      <c r="H10" s="344"/>
      <c r="I10" s="209" t="s">
        <v>47</v>
      </c>
      <c r="J10" s="56" t="s">
        <v>48</v>
      </c>
      <c r="K10" s="56" t="s">
        <v>49</v>
      </c>
      <c r="L10" s="343" t="s">
        <v>50</v>
      </c>
      <c r="M10" s="344"/>
      <c r="N10" s="209" t="s">
        <v>51</v>
      </c>
      <c r="O10" s="56" t="s">
        <v>52</v>
      </c>
      <c r="P10" s="343" t="s">
        <v>53</v>
      </c>
      <c r="Q10" s="344"/>
      <c r="R10" s="209" t="s">
        <v>54</v>
      </c>
      <c r="S10" s="56" t="s">
        <v>55</v>
      </c>
      <c r="T10" s="56" t="s">
        <v>56</v>
      </c>
    </row>
    <row r="11" spans="1:20" ht="15" customHeight="1" x14ac:dyDescent="0.25">
      <c r="A11" s="33">
        <v>1</v>
      </c>
      <c r="B11" s="29" t="s">
        <v>344</v>
      </c>
      <c r="C11" s="70"/>
      <c r="D11" s="345">
        <v>1061829</v>
      </c>
      <c r="E11" s="345">
        <f>EBT!F14</f>
        <v>1077752.9652168327</v>
      </c>
      <c r="F11" s="345">
        <f>EBT!G14</f>
        <v>1176997.430523599</v>
      </c>
      <c r="G11" s="345">
        <f>EBT!H14</f>
        <v>1215354.4085217773</v>
      </c>
      <c r="H11" s="346"/>
      <c r="I11" s="345">
        <f>EBT!I14</f>
        <v>1217313.8586681492</v>
      </c>
      <c r="J11" s="345">
        <f>EBT!J14</f>
        <v>1220262.4454366311</v>
      </c>
      <c r="K11" s="345">
        <f>EBT!K14</f>
        <v>1224010.6606351486</v>
      </c>
      <c r="L11" s="345">
        <f>EBT!L14</f>
        <v>1227248.3098515312</v>
      </c>
      <c r="M11" s="346"/>
      <c r="N11" s="347">
        <f>EBT!M14</f>
        <v>1229921.0385241448</v>
      </c>
      <c r="O11" s="347">
        <f>EBT!N14</f>
        <v>1232556.2199402838</v>
      </c>
      <c r="P11" s="347">
        <f>EBT!O14</f>
        <v>1236130.2748025148</v>
      </c>
      <c r="Q11" s="348"/>
      <c r="R11" s="347">
        <f>EBT!P14</f>
        <v>1240484.247204354</v>
      </c>
      <c r="S11" s="347">
        <f>EBT!Q14</f>
        <v>1245013.1294642359</v>
      </c>
      <c r="T11" s="347">
        <f>EBT!R14</f>
        <v>1252246.0721981281</v>
      </c>
    </row>
    <row r="12" spans="1:20" ht="15" customHeight="1" x14ac:dyDescent="0.25">
      <c r="A12" s="33">
        <v>2</v>
      </c>
      <c r="B12" s="29" t="s">
        <v>345</v>
      </c>
      <c r="C12" s="29"/>
      <c r="D12" s="102"/>
      <c r="E12" s="102"/>
      <c r="F12" s="68"/>
      <c r="G12" s="146"/>
      <c r="H12" s="346"/>
      <c r="I12" s="67"/>
      <c r="J12" s="68"/>
      <c r="K12" s="68"/>
      <c r="L12" s="146"/>
      <c r="M12" s="346"/>
      <c r="N12" s="67"/>
      <c r="O12" s="68"/>
      <c r="P12" s="146"/>
      <c r="Q12" s="348"/>
      <c r="R12" s="129"/>
      <c r="S12" s="68"/>
      <c r="T12" s="68"/>
    </row>
    <row r="13" spans="1:20" x14ac:dyDescent="0.25">
      <c r="A13" s="33">
        <v>3</v>
      </c>
      <c r="B13" s="29" t="s">
        <v>346</v>
      </c>
      <c r="C13" s="29"/>
      <c r="D13" s="349">
        <v>0.27</v>
      </c>
      <c r="E13" s="349">
        <v>0.28999999999999998</v>
      </c>
      <c r="F13" s="350">
        <v>0.31</v>
      </c>
      <c r="G13" s="351">
        <v>0.33</v>
      </c>
      <c r="H13" s="352"/>
      <c r="I13" s="353">
        <v>0.34749999999999998</v>
      </c>
      <c r="J13" s="350">
        <v>0.36499999999999999</v>
      </c>
      <c r="K13" s="350">
        <v>0.38250000000000001</v>
      </c>
      <c r="L13" s="351">
        <v>0.4</v>
      </c>
      <c r="M13" s="352"/>
      <c r="N13" s="353">
        <v>0.41670000000000001</v>
      </c>
      <c r="O13" s="350">
        <v>0.43330000000000002</v>
      </c>
      <c r="P13" s="351">
        <v>0.45</v>
      </c>
      <c r="Q13" s="352"/>
      <c r="R13" s="353">
        <v>0.4667</v>
      </c>
      <c r="S13" s="350">
        <v>0.48330000000000001</v>
      </c>
      <c r="T13" s="350">
        <v>0.5</v>
      </c>
    </row>
    <row r="14" spans="1:20" x14ac:dyDescent="0.25">
      <c r="A14" s="33">
        <v>4</v>
      </c>
      <c r="B14" s="29" t="s">
        <v>347</v>
      </c>
      <c r="C14" s="29"/>
      <c r="D14" s="423">
        <f>((D11-D12)*D13)+((E11-E12)*E13)+((F11-F12)*F13)+((G11-G12)*G13)</f>
        <v>1365178.3481873837</v>
      </c>
      <c r="E14" s="424"/>
      <c r="F14" s="424"/>
      <c r="G14" s="424"/>
      <c r="H14" s="354"/>
      <c r="I14" s="423">
        <f>((I11-I12)*I13)+((J11-J12)*J13)+((K11-K12)*K13)+((L11-L12)*L13)</f>
        <v>1827495.7601051088</v>
      </c>
      <c r="J14" s="424"/>
      <c r="K14" s="424"/>
      <c r="L14" s="424"/>
      <c r="M14" s="354"/>
      <c r="N14" s="425">
        <f>(((N11-N12)*N13)+((O11-O12)*O13)+((P11-P12)*P13))</f>
        <v>1602833.330514268</v>
      </c>
      <c r="O14" s="426"/>
      <c r="P14" s="426"/>
      <c r="Q14" s="354"/>
      <c r="R14" s="426">
        <f>(((R11-R12)*R13)+((S11-S12)*S13)+((T11-T12)*T13))</f>
        <v>1806771.8797394014</v>
      </c>
      <c r="S14" s="426"/>
      <c r="T14" s="427"/>
    </row>
    <row r="15" spans="1:20" x14ac:dyDescent="0.25">
      <c r="A15" s="33"/>
      <c r="B15" s="29"/>
      <c r="C15" s="29"/>
      <c r="D15" s="355"/>
      <c r="E15" s="356"/>
      <c r="F15" s="84"/>
      <c r="G15" s="84"/>
      <c r="H15" s="357"/>
      <c r="I15" s="84"/>
      <c r="J15" s="84"/>
      <c r="K15" s="84"/>
      <c r="L15" s="84"/>
      <c r="M15" s="357"/>
      <c r="N15" s="84"/>
      <c r="O15" s="84"/>
      <c r="P15" s="84"/>
      <c r="Q15" s="357"/>
      <c r="R15" s="84"/>
      <c r="S15" s="84"/>
      <c r="T15" s="358"/>
    </row>
    <row r="16" spans="1:20" ht="16.5" thickBot="1" x14ac:dyDescent="0.3">
      <c r="A16" s="33"/>
      <c r="B16" s="359" t="s">
        <v>348</v>
      </c>
      <c r="C16" s="29"/>
      <c r="D16" s="360"/>
      <c r="E16" s="361"/>
      <c r="F16" s="357"/>
      <c r="G16" s="357"/>
      <c r="H16" s="362"/>
      <c r="I16" s="357"/>
      <c r="J16" s="357"/>
      <c r="K16" s="357"/>
      <c r="L16" s="357"/>
      <c r="M16" s="357"/>
      <c r="N16" s="357"/>
      <c r="O16" s="357"/>
      <c r="P16" s="357"/>
      <c r="Q16" s="357"/>
      <c r="R16" s="357"/>
      <c r="S16" s="357"/>
      <c r="T16" s="363"/>
    </row>
    <row r="17" spans="1:21" ht="32.25" customHeight="1" thickBot="1" x14ac:dyDescent="0.3">
      <c r="A17" s="33">
        <v>5</v>
      </c>
      <c r="B17" s="29" t="s">
        <v>349</v>
      </c>
      <c r="C17" s="364"/>
      <c r="D17" s="365"/>
      <c r="E17" s="365"/>
      <c r="F17" s="362"/>
      <c r="G17" s="366"/>
      <c r="H17" s="367">
        <f>C17+SUM(D22:G22)</f>
        <v>0</v>
      </c>
      <c r="I17" s="368"/>
      <c r="J17" s="362"/>
      <c r="K17" s="362"/>
      <c r="L17" s="362"/>
      <c r="M17" s="367">
        <f>H17+SUM(I22:L22)</f>
        <v>0</v>
      </c>
      <c r="N17" s="362"/>
      <c r="O17" s="362"/>
      <c r="P17" s="362"/>
      <c r="Q17" s="367">
        <f>M17+SUM(N22:P22)</f>
        <v>0</v>
      </c>
      <c r="R17" s="362"/>
      <c r="S17" s="362"/>
      <c r="T17" s="366"/>
      <c r="U17" s="367"/>
    </row>
    <row r="18" spans="1:21" x14ac:dyDescent="0.25">
      <c r="A18" s="33">
        <v>6</v>
      </c>
      <c r="B18" s="29" t="s">
        <v>350</v>
      </c>
      <c r="C18" s="29"/>
      <c r="D18" s="369">
        <f>EBT!E73+EBT!E120+EBT!E124</f>
        <v>217169.57789399629</v>
      </c>
      <c r="E18" s="369">
        <f>EBT!F73+EBT!F120+EBT!F124</f>
        <v>185648.57789399629</v>
      </c>
      <c r="F18" s="369">
        <f>EBT!G73+EBT!G120+EBT!G124</f>
        <v>185026.93528971521</v>
      </c>
      <c r="G18" s="369">
        <f>EBT!H73+EBT!H120+EBT!H124</f>
        <v>184576.39565731661</v>
      </c>
      <c r="H18" s="370"/>
      <c r="I18" s="369">
        <f>EBT!I73+EBT!I120+EBT!I124</f>
        <v>382792.95969793072</v>
      </c>
      <c r="J18" s="369">
        <f>EBT!J73+EBT!J120+EBT!J124</f>
        <v>415288.77125251369</v>
      </c>
      <c r="K18" s="369">
        <f>EBT!K73+EBT!K120+EBT!K124</f>
        <v>473464.1321730382</v>
      </c>
      <c r="L18" s="369">
        <f>EBT!L73+EBT!L120+EBT!L124</f>
        <v>470108.77923010581</v>
      </c>
      <c r="M18" s="354"/>
      <c r="N18" s="345">
        <f>EBT!M73+EBT!M120+EBT!M124</f>
        <v>544362.08011796768</v>
      </c>
      <c r="O18" s="345">
        <f>EBT!N73+EBT!N120+EBT!N124</f>
        <v>601549.55153920664</v>
      </c>
      <c r="P18" s="345">
        <f>EBT!O73+EBT!O120+EBT!O124</f>
        <v>599368.88571369101</v>
      </c>
      <c r="Q18" s="354"/>
      <c r="R18" s="345">
        <f>EBT!P73+EBT!P120+EBT!P124</f>
        <v>595564.22894442617</v>
      </c>
      <c r="S18" s="345">
        <f>EBT!Q73+EBT!Q120+EBT!Q124</f>
        <v>741148.60932071717</v>
      </c>
      <c r="T18" s="345">
        <f>EBT!R73+EBT!R120+EBT!R124</f>
        <v>738514.54972418724</v>
      </c>
    </row>
    <row r="19" spans="1:21" x14ac:dyDescent="0.25">
      <c r="A19" s="33" t="s">
        <v>351</v>
      </c>
      <c r="B19" s="29" t="s">
        <v>352</v>
      </c>
      <c r="C19" s="29"/>
      <c r="D19" s="371">
        <f>D18</f>
        <v>217169.57789399629</v>
      </c>
      <c r="E19" s="371">
        <f t="shared" ref="E19:T19" si="0">E18</f>
        <v>185648.57789399629</v>
      </c>
      <c r="F19" s="371">
        <f t="shared" si="0"/>
        <v>185026.93528971521</v>
      </c>
      <c r="G19" s="371">
        <f t="shared" si="0"/>
        <v>184576.39565731661</v>
      </c>
      <c r="H19" s="354"/>
      <c r="I19" s="371">
        <f t="shared" si="0"/>
        <v>382792.95969793072</v>
      </c>
      <c r="J19" s="371">
        <f t="shared" si="0"/>
        <v>415288.77125251369</v>
      </c>
      <c r="K19" s="371">
        <f t="shared" si="0"/>
        <v>473464.1321730382</v>
      </c>
      <c r="L19" s="371">
        <f t="shared" si="0"/>
        <v>470108.77923010581</v>
      </c>
      <c r="M19" s="354"/>
      <c r="N19" s="371">
        <f t="shared" si="0"/>
        <v>544362.08011796768</v>
      </c>
      <c r="O19" s="371">
        <f t="shared" si="0"/>
        <v>601549.55153920664</v>
      </c>
      <c r="P19" s="371">
        <f t="shared" si="0"/>
        <v>599368.88571369101</v>
      </c>
      <c r="Q19" s="354"/>
      <c r="R19" s="371">
        <f t="shared" si="0"/>
        <v>595564.22894442617</v>
      </c>
      <c r="S19" s="371">
        <f t="shared" si="0"/>
        <v>741148.60932071717</v>
      </c>
      <c r="T19" s="371">
        <f t="shared" si="0"/>
        <v>738514.54972418724</v>
      </c>
    </row>
    <row r="20" spans="1:21" x14ac:dyDescent="0.25">
      <c r="A20" s="33">
        <v>7</v>
      </c>
      <c r="B20" s="29" t="s">
        <v>353</v>
      </c>
      <c r="C20" s="29"/>
      <c r="D20" s="371">
        <v>89618</v>
      </c>
      <c r="E20" s="371">
        <v>130514.99999999999</v>
      </c>
      <c r="F20" s="371">
        <v>130514.66666666667</v>
      </c>
      <c r="G20" s="371">
        <v>130514.66666666667</v>
      </c>
      <c r="H20" s="354"/>
      <c r="I20" s="372">
        <v>35000</v>
      </c>
      <c r="J20" s="372">
        <v>34825</v>
      </c>
      <c r="K20" s="372">
        <v>34650.875</v>
      </c>
      <c r="L20" s="372">
        <v>34477.620625000003</v>
      </c>
      <c r="M20" s="354"/>
      <c r="N20" s="371">
        <v>34305.232521875005</v>
      </c>
      <c r="O20" s="371">
        <v>34133.706359265627</v>
      </c>
      <c r="P20" s="371">
        <v>33963.037827469299</v>
      </c>
      <c r="Q20" s="354"/>
      <c r="R20" s="371">
        <v>33793.22263833195</v>
      </c>
      <c r="S20" s="371">
        <v>33624.256525140292</v>
      </c>
      <c r="T20" s="371">
        <v>33000</v>
      </c>
    </row>
    <row r="21" spans="1:21" x14ac:dyDescent="0.25">
      <c r="A21" s="33" t="s">
        <v>354</v>
      </c>
      <c r="B21" s="29" t="s">
        <v>355</v>
      </c>
      <c r="C21" s="29"/>
      <c r="D21" s="371">
        <f>D20</f>
        <v>89618</v>
      </c>
      <c r="E21" s="371">
        <f t="shared" ref="E21:G21" si="1">E20</f>
        <v>130514.99999999999</v>
      </c>
      <c r="F21" s="371">
        <f t="shared" si="1"/>
        <v>130514.66666666667</v>
      </c>
      <c r="G21" s="371">
        <f t="shared" si="1"/>
        <v>130514.66666666667</v>
      </c>
      <c r="H21" s="354"/>
      <c r="I21" s="371">
        <f>I20</f>
        <v>35000</v>
      </c>
      <c r="J21" s="371">
        <f t="shared" ref="J21:L21" si="2">J20</f>
        <v>34825</v>
      </c>
      <c r="K21" s="371">
        <f t="shared" si="2"/>
        <v>34650.875</v>
      </c>
      <c r="L21" s="371">
        <f t="shared" si="2"/>
        <v>34477.620625000003</v>
      </c>
      <c r="M21" s="354"/>
      <c r="N21" s="371">
        <f>N20</f>
        <v>34305.232521875005</v>
      </c>
      <c r="O21" s="371">
        <f t="shared" ref="O21:P21" si="3">O20</f>
        <v>34133.706359265627</v>
      </c>
      <c r="P21" s="371">
        <f t="shared" si="3"/>
        <v>33963.037827469299</v>
      </c>
      <c r="Q21" s="354"/>
      <c r="R21" s="371">
        <f>R20</f>
        <v>33793.22263833195</v>
      </c>
      <c r="S21" s="371">
        <f t="shared" ref="S21:T21" si="4">S20</f>
        <v>33624.256525140292</v>
      </c>
      <c r="T21" s="371">
        <f t="shared" si="4"/>
        <v>33000</v>
      </c>
    </row>
    <row r="22" spans="1:21" x14ac:dyDescent="0.25">
      <c r="A22" s="33">
        <v>8</v>
      </c>
      <c r="B22" s="29" t="s">
        <v>356</v>
      </c>
      <c r="C22" s="29"/>
      <c r="D22" s="369">
        <f>D20-D21+D18-D19</f>
        <v>0</v>
      </c>
      <c r="E22" s="369">
        <f t="shared" ref="E22:T22" si="5">E20-E21+E18-E19</f>
        <v>0</v>
      </c>
      <c r="F22" s="369">
        <f t="shared" si="5"/>
        <v>0</v>
      </c>
      <c r="G22" s="369">
        <f t="shared" si="5"/>
        <v>0</v>
      </c>
      <c r="H22" s="354"/>
      <c r="I22" s="369">
        <f t="shared" si="5"/>
        <v>0</v>
      </c>
      <c r="J22" s="369">
        <f t="shared" si="5"/>
        <v>0</v>
      </c>
      <c r="K22" s="369">
        <f t="shared" si="5"/>
        <v>0</v>
      </c>
      <c r="L22" s="369">
        <f t="shared" si="5"/>
        <v>0</v>
      </c>
      <c r="M22" s="354"/>
      <c r="N22" s="369">
        <f t="shared" si="5"/>
        <v>0</v>
      </c>
      <c r="O22" s="369">
        <f t="shared" si="5"/>
        <v>0</v>
      </c>
      <c r="P22" s="369">
        <f t="shared" si="5"/>
        <v>0</v>
      </c>
      <c r="Q22" s="354"/>
      <c r="R22" s="369">
        <f t="shared" si="5"/>
        <v>0</v>
      </c>
      <c r="S22" s="369">
        <f t="shared" si="5"/>
        <v>0</v>
      </c>
      <c r="T22" s="369">
        <f t="shared" si="5"/>
        <v>0</v>
      </c>
    </row>
    <row r="23" spans="1:21" x14ac:dyDescent="0.25">
      <c r="A23" s="33"/>
      <c r="B23" s="29"/>
      <c r="C23" s="29"/>
      <c r="D23" s="355"/>
      <c r="E23" s="356"/>
      <c r="F23" s="84"/>
      <c r="G23" s="84"/>
      <c r="H23" s="357"/>
      <c r="I23" s="84"/>
      <c r="J23" s="84"/>
      <c r="K23" s="84"/>
      <c r="L23" s="84"/>
      <c r="M23" s="357"/>
      <c r="N23" s="84"/>
      <c r="O23" s="84"/>
      <c r="P23" s="84"/>
      <c r="Q23" s="357"/>
      <c r="R23" s="84"/>
      <c r="S23" s="84"/>
      <c r="T23" s="358"/>
    </row>
    <row r="24" spans="1:21" ht="16.5" thickBot="1" x14ac:dyDescent="0.3">
      <c r="A24" s="33"/>
      <c r="B24" s="359" t="s">
        <v>357</v>
      </c>
      <c r="C24" s="29"/>
      <c r="D24" s="360"/>
      <c r="E24" s="361"/>
      <c r="F24" s="357"/>
      <c r="G24" s="357"/>
      <c r="H24" s="362"/>
      <c r="I24" s="357"/>
      <c r="J24" s="357"/>
      <c r="K24" s="357"/>
      <c r="L24" s="357"/>
      <c r="M24" s="357"/>
      <c r="N24" s="357"/>
      <c r="O24" s="357"/>
      <c r="P24" s="357"/>
      <c r="Q24" s="357"/>
      <c r="R24" s="357"/>
      <c r="S24" s="357"/>
      <c r="T24" s="363"/>
    </row>
    <row r="25" spans="1:21" ht="16.5" thickBot="1" x14ac:dyDescent="0.3">
      <c r="A25" s="33">
        <v>9</v>
      </c>
      <c r="B25" s="29" t="s">
        <v>349</v>
      </c>
      <c r="C25" s="364"/>
      <c r="D25" s="365"/>
      <c r="E25" s="365"/>
      <c r="F25" s="362"/>
      <c r="G25" s="366"/>
      <c r="H25" s="367">
        <f>C25+SUM(D28:G28)</f>
        <v>0</v>
      </c>
      <c r="I25" s="368"/>
      <c r="J25" s="362"/>
      <c r="K25" s="362"/>
      <c r="L25" s="362"/>
      <c r="M25" s="367">
        <f>H25+SUM(I28:L28)</f>
        <v>0</v>
      </c>
      <c r="N25" s="362"/>
      <c r="O25" s="362"/>
      <c r="P25" s="362"/>
      <c r="Q25" s="367">
        <f>M25+SUM(N28:P28)</f>
        <v>0</v>
      </c>
      <c r="R25" s="362"/>
      <c r="S25" s="362"/>
      <c r="T25" s="366"/>
      <c r="U25" s="367"/>
    </row>
    <row r="26" spans="1:21" x14ac:dyDescent="0.25">
      <c r="A26" s="33">
        <v>10</v>
      </c>
      <c r="B26" s="29" t="s">
        <v>358</v>
      </c>
      <c r="C26" s="29"/>
      <c r="D26" s="373"/>
      <c r="E26" s="373">
        <v>40000</v>
      </c>
      <c r="F26" s="373">
        <v>40000</v>
      </c>
      <c r="G26" s="373">
        <v>40000</v>
      </c>
      <c r="H26" s="370"/>
      <c r="I26" s="374"/>
      <c r="J26" s="375"/>
      <c r="K26" s="375"/>
      <c r="L26" s="376"/>
      <c r="M26" s="354"/>
      <c r="N26" s="161"/>
      <c r="O26" s="284"/>
      <c r="P26" s="377"/>
      <c r="Q26" s="354"/>
      <c r="R26" s="161"/>
      <c r="S26" s="284"/>
      <c r="T26" s="284"/>
    </row>
    <row r="27" spans="1:21" x14ac:dyDescent="0.25">
      <c r="A27" s="33">
        <v>11</v>
      </c>
      <c r="B27" s="29" t="s">
        <v>359</v>
      </c>
      <c r="C27" s="29"/>
      <c r="D27" s="373"/>
      <c r="E27" s="373">
        <f>E26</f>
        <v>40000</v>
      </c>
      <c r="F27" s="373">
        <f t="shared" ref="F27:G27" si="6">F26</f>
        <v>40000</v>
      </c>
      <c r="G27" s="373">
        <f t="shared" si="6"/>
        <v>40000</v>
      </c>
      <c r="H27" s="354"/>
      <c r="I27" s="378"/>
      <c r="J27" s="378"/>
      <c r="K27" s="378"/>
      <c r="L27" s="378"/>
      <c r="M27" s="354"/>
      <c r="N27" s="378"/>
      <c r="O27" s="378"/>
      <c r="P27" s="378"/>
      <c r="Q27" s="354"/>
      <c r="R27" s="378"/>
      <c r="S27" s="378"/>
      <c r="T27" s="378"/>
    </row>
    <row r="28" spans="1:21" x14ac:dyDescent="0.25">
      <c r="A28" s="33">
        <v>12</v>
      </c>
      <c r="B28" s="29" t="s">
        <v>360</v>
      </c>
      <c r="C28" s="29"/>
      <c r="D28" s="369"/>
      <c r="E28" s="369">
        <f t="shared" ref="E28:P28" si="7">E26-E27</f>
        <v>0</v>
      </c>
      <c r="F28" s="369">
        <f t="shared" si="7"/>
        <v>0</v>
      </c>
      <c r="G28" s="369">
        <f t="shared" si="7"/>
        <v>0</v>
      </c>
      <c r="H28" s="357"/>
      <c r="I28" s="369">
        <f t="shared" si="7"/>
        <v>0</v>
      </c>
      <c r="J28" s="369">
        <f t="shared" si="7"/>
        <v>0</v>
      </c>
      <c r="K28" s="369">
        <f t="shared" si="7"/>
        <v>0</v>
      </c>
      <c r="L28" s="369">
        <f t="shared" si="7"/>
        <v>0</v>
      </c>
      <c r="M28" s="357"/>
      <c r="N28" s="369">
        <f t="shared" si="7"/>
        <v>0</v>
      </c>
      <c r="O28" s="369">
        <f t="shared" si="7"/>
        <v>0</v>
      </c>
      <c r="P28" s="369">
        <f t="shared" si="7"/>
        <v>0</v>
      </c>
      <c r="Q28" s="357"/>
      <c r="R28" s="369">
        <f t="shared" ref="R28:T28" si="8">R26-R27</f>
        <v>0</v>
      </c>
      <c r="S28" s="369">
        <f t="shared" si="8"/>
        <v>0</v>
      </c>
      <c r="T28" s="369">
        <f t="shared" si="8"/>
        <v>0</v>
      </c>
    </row>
    <row r="29" spans="1:21" x14ac:dyDescent="0.25">
      <c r="A29" s="33"/>
      <c r="B29" s="29"/>
      <c r="C29" s="29"/>
      <c r="D29" s="379"/>
      <c r="E29" s="380"/>
      <c r="F29" s="232"/>
      <c r="G29" s="232"/>
      <c r="H29" s="357"/>
      <c r="I29" s="232"/>
      <c r="J29" s="232"/>
      <c r="K29" s="232"/>
      <c r="L29" s="232"/>
      <c r="M29" s="357"/>
      <c r="N29" s="232"/>
      <c r="O29" s="232"/>
      <c r="P29" s="232"/>
      <c r="Q29" s="357"/>
      <c r="R29" s="232"/>
      <c r="S29" s="232"/>
      <c r="T29" s="381"/>
    </row>
    <row r="30" spans="1:21" ht="31.5" x14ac:dyDescent="0.25">
      <c r="A30" s="33">
        <v>13</v>
      </c>
      <c r="B30" s="29" t="s">
        <v>361</v>
      </c>
      <c r="C30" s="29"/>
      <c r="D30" s="408">
        <f>SUM(D19:G19)+SUM(D21:G21)+SUM(D27:G27)</f>
        <v>1373583.820068358</v>
      </c>
      <c r="E30" s="409"/>
      <c r="F30" s="409"/>
      <c r="G30" s="409"/>
      <c r="H30" s="354"/>
      <c r="I30" s="408">
        <f>SUM(I19:L19)+SUM(I21:L21)+SUM(I27:L27)</f>
        <v>1880608.1379785882</v>
      </c>
      <c r="J30" s="409"/>
      <c r="K30" s="409"/>
      <c r="L30" s="409"/>
      <c r="M30" s="354"/>
      <c r="N30" s="410">
        <f>SUM(N19:P19)+SUM(N21:P21)+SUM(N27:P27)</f>
        <v>1847682.4940794751</v>
      </c>
      <c r="O30" s="410"/>
      <c r="P30" s="410"/>
      <c r="Q30" s="354"/>
      <c r="R30" s="410">
        <f>SUM(R19:T19)+SUM(R21:T21)+SUM(R27:T27)</f>
        <v>2175644.8671528026</v>
      </c>
      <c r="S30" s="410"/>
      <c r="T30" s="410"/>
    </row>
    <row r="31" spans="1:21" x14ac:dyDescent="0.25">
      <c r="A31" s="33"/>
      <c r="B31" s="29"/>
      <c r="C31" s="29"/>
      <c r="D31" s="379"/>
      <c r="E31" s="380"/>
      <c r="F31" s="232"/>
      <c r="G31" s="232"/>
      <c r="H31" s="357"/>
      <c r="I31" s="232"/>
      <c r="J31" s="232"/>
      <c r="K31" s="232"/>
      <c r="L31" s="232"/>
      <c r="M31" s="357"/>
      <c r="N31" s="232"/>
      <c r="O31" s="232"/>
      <c r="P31" s="232"/>
      <c r="Q31" s="357"/>
      <c r="R31" s="232"/>
      <c r="S31" s="232"/>
      <c r="T31" s="381"/>
    </row>
    <row r="32" spans="1:21" x14ac:dyDescent="0.25">
      <c r="A32" s="33">
        <v>14</v>
      </c>
      <c r="B32" s="29" t="s">
        <v>362</v>
      </c>
      <c r="C32" s="29"/>
      <c r="D32" s="411">
        <f>D30-D14</f>
        <v>8405.4718809742481</v>
      </c>
      <c r="E32" s="412"/>
      <c r="F32" s="412"/>
      <c r="G32" s="412"/>
      <c r="H32" s="354"/>
      <c r="I32" s="411">
        <f>I30-I14</f>
        <v>53112.377873479389</v>
      </c>
      <c r="J32" s="412"/>
      <c r="K32" s="412"/>
      <c r="L32" s="412"/>
      <c r="M32" s="354"/>
      <c r="N32" s="413">
        <f>N30-N14</f>
        <v>244849.16356520704</v>
      </c>
      <c r="O32" s="413"/>
      <c r="P32" s="413"/>
      <c r="Q32" s="354"/>
      <c r="R32" s="414">
        <f>R30-R14</f>
        <v>368872.98741340125</v>
      </c>
      <c r="S32" s="415"/>
      <c r="T32" s="416"/>
    </row>
    <row r="33" spans="1:20" x14ac:dyDescent="0.25">
      <c r="A33" s="230"/>
      <c r="B33" s="81"/>
      <c r="C33" s="231"/>
      <c r="D33" s="231"/>
      <c r="E33" s="231"/>
      <c r="F33" s="232"/>
      <c r="G33" s="232"/>
      <c r="H33" s="362"/>
      <c r="I33" s="232"/>
      <c r="J33" s="232"/>
      <c r="K33" s="232"/>
      <c r="L33" s="232"/>
      <c r="M33" s="362"/>
      <c r="N33" s="232"/>
      <c r="O33" s="232"/>
      <c r="P33" s="233"/>
      <c r="Q33" s="382"/>
      <c r="R33" s="233"/>
      <c r="S33" s="233"/>
      <c r="T33" s="234"/>
    </row>
    <row r="34" spans="1:20" s="194" customFormat="1" x14ac:dyDescent="0.25">
      <c r="A34" s="99"/>
      <c r="D34" s="383"/>
      <c r="E34" s="383"/>
      <c r="F34" s="383"/>
      <c r="G34" s="383"/>
      <c r="H34" s="205"/>
      <c r="I34" s="205"/>
      <c r="J34" s="205"/>
      <c r="K34" s="205"/>
      <c r="L34" s="205"/>
      <c r="M34" s="205"/>
      <c r="N34" s="205"/>
      <c r="O34" s="205"/>
      <c r="P34" s="205"/>
      <c r="Q34" s="205"/>
      <c r="R34" s="62"/>
      <c r="S34" s="62"/>
      <c r="T34" s="62"/>
    </row>
    <row r="35" spans="1:20" s="194" customFormat="1" x14ac:dyDescent="0.25">
      <c r="A35" s="99"/>
      <c r="E35" s="383"/>
      <c r="F35" s="383"/>
      <c r="G35" s="383"/>
      <c r="H35" s="205"/>
      <c r="I35" s="205"/>
      <c r="J35" s="205"/>
      <c r="K35" s="205"/>
      <c r="L35" s="205"/>
      <c r="M35" s="205"/>
      <c r="N35" s="205"/>
      <c r="O35" s="205"/>
      <c r="P35" s="205"/>
      <c r="Q35" s="205"/>
      <c r="R35" s="62"/>
      <c r="S35" s="62"/>
      <c r="T35" s="62"/>
    </row>
    <row r="36" spans="1:20" s="194" customFormat="1" x14ac:dyDescent="0.25">
      <c r="A36" s="99"/>
      <c r="F36" s="205"/>
      <c r="G36" s="205"/>
      <c r="H36" s="205"/>
      <c r="I36" s="205"/>
      <c r="J36" s="205"/>
      <c r="K36" s="205"/>
      <c r="L36" s="205"/>
      <c r="M36" s="205"/>
      <c r="N36" s="205"/>
      <c r="O36" s="205"/>
      <c r="P36" s="205"/>
      <c r="Q36" s="205"/>
      <c r="R36" s="62"/>
      <c r="S36" s="62"/>
      <c r="T36" s="62"/>
    </row>
  </sheetData>
  <dataConsolidate/>
  <mergeCells count="16">
    <mergeCell ref="D9:G9"/>
    <mergeCell ref="I9:L9"/>
    <mergeCell ref="N9:P9"/>
    <mergeCell ref="R9:T9"/>
    <mergeCell ref="D14:G14"/>
    <mergeCell ref="I14:L14"/>
    <mergeCell ref="N14:P14"/>
    <mergeCell ref="R14:T14"/>
    <mergeCell ref="D30:G30"/>
    <mergeCell ref="I30:L30"/>
    <mergeCell ref="N30:P30"/>
    <mergeCell ref="R30:T30"/>
    <mergeCell ref="D32:G32"/>
    <mergeCell ref="I32:L32"/>
    <mergeCell ref="N32:P32"/>
    <mergeCell ref="R32:T32"/>
  </mergeCells>
  <printOptions horizontalCentered="1"/>
  <pageMargins left="0.25" right="0.25" top="0.75" bottom="0.75" header="0.3" footer="0.3"/>
  <pageSetup scale="44"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Cover sheet</vt:lpstr>
      <vt:lpstr>Admin Info</vt:lpstr>
      <vt:lpstr>CRAT</vt:lpstr>
      <vt:lpstr>EBT</vt:lpstr>
      <vt:lpstr>GEAT</vt:lpstr>
      <vt:lpstr>RPT</vt:lpstr>
      <vt:lpstr>'Cover sheet'!Print_Area</vt:lpstr>
      <vt:lpstr>CRAT!Print_Titles</vt:lpstr>
      <vt:lpstr>EBT!Print_Titles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Benson Joe</dc:creator>
  <cp:lastModifiedBy>user</cp:lastModifiedBy>
  <dcterms:created xsi:type="dcterms:W3CDTF">2018-02-06T19:17:17Z</dcterms:created>
  <dcterms:modified xsi:type="dcterms:W3CDTF">2019-01-08T23:37:19Z</dcterms:modified>
</cp:coreProperties>
</file>